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15" sheetId="1" r:id="rId1"/>
    <sheet name="40 ОГР" sheetId="2" r:id="rId2"/>
    <sheet name="40 без огр." sheetId="3" r:id="rId3"/>
    <sheet name="80 без огр." sheetId="4" r:id="rId4"/>
    <sheet name="80 с огр." sheetId="5" r:id="rId5"/>
  </sheets>
  <definedNames>
    <definedName name="_xlnm.Print_Area" localSheetId="0">'15'!$A$2:$R$11</definedName>
    <definedName name="_xlnm.Print_Titles" localSheetId="0">'15'!$9:$11</definedName>
    <definedName name="_xlnm.Print_Area" localSheetId="1">'40 ОГР'!$A$2:$T$11</definedName>
    <definedName name="_xlnm.Print_Titles" localSheetId="1">'40 ОГР'!$9:$11</definedName>
    <definedName name="_xlnm.Print_Area" localSheetId="2">'40 без огр.'!$A$2:$S$16</definedName>
    <definedName name="_xlnm.Print_Titles" localSheetId="2">'40 без огр.'!$9:$11</definedName>
    <definedName name="_xlnm.Print_Area" localSheetId="3">'80 без огр.'!$A$2:$S$22</definedName>
    <definedName name="_xlnm.Print_Titles" localSheetId="3">'80 без огр.'!$9:$12</definedName>
    <definedName name="_xlnm.Print_Area" localSheetId="4">'80 с огр.'!$A$2:$T$21</definedName>
    <definedName name="_xlnm.Print_Titles" localSheetId="4">'80 с огр.'!$9:$12</definedName>
    <definedName name="Excel_BuiltIn_Print_Titles" localSheetId="0">'15'!$A$9:$IU$11</definedName>
  </definedNames>
  <calcPr fullCalcOnLoad="1"/>
</workbook>
</file>

<file path=xl/sharedStrings.xml><?xml version="1.0" encoding="utf-8"?>
<sst xmlns="http://schemas.openxmlformats.org/spreadsheetml/2006/main" count="267" uniqueCount="96">
  <si>
    <t>Place</t>
  </si>
  <si>
    <t>Rider_ID</t>
  </si>
  <si>
    <t>Horse_ID</t>
  </si>
  <si>
    <t>SPh</t>
  </si>
  <si>
    <t>SAver</t>
  </si>
  <si>
    <t>Осенний Кубок Всеволожского района по пробегам</t>
  </si>
  <si>
    <t>Дистанционные конные пробеги</t>
  </si>
  <si>
    <t>Технические результаты</t>
  </si>
  <si>
    <t>Дистанция CEN 15 км</t>
  </si>
  <si>
    <t>КСК "Исток", Ленинградская обл., Всеволожский р-он, м/р Ясно-Янино</t>
  </si>
  <si>
    <t>02.09.2017 г.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</si>
  <si>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</si>
  <si>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</si>
  <si>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</si>
  <si>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</si>
  <si>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</si>
  <si>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</si>
  <si>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</si>
  <si>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</si>
  <si>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</si>
  <si>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</si>
  <si>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</si>
  <si>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</si>
  <si>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</si>
  <si>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</si>
  <si>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</si>
  <si>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</si>
  <si>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</si>
  <si>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</si>
  <si>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</si>
  <si>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</si>
  <si>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</si>
  <si>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</si>
  <si>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ВИНОГРАДОВА
</t>
    </r>
    <r>
      <rPr>
        <sz val="9"/>
        <rFont val="Verdana"/>
        <family val="2"/>
      </rPr>
      <t>Элерика</t>
    </r>
  </si>
  <si>
    <t>003907</t>
  </si>
  <si>
    <r>
      <t xml:space="preserve">ЭСМЕРАЛЬДА-12
</t>
    </r>
    <r>
      <rPr>
        <sz val="9"/>
        <rFont val="Verdana"/>
        <family val="2"/>
      </rPr>
      <t>рыж., коб., полук., Россия</t>
    </r>
  </si>
  <si>
    <t>Огородова А.</t>
  </si>
  <si>
    <t>ч/в   
Ленинградская область</t>
  </si>
  <si>
    <r>
      <t xml:space="preserve">ФЕОФАНОВА
</t>
    </r>
    <r>
      <rPr>
        <sz val="9"/>
        <rFont val="Verdana"/>
        <family val="2"/>
      </rPr>
      <t>Юлия, 1977</t>
    </r>
  </si>
  <si>
    <r>
      <t xml:space="preserve">БРИГАНТИНА-13
</t>
    </r>
    <r>
      <rPr>
        <sz val="9"/>
        <rFont val="Verdana"/>
        <family val="2"/>
      </rPr>
      <t>сер., коб., полук., Рихтер, Россия</t>
    </r>
  </si>
  <si>
    <t>Крутикова Е.</t>
  </si>
  <si>
    <r>
      <t xml:space="preserve">БИРЮКОВА
</t>
    </r>
    <r>
      <rPr>
        <sz val="9"/>
        <rFont val="Verdana"/>
        <family val="2"/>
      </rPr>
      <t>Елизавета, 2002</t>
    </r>
  </si>
  <si>
    <r>
      <t xml:space="preserve">АДИАБЕКА-05  
</t>
    </r>
    <r>
      <rPr>
        <sz val="9"/>
        <rFont val="Verdana"/>
        <family val="2"/>
      </rPr>
      <t>вор., коб.,рус.верх., Атом, Старожиловский КЗ</t>
    </r>
  </si>
  <si>
    <t>004608</t>
  </si>
  <si>
    <t>Смирнов П.</t>
  </si>
  <si>
    <t>ч/в  
 Ленинградская область</t>
  </si>
  <si>
    <t>Главный судья</t>
  </si>
  <si>
    <t>Федина Ю.,     2 категория</t>
  </si>
  <si>
    <t>Главный секретарь</t>
  </si>
  <si>
    <t>Смирнов А.,       1 категория</t>
  </si>
  <si>
    <t>TTime</t>
  </si>
  <si>
    <t>Осенний Кубок Всеволожского района, Кубок организаторов 9 этап</t>
  </si>
  <si>
    <t>Дистанция CEN  40 км с огран. скорости</t>
  </si>
  <si>
    <t>КСК "Исток", Ленинградская обл., Всеволожскиий р-он, м/р Ясно-Янино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</si>
  <si>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</si>
  <si>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</si>
  <si>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r>
      <t xml:space="preserve">ДАНИЛИНА
</t>
    </r>
    <r>
      <rPr>
        <sz val="9"/>
        <rFont val="Verdana"/>
        <family val="2"/>
      </rPr>
      <t>Марина</t>
    </r>
  </si>
  <si>
    <t>012379</t>
  </si>
  <si>
    <r>
      <t xml:space="preserve">ГРОЗНАЯ-06
</t>
    </r>
    <r>
      <rPr>
        <sz val="9"/>
        <rFont val="Verdana"/>
        <family val="2"/>
      </rPr>
      <t>гнед., коб., буденн., Гинофур, Зимовниковский КЗ</t>
    </r>
  </si>
  <si>
    <t>013286</t>
  </si>
  <si>
    <t>Крибелева Н.</t>
  </si>
  <si>
    <t>ФХ Крибелевых 
Ленинградская область</t>
  </si>
  <si>
    <r>
      <t xml:space="preserve">ЖИРНОВ
</t>
    </r>
    <r>
      <rPr>
        <sz val="9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</si>
  <si>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</si>
  <si>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rFont val="Verdana"/>
        <family val="2"/>
      </rPr>
      <t xml:space="preserve">гн., мер., русск.рыс., Распев,  СПК ПЗ "Псковский"                </t>
    </r>
  </si>
  <si>
    <t>007888</t>
  </si>
  <si>
    <t>Жирнов Н.</t>
  </si>
  <si>
    <t>ч/в
Ленинградская область</t>
  </si>
  <si>
    <t>Дистанция CEN 40 км без огран. скорости</t>
  </si>
  <si>
    <r>
      <t xml:space="preserve">ВОРОЖЦОВ 
</t>
    </r>
    <r>
      <rPr>
        <sz val="9"/>
        <rFont val="Verdana"/>
        <family val="2"/>
      </rPr>
      <t>Иван</t>
    </r>
  </si>
  <si>
    <t>007997</t>
  </si>
  <si>
    <r>
      <t xml:space="preserve">АНГОЛА-05
</t>
    </r>
    <r>
      <rPr>
        <sz val="9"/>
        <rFont val="Verdana"/>
        <family val="2"/>
      </rPr>
      <t>гн., коб., араб-дон., Сибиряк, КЗ Буденного</t>
    </r>
  </si>
  <si>
    <t>003253</t>
  </si>
  <si>
    <t>Ворожцов И.</t>
  </si>
  <si>
    <t>КСК "Исток" 
Ленинградская область</t>
  </si>
  <si>
    <t>Дистанция CEN 1* 80 км без огран. скорости</t>
  </si>
  <si>
    <t>КСК "Исток", Ленинградская обл., Всеволожскй р-он, м/р Ясно-Янино</t>
  </si>
  <si>
    <t>3 этап:</t>
  </si>
  <si>
    <r>
      <t xml:space="preserve">СОЛАР-11
</t>
    </r>
    <r>
      <rPr>
        <sz val="9"/>
        <rFont val="Verdana"/>
        <family val="2"/>
      </rPr>
      <t>сер., коб., п/к., Секундомер, Ленинградск. обл.</t>
    </r>
  </si>
  <si>
    <t>на
 оформ.</t>
  </si>
  <si>
    <t>Ворожцова О.</t>
  </si>
  <si>
    <t>CENYJ 1*80</t>
  </si>
  <si>
    <r>
      <t xml:space="preserve">ФИЛИППОВ
</t>
    </r>
    <r>
      <rPr>
        <sz val="9"/>
        <rFont val="Verdana"/>
        <family val="2"/>
      </rPr>
      <t>Александр</t>
    </r>
  </si>
  <si>
    <t>053097</t>
  </si>
  <si>
    <r>
      <t xml:space="preserve">ТОВГА-09
</t>
    </r>
    <r>
      <rPr>
        <sz val="9"/>
        <rFont val="Verdana"/>
        <family val="2"/>
      </rPr>
      <t xml:space="preserve">красно-сер., коб., терск., Тромбон, Россия </t>
    </r>
  </si>
  <si>
    <t>Дистанция CENYJ 1* 80 км с огран. скорости</t>
  </si>
  <si>
    <r>
      <t xml:space="preserve">СМИРНОВА
</t>
    </r>
    <r>
      <rPr>
        <sz val="9"/>
        <rFont val="Verdana"/>
        <family val="2"/>
      </rPr>
      <t>Анастасия</t>
    </r>
  </si>
  <si>
    <t>030001</t>
  </si>
  <si>
    <r>
      <t xml:space="preserve">АЛЬ ПАЧИНО-08  
</t>
    </r>
    <r>
      <rPr>
        <sz val="9"/>
        <rFont val="Verdana"/>
        <family val="2"/>
      </rPr>
      <t>гнед., мер., полукр., Апаш, Россия</t>
    </r>
  </si>
  <si>
    <t>011710</t>
  </si>
  <si>
    <t>Виноградова Ю.</t>
  </si>
  <si>
    <r>
      <t xml:space="preserve">БОЙКОВА
</t>
    </r>
    <r>
      <rPr>
        <sz val="9"/>
        <rFont val="Verdana"/>
        <family val="2"/>
      </rPr>
      <t>Анастасия</t>
    </r>
  </si>
  <si>
    <t>054200</t>
  </si>
  <si>
    <r>
      <t xml:space="preserve">МЭРИЛЕЭНД-06
</t>
    </r>
    <r>
      <rPr>
        <sz val="9"/>
        <rFont val="Verdana"/>
        <family val="2"/>
      </rPr>
      <t>сер., мер., араб., Эгис, Россия</t>
    </r>
  </si>
  <si>
    <t>005810</t>
  </si>
  <si>
    <t>Бойкова К.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</si>
</sst>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1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i/>
      <sz val="10"/>
      <name val="Verdana"/>
      <family val="2"/>
    </font>
    <font>
      <sz val="7"/>
      <name val="Verdana"/>
      <family val="2"/>
    </font>
    <font>
      <b/>
      <u val="single"/>
      <sz val="10"/>
      <name val="Verdana"/>
      <family val="2"/>
    </font>
    <font>
      <i/>
      <sz val="10"/>
      <name val="Arial"/>
      <family val="2"/>
    </font>
    <font>
      <sz val="8"/>
      <name val="Verdana"/>
      <family val="2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54"/>
      </right>
      <top style="medium">
        <color indexed="63"/>
      </top>
      <bottom style="medium">
        <color indexed="63"/>
      </bottom>
    </border>
    <border>
      <left style="thin">
        <color indexed="54"/>
      </left>
      <right style="thin">
        <color indexed="63"/>
      </right>
      <top style="medium"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87">
    <xf numFmtId="164" fontId="0" fillId="0" borderId="0" xfId="0" applyAlignment="1">
      <alignment/>
    </xf>
    <xf numFmtId="164" fontId="1" fillId="0" borderId="0" xfId="28" applyFont="1" applyAlignment="1" applyProtection="1">
      <alignment vertical="center"/>
      <protection locked="0"/>
    </xf>
    <xf numFmtId="164" fontId="1" fillId="2" borderId="0" xfId="33" applyFont="1" applyFill="1" applyBorder="1" applyAlignment="1" applyProtection="1">
      <alignment horizontal="center" vertical="top"/>
      <protection/>
    </xf>
    <xf numFmtId="164" fontId="1" fillId="2" borderId="0" xfId="33" applyFont="1" applyFill="1" applyBorder="1" applyAlignment="1" applyProtection="1">
      <alignment vertical="top"/>
      <protection locked="0"/>
    </xf>
    <xf numFmtId="164" fontId="1" fillId="2" borderId="0" xfId="33" applyFont="1" applyFill="1" applyBorder="1" applyAlignment="1" applyProtection="1">
      <alignment horizontal="center" vertical="top"/>
      <protection locked="0"/>
    </xf>
    <xf numFmtId="164" fontId="1" fillId="2" borderId="0" xfId="33" applyFont="1" applyFill="1" applyBorder="1" applyProtection="1">
      <alignment/>
      <protection locked="0"/>
    </xf>
    <xf numFmtId="164" fontId="1" fillId="2" borderId="0" xfId="33" applyFont="1" applyFill="1" applyProtection="1">
      <alignment/>
      <protection locked="0"/>
    </xf>
    <xf numFmtId="164" fontId="3" fillId="2" borderId="0" xfId="33" applyFont="1" applyFill="1" applyProtection="1">
      <alignment/>
      <protection locked="0"/>
    </xf>
    <xf numFmtId="164" fontId="4" fillId="0" borderId="0" xfId="32" applyFont="1" applyAlignment="1" applyProtection="1">
      <alignment vertical="center" wrapText="1"/>
      <protection locked="0"/>
    </xf>
    <xf numFmtId="164" fontId="1" fillId="0" borderId="0" xfId="32" applyAlignment="1" applyProtection="1">
      <alignment vertical="center"/>
      <protection locked="0"/>
    </xf>
    <xf numFmtId="164" fontId="4" fillId="0" borderId="0" xfId="28" applyFont="1" applyBorder="1" applyAlignment="1" applyProtection="1">
      <alignment horizontal="center" vertical="center" wrapText="1"/>
      <protection locked="0"/>
    </xf>
    <xf numFmtId="164" fontId="5" fillId="0" borderId="0" xfId="32" applyFont="1" applyBorder="1" applyAlignment="1" applyProtection="1">
      <alignment horizontal="center" vertical="center" wrapText="1"/>
      <protection locked="0"/>
    </xf>
    <xf numFmtId="164" fontId="1" fillId="0" borderId="0" xfId="32" applyFont="1" applyAlignment="1" applyProtection="1">
      <alignment vertical="center"/>
      <protection locked="0"/>
    </xf>
    <xf numFmtId="164" fontId="6" fillId="0" borderId="0" xfId="32" applyFont="1" applyBorder="1" applyAlignment="1" applyProtection="1">
      <alignment horizontal="center" vertical="center"/>
      <protection locked="0"/>
    </xf>
    <xf numFmtId="164" fontId="7" fillId="0" borderId="0" xfId="32" applyFont="1" applyAlignment="1" applyProtection="1">
      <alignment vertical="center"/>
      <protection locked="0"/>
    </xf>
    <xf numFmtId="164" fontId="8" fillId="0" borderId="0" xfId="32" applyFont="1" applyBorder="1" applyAlignment="1" applyProtection="1">
      <alignment horizontal="center" vertical="center"/>
      <protection locked="0"/>
    </xf>
    <xf numFmtId="164" fontId="9" fillId="0" borderId="0" xfId="32" applyFont="1" applyAlignment="1" applyProtection="1">
      <alignment vertical="center"/>
      <protection locked="0"/>
    </xf>
    <xf numFmtId="164" fontId="10" fillId="0" borderId="0" xfId="32" applyFont="1" applyBorder="1" applyAlignment="1" applyProtection="1">
      <alignment horizontal="center" vertical="center"/>
      <protection locked="0"/>
    </xf>
    <xf numFmtId="164" fontId="11" fillId="0" borderId="0" xfId="32" applyFont="1" applyAlignment="1" applyProtection="1">
      <alignment vertical="center"/>
      <protection locked="0"/>
    </xf>
    <xf numFmtId="164" fontId="11" fillId="0" borderId="0" xfId="32" applyFont="1" applyProtection="1">
      <alignment/>
      <protection locked="0"/>
    </xf>
    <xf numFmtId="164" fontId="11" fillId="0" borderId="0" xfId="32" applyFont="1" applyAlignment="1" applyProtection="1">
      <alignment wrapText="1"/>
      <protection locked="0"/>
    </xf>
    <xf numFmtId="164" fontId="11" fillId="0" borderId="0" xfId="32" applyFont="1" applyAlignment="1" applyProtection="1">
      <alignment shrinkToFit="1"/>
      <protection locked="0"/>
    </xf>
    <xf numFmtId="164" fontId="11" fillId="0" borderId="0" xfId="32" applyFont="1" applyBorder="1" applyAlignment="1" applyProtection="1">
      <alignment horizontal="right" vertical="center"/>
      <protection locked="0"/>
    </xf>
    <xf numFmtId="164" fontId="12" fillId="0" borderId="0" xfId="32" applyFont="1" applyProtection="1">
      <alignment/>
      <protection locked="0"/>
    </xf>
    <xf numFmtId="164" fontId="11" fillId="3" borderId="1" xfId="32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32" applyFont="1" applyFill="1" applyBorder="1" applyAlignment="1" applyProtection="1">
      <alignment horizontal="center" vertical="center" textRotation="90" wrapText="1"/>
      <protection locked="0"/>
    </xf>
    <xf numFmtId="164" fontId="11" fillId="3" borderId="2" xfId="32" applyFont="1" applyFill="1" applyBorder="1" applyAlignment="1" applyProtection="1">
      <alignment horizontal="left" vertical="center" wrapText="1"/>
      <protection locked="0"/>
    </xf>
    <xf numFmtId="164" fontId="11" fillId="3" borderId="2" xfId="32" applyFont="1" applyFill="1" applyBorder="1" applyAlignment="1" applyProtection="1">
      <alignment horizontal="center" vertical="center" wrapText="1"/>
      <protection locked="0"/>
    </xf>
    <xf numFmtId="164" fontId="11" fillId="3" borderId="2" xfId="32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4" fontId="14" fillId="3" borderId="4" xfId="20" applyFont="1" applyFill="1" applyBorder="1" applyAlignment="1" applyProtection="1">
      <alignment vertical="center"/>
      <protection locked="0"/>
    </xf>
    <xf numFmtId="164" fontId="14" fillId="3" borderId="4" xfId="20" applyFont="1" applyFill="1" applyBorder="1" applyAlignment="1" applyProtection="1">
      <alignment horizontal="right" vertical="center"/>
      <protection locked="0"/>
    </xf>
    <xf numFmtId="164" fontId="14" fillId="3" borderId="4" xfId="20" applyFont="1" applyFill="1" applyBorder="1" applyAlignment="1" applyProtection="1">
      <alignment horizontal="center" vertical="center"/>
      <protection locked="0"/>
    </xf>
    <xf numFmtId="165" fontId="15" fillId="3" borderId="5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8" applyFont="1" applyAlignment="1" applyProtection="1">
      <alignment vertical="center"/>
      <protection locked="0"/>
    </xf>
    <xf numFmtId="164" fontId="14" fillId="3" borderId="6" xfId="20" applyFont="1" applyFill="1" applyBorder="1" applyAlignment="1" applyProtection="1">
      <alignment horizontal="right" vertical="center"/>
      <protection locked="0"/>
    </xf>
    <xf numFmtId="164" fontId="15" fillId="3" borderId="7" xfId="20" applyFont="1" applyFill="1" applyBorder="1" applyAlignment="1" applyProtection="1">
      <alignment horizontal="center" vertical="center"/>
      <protection locked="0"/>
    </xf>
    <xf numFmtId="164" fontId="14" fillId="3" borderId="7" xfId="20" applyFont="1" applyFill="1" applyBorder="1" applyAlignment="1" applyProtection="1">
      <alignment vertical="center"/>
      <protection locked="0"/>
    </xf>
    <xf numFmtId="164" fontId="14" fillId="3" borderId="7" xfId="20" applyFont="1" applyFill="1" applyBorder="1" applyAlignment="1" applyProtection="1">
      <alignment horizontal="right" vertical="center"/>
      <protection locked="0"/>
    </xf>
    <xf numFmtId="164" fontId="14" fillId="3" borderId="7" xfId="20" applyFont="1" applyFill="1" applyBorder="1" applyAlignment="1" applyProtection="1">
      <alignment horizontal="center" vertical="center"/>
      <protection locked="0"/>
    </xf>
    <xf numFmtId="165" fontId="15" fillId="3" borderId="8" xfId="20" applyNumberFormat="1" applyFont="1" applyFill="1" applyBorder="1" applyAlignment="1" applyProtection="1">
      <alignment horizontal="center" vertical="center"/>
      <protection locked="0"/>
    </xf>
    <xf numFmtId="164" fontId="14" fillId="3" borderId="9" xfId="20" applyFont="1" applyFill="1" applyBorder="1" applyAlignment="1" applyProtection="1">
      <alignment horizontal="center" vertical="center" wrapText="1"/>
      <protection locked="0"/>
    </xf>
    <xf numFmtId="166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9" xfId="20" applyNumberFormat="1" applyFont="1" applyFill="1" applyBorder="1" applyAlignment="1" applyProtection="1">
      <alignment horizontal="center" vertical="center" wrapText="1"/>
      <protection locked="0"/>
    </xf>
    <xf numFmtId="167" fontId="14" fillId="3" borderId="9" xfId="20" applyNumberFormat="1" applyFont="1" applyFill="1" applyBorder="1" applyAlignment="1" applyProtection="1">
      <alignment horizontal="center" vertical="center" wrapText="1"/>
      <protection locked="0"/>
    </xf>
    <xf numFmtId="166" fontId="16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30" applyFont="1" applyFill="1" applyBorder="1" applyAlignment="1" applyProtection="1">
      <alignment horizontal="center" vertical="center" wrapText="1"/>
      <protection locked="0"/>
    </xf>
    <xf numFmtId="164" fontId="17" fillId="0" borderId="2" xfId="32" applyFont="1" applyFill="1" applyBorder="1" applyAlignment="1" applyProtection="1">
      <alignment horizontal="center" vertical="center"/>
      <protection locked="0"/>
    </xf>
    <xf numFmtId="164" fontId="11" fillId="0" borderId="2" xfId="35" applyFont="1" applyBorder="1" applyAlignment="1" applyProtection="1">
      <alignment horizontal="left" vertical="center" wrapText="1"/>
      <protection locked="0"/>
    </xf>
    <xf numFmtId="168" fontId="14" fillId="4" borderId="2" xfId="35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35" applyFont="1" applyBorder="1" applyAlignment="1" applyProtection="1">
      <alignment horizontal="center" vertical="center"/>
      <protection locked="0"/>
    </xf>
    <xf numFmtId="168" fontId="14" fillId="0" borderId="2" xfId="35" applyNumberFormat="1" applyFont="1" applyFill="1" applyBorder="1" applyAlignment="1" applyProtection="1">
      <alignment horizontal="center" vertical="center"/>
      <protection locked="0"/>
    </xf>
    <xf numFmtId="164" fontId="14" fillId="0" borderId="2" xfId="35" applyFont="1" applyBorder="1" applyAlignment="1" applyProtection="1">
      <alignment horizontal="center" vertical="center" wrapText="1"/>
      <protection locked="0"/>
    </xf>
    <xf numFmtId="164" fontId="14" fillId="0" borderId="2" xfId="28" applyFont="1" applyBorder="1" applyAlignment="1" applyProtection="1">
      <alignment horizontal="center" vertical="center" wrapText="1"/>
      <protection locked="0"/>
    </xf>
    <xf numFmtId="164" fontId="14" fillId="0" borderId="10" xfId="28" applyFont="1" applyBorder="1" applyAlignment="1" applyProtection="1">
      <alignment horizontal="center" vertical="center" wrapText="1"/>
      <protection locked="0"/>
    </xf>
    <xf numFmtId="165" fontId="14" fillId="0" borderId="10" xfId="20" applyNumberFormat="1" applyFont="1" applyFill="1" applyBorder="1" applyAlignment="1" applyProtection="1">
      <alignment horizontal="center" vertical="center"/>
      <protection locked="0"/>
    </xf>
    <xf numFmtId="16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20" applyNumberFormat="1" applyFont="1" applyBorder="1" applyAlignment="1" applyProtection="1">
      <alignment horizontal="center" vertical="center"/>
      <protection locked="0"/>
    </xf>
    <xf numFmtId="165" fontId="14" fillId="5" borderId="10" xfId="20" applyNumberFormat="1" applyFont="1" applyFill="1" applyBorder="1" applyAlignment="1" applyProtection="1">
      <alignment horizontal="center" vertical="center"/>
      <protection locked="0"/>
    </xf>
    <xf numFmtId="166" fontId="14" fillId="0" borderId="10" xfId="20" applyNumberFormat="1" applyFont="1" applyFill="1" applyBorder="1" applyAlignment="1" applyProtection="1">
      <alignment horizontal="center" vertical="center"/>
      <protection locked="0"/>
    </xf>
    <xf numFmtId="167" fontId="14" fillId="6" borderId="10" xfId="20" applyNumberFormat="1" applyFont="1" applyFill="1" applyBorder="1" applyAlignment="1" applyProtection="1">
      <alignment horizontal="center" vertical="center"/>
      <protection locked="0"/>
    </xf>
    <xf numFmtId="167" fontId="14" fillId="6" borderId="2" xfId="20" applyNumberFormat="1" applyFont="1" applyFill="1" applyBorder="1" applyAlignment="1" applyProtection="1">
      <alignment horizontal="center" vertical="center"/>
      <protection locked="0"/>
    </xf>
    <xf numFmtId="166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28" applyFont="1" applyAlignment="1" applyProtection="1">
      <alignment vertical="center"/>
      <protection locked="0"/>
    </xf>
    <xf numFmtId="164" fontId="14" fillId="0" borderId="9" xfId="28" applyFont="1" applyBorder="1" applyAlignment="1" applyProtection="1">
      <alignment horizontal="center" vertical="center" wrapText="1"/>
      <protection locked="0"/>
    </xf>
    <xf numFmtId="165" fontId="14" fillId="5" borderId="9" xfId="20" applyNumberFormat="1" applyFont="1" applyFill="1" applyBorder="1" applyAlignment="1" applyProtection="1">
      <alignment horizontal="center" vertical="center"/>
      <protection locked="0"/>
    </xf>
    <xf numFmtId="166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9" xfId="20" applyNumberFormat="1" applyFont="1" applyBorder="1" applyAlignment="1" applyProtection="1">
      <alignment horizontal="center" vertical="center"/>
      <protection locked="0"/>
    </xf>
    <xf numFmtId="166" fontId="14" fillId="0" borderId="9" xfId="20" applyNumberFormat="1" applyFont="1" applyFill="1" applyBorder="1" applyAlignment="1" applyProtection="1">
      <alignment horizontal="center" vertical="center"/>
      <protection locked="0"/>
    </xf>
    <xf numFmtId="167" fontId="14" fillId="6" borderId="9" xfId="20" applyNumberFormat="1" applyFont="1" applyFill="1" applyBorder="1" applyAlignment="1" applyProtection="1">
      <alignment horizontal="center" vertical="center"/>
      <protection locked="0"/>
    </xf>
    <xf numFmtId="164" fontId="11" fillId="0" borderId="2" xfId="35" applyFont="1" applyFill="1" applyBorder="1" applyAlignment="1" applyProtection="1">
      <alignment horizontal="left" vertical="center" wrapText="1"/>
      <protection locked="0"/>
    </xf>
    <xf numFmtId="168" fontId="14" fillId="0" borderId="2" xfId="35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8" applyFont="1" applyAlignment="1" applyProtection="1">
      <alignment vertical="center"/>
      <protection locked="0"/>
    </xf>
    <xf numFmtId="164" fontId="20" fillId="0" borderId="0" xfId="28" applyFont="1" applyAlignment="1" applyProtection="1">
      <alignment vertical="center"/>
      <protection locked="0"/>
    </xf>
    <xf numFmtId="164" fontId="21" fillId="0" borderId="0" xfId="32" applyFont="1" applyAlignment="1" applyProtection="1">
      <alignment horizontal="right" vertical="center"/>
      <protection locked="0"/>
    </xf>
    <xf numFmtId="165" fontId="22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1" fillId="3" borderId="11" xfId="32" applyFont="1" applyFill="1" applyBorder="1" applyAlignment="1" applyProtection="1">
      <alignment horizontal="center" vertical="center" wrapText="1"/>
      <protection locked="0"/>
    </xf>
    <xf numFmtId="164" fontId="14" fillId="0" borderId="1" xfId="30" applyFont="1" applyFill="1" applyBorder="1" applyAlignment="1" applyProtection="1">
      <alignment horizontal="center" vertical="center" wrapText="1"/>
      <protection locked="0"/>
    </xf>
    <xf numFmtId="164" fontId="6" fillId="0" borderId="2" xfId="32" applyFont="1" applyFill="1" applyBorder="1" applyAlignment="1" applyProtection="1">
      <alignment horizontal="center" vertical="center"/>
      <protection locked="0"/>
    </xf>
    <xf numFmtId="164" fontId="11" fillId="0" borderId="12" xfId="35" applyFont="1" applyFill="1" applyBorder="1" applyAlignment="1" applyProtection="1">
      <alignment horizontal="left" vertical="center" wrapText="1"/>
      <protection locked="0"/>
    </xf>
    <xf numFmtId="168" fontId="14" fillId="0" borderId="13" xfId="35" applyNumberFormat="1" applyFont="1" applyFill="1" applyBorder="1" applyAlignment="1" applyProtection="1">
      <alignment horizontal="center" vertical="center" wrapText="1"/>
      <protection locked="0"/>
    </xf>
    <xf numFmtId="164" fontId="14" fillId="4" borderId="2" xfId="35" applyFont="1" applyFill="1" applyBorder="1" applyAlignment="1" applyProtection="1">
      <alignment horizontal="center" vertical="center"/>
      <protection locked="0"/>
    </xf>
    <xf numFmtId="164" fontId="11" fillId="0" borderId="2" xfId="36" applyFont="1" applyBorder="1" applyAlignment="1" applyProtection="1">
      <alignment horizontal="left" vertical="center" wrapText="1"/>
      <protection locked="0"/>
    </xf>
    <xf numFmtId="168" fontId="14" fillId="0" borderId="2" xfId="36" applyNumberFormat="1" applyFont="1" applyBorder="1" applyAlignment="1" applyProtection="1">
      <alignment horizontal="center" vertical="center"/>
      <protection locked="0"/>
    </xf>
    <xf numFmtId="164" fontId="14" fillId="0" borderId="2" xfId="36" applyFont="1" applyBorder="1" applyAlignment="1" applyProtection="1">
      <alignment horizontal="center" vertical="center" wrapText="1"/>
      <protection locked="0"/>
    </xf>
    <xf numFmtId="164" fontId="14" fillId="0" borderId="2" xfId="27" applyFont="1" applyBorder="1" applyAlignment="1" applyProtection="1">
      <alignment horizontal="center" vertical="center" wrapText="1"/>
      <protection locked="0"/>
    </xf>
    <xf numFmtId="166" fontId="18" fillId="7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11" xfId="28" applyFont="1" applyBorder="1" applyAlignment="1" applyProtection="1">
      <alignment horizontal="center" vertical="center" wrapText="1"/>
      <protection locked="0"/>
    </xf>
    <xf numFmtId="168" fontId="14" fillId="0" borderId="14" xfId="35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35" applyNumberFormat="1" applyFont="1" applyBorder="1" applyAlignment="1" applyProtection="1">
      <alignment horizontal="center" vertical="center"/>
      <protection locked="0"/>
    </xf>
    <xf numFmtId="164" fontId="1" fillId="0" borderId="0" xfId="27" applyFont="1" applyAlignment="1" applyProtection="1">
      <alignment vertical="center"/>
      <protection locked="0"/>
    </xf>
    <xf numFmtId="164" fontId="1" fillId="2" borderId="0" xfId="34" applyFont="1" applyFill="1" applyBorder="1" applyAlignment="1" applyProtection="1">
      <alignment horizontal="center" vertical="top"/>
      <protection/>
    </xf>
    <xf numFmtId="164" fontId="1" fillId="2" borderId="0" xfId="34" applyFont="1" applyFill="1" applyBorder="1" applyAlignment="1" applyProtection="1">
      <alignment vertical="top"/>
      <protection locked="0"/>
    </xf>
    <xf numFmtId="164" fontId="1" fillId="2" borderId="0" xfId="34" applyFont="1" applyFill="1" applyBorder="1" applyAlignment="1" applyProtection="1">
      <alignment horizontal="center" vertical="top"/>
      <protection locked="0"/>
    </xf>
    <xf numFmtId="164" fontId="23" fillId="2" borderId="0" xfId="34" applyFont="1" applyFill="1" applyBorder="1" applyAlignment="1" applyProtection="1">
      <alignment horizontal="center" vertical="top" shrinkToFit="1"/>
      <protection locked="0"/>
    </xf>
    <xf numFmtId="164" fontId="1" fillId="2" borderId="0" xfId="34" applyFont="1" applyFill="1" applyBorder="1" applyProtection="1">
      <alignment/>
      <protection locked="0"/>
    </xf>
    <xf numFmtId="164" fontId="1" fillId="2" borderId="0" xfId="34" applyFont="1" applyFill="1" applyProtection="1">
      <alignment/>
      <protection locked="0"/>
    </xf>
    <xf numFmtId="164" fontId="3" fillId="2" borderId="0" xfId="34" applyFont="1" applyFill="1" applyProtection="1">
      <alignment/>
      <protection locked="0"/>
    </xf>
    <xf numFmtId="164" fontId="11" fillId="3" borderId="1" xfId="31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31" applyFont="1" applyFill="1" applyBorder="1" applyAlignment="1" applyProtection="1">
      <alignment horizontal="center" vertical="center" textRotation="90" wrapText="1"/>
      <protection locked="0"/>
    </xf>
    <xf numFmtId="164" fontId="11" fillId="3" borderId="2" xfId="31" applyFont="1" applyFill="1" applyBorder="1" applyAlignment="1" applyProtection="1">
      <alignment horizontal="left" vertical="center" wrapText="1"/>
      <protection locked="0"/>
    </xf>
    <xf numFmtId="164" fontId="11" fillId="3" borderId="2" xfId="31" applyFont="1" applyFill="1" applyBorder="1" applyAlignment="1" applyProtection="1">
      <alignment horizontal="center" vertical="center" wrapText="1"/>
      <protection locked="0"/>
    </xf>
    <xf numFmtId="164" fontId="11" fillId="3" borderId="2" xfId="31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3" applyFont="1" applyFill="1" applyBorder="1" applyAlignment="1" applyProtection="1">
      <alignment horizontal="right" vertical="center"/>
      <protection locked="0"/>
    </xf>
    <xf numFmtId="164" fontId="15" fillId="3" borderId="4" xfId="23" applyFont="1" applyFill="1" applyBorder="1" applyAlignment="1" applyProtection="1">
      <alignment horizontal="center" vertical="center"/>
      <protection locked="0"/>
    </xf>
    <xf numFmtId="164" fontId="14" fillId="3" borderId="4" xfId="23" applyFont="1" applyFill="1" applyBorder="1" applyAlignment="1" applyProtection="1">
      <alignment vertical="center"/>
      <protection locked="0"/>
    </xf>
    <xf numFmtId="164" fontId="14" fillId="3" borderId="4" xfId="23" applyFont="1" applyFill="1" applyBorder="1" applyAlignment="1" applyProtection="1">
      <alignment horizontal="right" vertical="center"/>
      <protection locked="0"/>
    </xf>
    <xf numFmtId="164" fontId="14" fillId="3" borderId="4" xfId="23" applyFont="1" applyFill="1" applyBorder="1" applyAlignment="1" applyProtection="1">
      <alignment horizontal="center" vertical="center"/>
      <protection locked="0"/>
    </xf>
    <xf numFmtId="165" fontId="15" fillId="3" borderId="5" xfId="23" applyNumberFormat="1" applyFont="1" applyFill="1" applyBorder="1" applyAlignment="1" applyProtection="1">
      <alignment horizontal="center" vertical="center"/>
      <protection locked="0"/>
    </xf>
    <xf numFmtId="164" fontId="11" fillId="3" borderId="11" xfId="31" applyFont="1" applyFill="1" applyBorder="1" applyAlignment="1" applyProtection="1">
      <alignment horizontal="center" vertical="center" wrapText="1"/>
      <protection locked="0"/>
    </xf>
    <xf numFmtId="164" fontId="9" fillId="0" borderId="0" xfId="27" applyFont="1" applyAlignment="1" applyProtection="1">
      <alignment vertical="center"/>
      <protection locked="0"/>
    </xf>
    <xf numFmtId="164" fontId="14" fillId="3" borderId="6" xfId="23" applyFont="1" applyFill="1" applyBorder="1" applyAlignment="1" applyProtection="1">
      <alignment horizontal="right" vertical="center"/>
      <protection locked="0"/>
    </xf>
    <xf numFmtId="164" fontId="15" fillId="3" borderId="7" xfId="23" applyFont="1" applyFill="1" applyBorder="1" applyAlignment="1" applyProtection="1">
      <alignment horizontal="center" vertical="center"/>
      <protection locked="0"/>
    </xf>
    <xf numFmtId="164" fontId="14" fillId="3" borderId="7" xfId="23" applyFont="1" applyFill="1" applyBorder="1" applyAlignment="1" applyProtection="1">
      <alignment vertical="center"/>
      <protection locked="0"/>
    </xf>
    <xf numFmtId="164" fontId="14" fillId="3" borderId="7" xfId="23" applyFont="1" applyFill="1" applyBorder="1" applyAlignment="1" applyProtection="1">
      <alignment horizontal="right" vertical="center"/>
      <protection locked="0"/>
    </xf>
    <xf numFmtId="164" fontId="14" fillId="3" borderId="7" xfId="23" applyFont="1" applyFill="1" applyBorder="1" applyAlignment="1" applyProtection="1">
      <alignment horizontal="center" vertical="center"/>
      <protection locked="0"/>
    </xf>
    <xf numFmtId="165" fontId="15" fillId="3" borderId="8" xfId="23" applyNumberFormat="1" applyFont="1" applyFill="1" applyBorder="1" applyAlignment="1" applyProtection="1">
      <alignment horizontal="center" vertical="center"/>
      <protection locked="0"/>
    </xf>
    <xf numFmtId="164" fontId="14" fillId="3" borderId="9" xfId="23" applyFont="1" applyFill="1" applyBorder="1" applyAlignment="1" applyProtection="1">
      <alignment horizontal="center" vertical="center" wrapText="1"/>
      <protection locked="0"/>
    </xf>
    <xf numFmtId="166" fontId="14" fillId="3" borderId="9" xfId="26" applyNumberFormat="1" applyFont="1" applyFill="1" applyBorder="1" applyAlignment="1" applyProtection="1">
      <alignment horizontal="center" vertical="center" wrapText="1"/>
      <protection locked="0"/>
    </xf>
    <xf numFmtId="166" fontId="14" fillId="3" borderId="9" xfId="23" applyNumberFormat="1" applyFont="1" applyFill="1" applyBorder="1" applyAlignment="1" applyProtection="1">
      <alignment horizontal="center" vertical="center" wrapText="1"/>
      <protection locked="0"/>
    </xf>
    <xf numFmtId="167" fontId="14" fillId="3" borderId="9" xfId="23" applyNumberFormat="1" applyFont="1" applyFill="1" applyBorder="1" applyAlignment="1" applyProtection="1">
      <alignment horizontal="center" vertical="center" wrapText="1"/>
      <protection locked="0"/>
    </xf>
    <xf numFmtId="166" fontId="16" fillId="3" borderId="9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9" applyFont="1" applyBorder="1" applyAlignment="1" applyProtection="1">
      <alignment horizontal="center" vertical="center" wrapText="1"/>
      <protection locked="0"/>
    </xf>
    <xf numFmtId="164" fontId="6" fillId="0" borderId="2" xfId="31" applyFont="1" applyFill="1" applyBorder="1" applyAlignment="1" applyProtection="1">
      <alignment horizontal="center" vertical="center"/>
      <protection locked="0"/>
    </xf>
    <xf numFmtId="168" fontId="14" fillId="0" borderId="2" xfId="36" applyNumberFormat="1" applyFont="1" applyFill="1" applyBorder="1" applyAlignment="1" applyProtection="1">
      <alignment horizontal="center" vertical="center"/>
      <protection locked="0"/>
    </xf>
    <xf numFmtId="164" fontId="14" fillId="0" borderId="10" xfId="27" applyFont="1" applyBorder="1" applyAlignment="1" applyProtection="1">
      <alignment horizontal="center" vertical="center" wrapText="1"/>
      <protection locked="0"/>
    </xf>
    <xf numFmtId="165" fontId="14" fillId="6" borderId="10" xfId="23" applyNumberFormat="1" applyFont="1" applyFill="1" applyBorder="1" applyAlignment="1" applyProtection="1">
      <alignment horizontal="center" vertical="center"/>
      <protection locked="0"/>
    </xf>
    <xf numFmtId="165" fontId="14" fillId="0" borderId="10" xfId="23" applyNumberFormat="1" applyFont="1" applyFill="1" applyBorder="1" applyAlignment="1" applyProtection="1">
      <alignment horizontal="center" vertical="center"/>
      <protection locked="0"/>
    </xf>
    <xf numFmtId="166" fontId="14" fillId="0" borderId="10" xfId="23" applyNumberFormat="1" applyFont="1" applyFill="1" applyBorder="1" applyAlignment="1" applyProtection="1">
      <alignment horizontal="center" vertical="center"/>
      <protection locked="0"/>
    </xf>
    <xf numFmtId="167" fontId="14" fillId="0" borderId="10" xfId="23" applyNumberFormat="1" applyFont="1" applyFill="1" applyBorder="1" applyAlignment="1" applyProtection="1">
      <alignment horizontal="center" vertical="center"/>
      <protection locked="0"/>
    </xf>
    <xf numFmtId="167" fontId="14" fillId="0" borderId="2" xfId="23" applyNumberFormat="1" applyFont="1" applyFill="1" applyBorder="1" applyAlignment="1" applyProtection="1">
      <alignment horizontal="center" vertical="center"/>
      <protection locked="0"/>
    </xf>
    <xf numFmtId="166" fontId="18" fillId="6" borderId="2" xfId="26" applyNumberFormat="1" applyFont="1" applyFill="1" applyBorder="1" applyAlignment="1" applyProtection="1">
      <alignment horizontal="center" vertical="center"/>
      <protection locked="0"/>
    </xf>
    <xf numFmtId="164" fontId="11" fillId="0" borderId="11" xfId="27" applyFont="1" applyBorder="1" applyAlignment="1" applyProtection="1">
      <alignment horizontal="center" vertical="center" wrapText="1"/>
      <protection locked="0"/>
    </xf>
    <xf numFmtId="164" fontId="19" fillId="0" borderId="0" xfId="27" applyFont="1" applyAlignment="1" applyProtection="1">
      <alignment vertical="center"/>
      <protection locked="0"/>
    </xf>
    <xf numFmtId="164" fontId="14" fillId="0" borderId="9" xfId="27" applyFont="1" applyBorder="1" applyAlignment="1" applyProtection="1">
      <alignment horizontal="center" vertical="center" wrapText="1"/>
      <protection locked="0"/>
    </xf>
    <xf numFmtId="165" fontId="14" fillId="0" borderId="9" xfId="23" applyNumberFormat="1" applyFont="1" applyFill="1" applyBorder="1" applyAlignment="1" applyProtection="1">
      <alignment horizontal="center" vertical="center"/>
      <protection locked="0"/>
    </xf>
    <xf numFmtId="165" fontId="14" fillId="0" borderId="9" xfId="20" applyNumberFormat="1" applyFont="1" applyBorder="1" applyAlignment="1" applyProtection="1">
      <alignment horizontal="center" vertical="center"/>
      <protection locked="0"/>
    </xf>
    <xf numFmtId="166" fontId="14" fillId="0" borderId="9" xfId="23" applyNumberFormat="1" applyFont="1" applyFill="1" applyBorder="1" applyAlignment="1" applyProtection="1">
      <alignment horizontal="center" vertical="center"/>
      <protection locked="0"/>
    </xf>
    <xf numFmtId="167" fontId="14" fillId="0" borderId="9" xfId="23" applyNumberFormat="1" applyFont="1" applyFill="1" applyBorder="1" applyAlignment="1" applyProtection="1">
      <alignment horizontal="center" vertical="center"/>
      <protection locked="0"/>
    </xf>
    <xf numFmtId="164" fontId="5" fillId="0" borderId="0" xfId="29" applyFont="1" applyBorder="1" applyAlignment="1" applyProtection="1">
      <alignment horizontal="center" vertical="center" wrapText="1"/>
      <protection locked="0"/>
    </xf>
    <xf numFmtId="164" fontId="5" fillId="0" borderId="0" xfId="31" applyFont="1" applyFill="1" applyBorder="1" applyAlignment="1" applyProtection="1">
      <alignment horizontal="center" vertical="center"/>
      <protection locked="0"/>
    </xf>
    <xf numFmtId="164" fontId="13" fillId="0" borderId="0" xfId="36" applyFont="1" applyBorder="1" applyAlignment="1" applyProtection="1">
      <alignment horizontal="left" vertical="center" wrapText="1"/>
      <protection locked="0"/>
    </xf>
    <xf numFmtId="164" fontId="24" fillId="0" borderId="0" xfId="36" applyFont="1" applyBorder="1" applyAlignment="1" applyProtection="1">
      <alignment horizontal="center" vertical="center" wrapText="1"/>
      <protection locked="0"/>
    </xf>
    <xf numFmtId="164" fontId="24" fillId="0" borderId="0" xfId="36" applyFont="1" applyBorder="1" applyAlignment="1" applyProtection="1">
      <alignment horizontal="center" vertical="center"/>
      <protection locked="0"/>
    </xf>
    <xf numFmtId="168" fontId="24" fillId="0" borderId="0" xfId="36" applyNumberFormat="1" applyFont="1" applyBorder="1" applyAlignment="1" applyProtection="1">
      <alignment horizontal="center" vertical="center"/>
      <protection locked="0"/>
    </xf>
    <xf numFmtId="164" fontId="24" fillId="0" borderId="0" xfId="27" applyFont="1" applyBorder="1" applyAlignment="1" applyProtection="1">
      <alignment horizontal="center" vertical="center" wrapText="1"/>
      <protection locked="0"/>
    </xf>
    <xf numFmtId="164" fontId="5" fillId="0" borderId="0" xfId="27" applyFont="1" applyBorder="1" applyAlignment="1" applyProtection="1">
      <alignment horizontal="center" vertical="center" wrapText="1"/>
      <protection locked="0"/>
    </xf>
    <xf numFmtId="165" fontId="14" fillId="0" borderId="0" xfId="23" applyNumberFormat="1" applyFont="1" applyBorder="1" applyAlignment="1" applyProtection="1">
      <alignment horizontal="center" vertical="center"/>
      <protection locked="0"/>
    </xf>
    <xf numFmtId="166" fontId="14" fillId="0" borderId="0" xfId="26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23" applyNumberFormat="1" applyFont="1" applyBorder="1" applyAlignment="1" applyProtection="1">
      <alignment horizontal="center" vertical="center"/>
      <protection locked="0"/>
    </xf>
    <xf numFmtId="167" fontId="14" fillId="0" borderId="0" xfId="23" applyNumberFormat="1" applyFont="1" applyBorder="1" applyAlignment="1" applyProtection="1">
      <alignment horizontal="center" vertical="center"/>
      <protection locked="0"/>
    </xf>
    <xf numFmtId="166" fontId="18" fillId="0" borderId="0" xfId="26" applyNumberFormat="1" applyFont="1" applyBorder="1" applyAlignment="1" applyProtection="1">
      <alignment horizontal="center" vertical="center"/>
      <protection locked="0"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4" fillId="3" borderId="15" xfId="23" applyFont="1" applyFill="1" applyBorder="1" applyAlignment="1" applyProtection="1">
      <alignment horizontal="right" vertical="center"/>
      <protection locked="0"/>
    </xf>
    <xf numFmtId="164" fontId="15" fillId="3" borderId="0" xfId="23" applyFont="1" applyFill="1" applyBorder="1" applyAlignment="1" applyProtection="1">
      <alignment horizontal="center" vertical="center"/>
      <protection locked="0"/>
    </xf>
    <xf numFmtId="164" fontId="14" fillId="3" borderId="0" xfId="23" applyFont="1" applyFill="1" applyBorder="1" applyAlignment="1" applyProtection="1">
      <alignment vertical="center"/>
      <protection locked="0"/>
    </xf>
    <xf numFmtId="164" fontId="14" fillId="3" borderId="0" xfId="23" applyFont="1" applyFill="1" applyBorder="1" applyAlignment="1" applyProtection="1">
      <alignment horizontal="right" vertical="center"/>
      <protection locked="0"/>
    </xf>
    <xf numFmtId="164" fontId="14" fillId="3" borderId="0" xfId="23" applyFont="1" applyFill="1" applyBorder="1" applyAlignment="1" applyProtection="1">
      <alignment horizontal="center" vertical="center"/>
      <protection locked="0"/>
    </xf>
    <xf numFmtId="165" fontId="15" fillId="3" borderId="16" xfId="23" applyNumberFormat="1" applyFont="1" applyFill="1" applyBorder="1" applyAlignment="1" applyProtection="1">
      <alignment horizontal="center" vertical="center"/>
      <protection locked="0"/>
    </xf>
    <xf numFmtId="166" fontId="16" fillId="3" borderId="17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30" applyFont="1" applyBorder="1" applyAlignment="1" applyProtection="1">
      <alignment horizontal="center" vertical="center" wrapText="1"/>
      <protection locked="0"/>
    </xf>
    <xf numFmtId="168" fontId="14" fillId="0" borderId="2" xfId="35" applyNumberFormat="1" applyFont="1" applyBorder="1" applyAlignment="1" applyProtection="1">
      <alignment horizontal="center" vertical="center" wrapText="1"/>
      <protection locked="0"/>
    </xf>
    <xf numFmtId="166" fontId="14" fillId="0" borderId="10" xfId="26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23" applyNumberFormat="1" applyFont="1" applyBorder="1" applyAlignment="1" applyProtection="1">
      <alignment horizontal="center" vertical="center"/>
      <protection locked="0"/>
    </xf>
    <xf numFmtId="166" fontId="18" fillId="6" borderId="18" xfId="26" applyNumberFormat="1" applyFont="1" applyFill="1" applyBorder="1" applyAlignment="1" applyProtection="1">
      <alignment horizontal="center" vertical="center"/>
      <protection locked="0"/>
    </xf>
    <xf numFmtId="164" fontId="14" fillId="0" borderId="19" xfId="28" applyFont="1" applyBorder="1" applyAlignment="1" applyProtection="1">
      <alignment horizontal="center" vertical="center" wrapText="1"/>
      <protection locked="0"/>
    </xf>
    <xf numFmtId="165" fontId="14" fillId="0" borderId="19" xfId="23" applyNumberFormat="1" applyFont="1" applyFill="1" applyBorder="1" applyAlignment="1" applyProtection="1">
      <alignment horizontal="center" vertical="center"/>
      <protection locked="0"/>
    </xf>
    <xf numFmtId="166" fontId="14" fillId="0" borderId="19" xfId="23" applyNumberFormat="1" applyFont="1" applyFill="1" applyBorder="1" applyAlignment="1" applyProtection="1">
      <alignment horizontal="center" vertical="center"/>
      <protection locked="0"/>
    </xf>
    <xf numFmtId="167" fontId="14" fillId="0" borderId="19" xfId="23" applyNumberFormat="1" applyFont="1" applyFill="1" applyBorder="1" applyAlignment="1" applyProtection="1">
      <alignment horizontal="center" vertical="center"/>
      <protection locked="0"/>
    </xf>
    <xf numFmtId="166" fontId="11" fillId="0" borderId="9" xfId="25" applyNumberFormat="1" applyFont="1" applyFill="1" applyBorder="1" applyAlignment="1" applyProtection="1">
      <alignment horizontal="center" vertical="center" wrapText="1"/>
      <protection locked="0"/>
    </xf>
    <xf numFmtId="165" fontId="14" fillId="0" borderId="9" xfId="21" applyNumberFormat="1" applyFont="1" applyBorder="1" applyAlignment="1" applyProtection="1">
      <alignment horizontal="center" vertical="center"/>
      <protection locked="0"/>
    </xf>
    <xf numFmtId="164" fontId="25" fillId="0" borderId="0" xfId="0" applyFont="1" applyAlignment="1">
      <alignment horizontal="center"/>
    </xf>
    <xf numFmtId="166" fontId="14" fillId="0" borderId="10" xfId="25" applyNumberFormat="1" applyFont="1" applyFill="1" applyBorder="1" applyAlignment="1" applyProtection="1">
      <alignment horizontal="center" vertical="center" wrapText="1"/>
      <protection locked="0"/>
    </xf>
    <xf numFmtId="166" fontId="14" fillId="0" borderId="19" xfId="26" applyNumberFormat="1" applyFont="1" applyFill="1" applyBorder="1" applyAlignment="1" applyProtection="1">
      <alignment horizontal="center" vertical="center" wrapText="1"/>
      <protection locked="0"/>
    </xf>
    <xf numFmtId="166" fontId="14" fillId="0" borderId="19" xfId="25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30" applyFont="1" applyBorder="1" applyAlignment="1" applyProtection="1">
      <alignment horizontal="center" vertical="center" wrapText="1"/>
      <protection locked="0"/>
    </xf>
    <xf numFmtId="164" fontId="5" fillId="0" borderId="0" xfId="32" applyFont="1" applyFill="1" applyBorder="1" applyAlignment="1" applyProtection="1">
      <alignment horizontal="center" vertical="center"/>
      <protection locked="0"/>
    </xf>
    <xf numFmtId="164" fontId="24" fillId="0" borderId="0" xfId="28" applyFont="1" applyBorder="1" applyAlignment="1" applyProtection="1">
      <alignment horizontal="center" vertical="center" wrapText="1"/>
      <protection locked="0"/>
    </xf>
    <xf numFmtId="164" fontId="5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5" fontId="22" fillId="3" borderId="2" xfId="23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36" applyNumberFormat="1" applyFont="1" applyBorder="1" applyAlignment="1" applyProtection="1">
      <alignment horizontal="center" vertical="center" wrapText="1"/>
      <protection locked="0"/>
    </xf>
    <xf numFmtId="164" fontId="14" fillId="0" borderId="2" xfId="36" applyFont="1" applyBorder="1" applyAlignment="1" applyProtection="1">
      <alignment horizontal="center" vertical="center"/>
      <protection locked="0"/>
    </xf>
    <xf numFmtId="166" fontId="18" fillId="0" borderId="18" xfId="26" applyNumberFormat="1" applyFont="1" applyFill="1" applyBorder="1" applyAlignment="1" applyProtection="1">
      <alignment horizontal="center" vertical="center"/>
      <protection locked="0"/>
    </xf>
    <xf numFmtId="166" fontId="11" fillId="0" borderId="9" xfId="26" applyNumberFormat="1" applyFont="1" applyFill="1" applyBorder="1" applyAlignment="1" applyProtection="1">
      <alignment horizontal="center" vertical="center" wrapText="1"/>
      <protection locked="0"/>
    </xf>
    <xf numFmtId="165" fontId="11" fillId="0" borderId="9" xfId="23" applyNumberFormat="1" applyFont="1" applyFill="1" applyBorder="1" applyAlignment="1" applyProtection="1">
      <alignment horizontal="center" vertic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4" xfId="25"/>
    <cellStyle name="Обычный 5" xfId="26"/>
    <cellStyle name="Обычный_Выездка технические1" xfId="27"/>
    <cellStyle name="Обычный_Выездка технические1 2" xfId="28"/>
    <cellStyle name="Обычный_Измайлово-2003" xfId="29"/>
    <cellStyle name="Обычный_Измайлово-2003 2" xfId="30"/>
    <cellStyle name="Обычный_Лист Microsoft Excel" xfId="31"/>
    <cellStyle name="Обычный_Лист Microsoft Excel 2" xfId="32"/>
    <cellStyle name="Обычный_ПРИМЕРЫ ТЕХ.РЕЗУЛЬТАТОВ - Выездка" xfId="33"/>
    <cellStyle name="Обычный_ПРИМЕРЫ ТЕХ.РЕЗУЛЬТАТОВ - Выездка 3" xfId="34"/>
    <cellStyle name="Обычный_Россия (В) юниоры" xfId="35"/>
    <cellStyle name="Обычный_Россия (В) юниоры 2" xfId="36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47625</xdr:rowOff>
    </xdr:from>
    <xdr:to>
      <xdr:col>5</xdr:col>
      <xdr:colOff>228600</xdr:colOff>
      <xdr:row>2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26384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764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zoomScale="90" zoomScaleNormal="90" zoomScaleSheetLayoutView="70" workbookViewId="0" topLeftCell="A6">
      <selection activeCell="O24" sqref="O24"/>
    </sheetView>
  </sheetViews>
  <sheetFormatPr defaultColWidth="9.140625" defaultRowHeight="15"/>
  <cols>
    <col min="1" max="1" width="6.7109375" style="1" customWidth="1"/>
    <col min="2" max="2" width="7.00390625" style="1" customWidth="1"/>
    <col min="3" max="3" width="16.57421875" style="1" customWidth="1"/>
    <col min="4" max="4" width="9.140625" style="1" customWidth="1"/>
    <col min="5" max="5" width="0" style="1" hidden="1" customWidth="1"/>
    <col min="6" max="6" width="27.28125" style="1" customWidth="1"/>
    <col min="7" max="7" width="9.00390625" style="1" customWidth="1"/>
    <col min="8" max="8" width="14.28125" style="1" customWidth="1"/>
    <col min="9" max="9" width="16.42187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1.57421875" style="1" customWidth="1"/>
    <col min="19" max="16384" width="9.140625" style="1" customWidth="1"/>
  </cols>
  <sheetData>
    <row r="1" spans="1:36" s="3" customFormat="1" ht="1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J1" s="7"/>
    </row>
    <row r="2" spans="1:18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0" customHeight="1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2" customFormat="1" ht="15.75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16" customFormat="1" ht="15.7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6" customFormat="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9" s="23" customFormat="1" ht="15" customHeight="1">
      <c r="A8" s="18" t="s">
        <v>9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P8" s="19"/>
      <c r="Q8" s="19" t="s">
        <v>10</v>
      </c>
      <c r="R8" s="19"/>
      <c r="S8" s="22"/>
    </row>
    <row r="9" spans="1:18" s="35" customFormat="1" ht="15" customHeight="1">
      <c r="A9" s="24" t="s">
        <v>11</v>
      </c>
      <c r="B9" s="25" t="s">
        <v>12</v>
      </c>
      <c r="C9" s="26" t="s">
        <v>13</v>
      </c>
      <c r="D9" s="27" t="s">
        <v>14</v>
      </c>
      <c r="E9" s="28" t="s">
        <v>15</v>
      </c>
      <c r="F9" s="26" t="s">
        <v>16</v>
      </c>
      <c r="G9" s="27" t="s">
        <v>14</v>
      </c>
      <c r="H9" s="27" t="s">
        <v>17</v>
      </c>
      <c r="I9" s="27" t="s">
        <v>18</v>
      </c>
      <c r="J9" s="28" t="s">
        <v>19</v>
      </c>
      <c r="K9" s="29" t="s">
        <v>20</v>
      </c>
      <c r="L9" s="30">
        <v>7.5</v>
      </c>
      <c r="M9" s="31" t="s">
        <v>21</v>
      </c>
      <c r="N9" s="32" t="s">
        <v>22</v>
      </c>
      <c r="O9" s="32"/>
      <c r="P9" s="31">
        <v>1</v>
      </c>
      <c r="Q9" s="33" t="s">
        <v>23</v>
      </c>
      <c r="R9" s="34">
        <v>0.020833333333333332</v>
      </c>
    </row>
    <row r="10" spans="1:18" s="35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36" t="s">
        <v>24</v>
      </c>
      <c r="L10" s="37">
        <v>7.5</v>
      </c>
      <c r="M10" s="38" t="s">
        <v>21</v>
      </c>
      <c r="N10" s="39"/>
      <c r="O10" s="39"/>
      <c r="P10" s="38"/>
      <c r="Q10" s="40"/>
      <c r="R10" s="41"/>
    </row>
    <row r="11" spans="1:18" s="35" customFormat="1" ht="39.7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42" t="s">
        <v>25</v>
      </c>
      <c r="L11" s="43" t="s">
        <v>26</v>
      </c>
      <c r="M11" s="44" t="s">
        <v>27</v>
      </c>
      <c r="N11" s="44" t="s">
        <v>28</v>
      </c>
      <c r="O11" s="44" t="s">
        <v>29</v>
      </c>
      <c r="P11" s="45" t="s">
        <v>30</v>
      </c>
      <c r="Q11" s="45" t="s">
        <v>31</v>
      </c>
      <c r="R11" s="46" t="s">
        <v>32</v>
      </c>
    </row>
    <row r="12" spans="1:18" s="64" customFormat="1" ht="23.25" customHeight="1">
      <c r="A12" s="47">
        <v>1</v>
      </c>
      <c r="B12" s="48">
        <v>117</v>
      </c>
      <c r="C12" s="49" t="s">
        <v>33</v>
      </c>
      <c r="D12" s="50" t="s">
        <v>34</v>
      </c>
      <c r="E12" s="51"/>
      <c r="F12" s="49" t="s">
        <v>35</v>
      </c>
      <c r="G12" s="52"/>
      <c r="H12" s="53" t="s">
        <v>36</v>
      </c>
      <c r="I12" s="54" t="s">
        <v>37</v>
      </c>
      <c r="J12" s="55">
        <v>1</v>
      </c>
      <c r="K12" s="56">
        <v>0.4479166666666667</v>
      </c>
      <c r="L12" s="57">
        <v>0.48090277777777773</v>
      </c>
      <c r="M12" s="58">
        <v>0.4888078703703704</v>
      </c>
      <c r="N12" s="59">
        <f>M12-L12</f>
        <v>0.007905092592592644</v>
      </c>
      <c r="O12" s="60">
        <f>L12-K12</f>
        <v>0.03298611111111105</v>
      </c>
      <c r="P12" s="61">
        <f>$L$9/O12/24</f>
        <v>9.473684210526335</v>
      </c>
      <c r="Q12" s="62">
        <f>SUM($L$9:$L$10)/R12/24</f>
        <v>11.462534493738074</v>
      </c>
      <c r="R12" s="63">
        <f>SUM(O12:O13)</f>
        <v>0.0545254629629629</v>
      </c>
    </row>
    <row r="13" spans="1:18" s="64" customFormat="1" ht="23.25" customHeight="1">
      <c r="A13" s="47"/>
      <c r="B13" s="48"/>
      <c r="C13" s="49"/>
      <c r="D13" s="50"/>
      <c r="E13" s="51"/>
      <c r="F13" s="49"/>
      <c r="G13" s="52"/>
      <c r="H13" s="53"/>
      <c r="I13" s="54"/>
      <c r="J13" s="65">
        <v>2</v>
      </c>
      <c r="K13" s="66">
        <f>M12+$R$9</f>
        <v>0.5096412037037037</v>
      </c>
      <c r="L13" s="67">
        <v>0.5311805555555555</v>
      </c>
      <c r="M13" s="68">
        <v>0.5343749999999999</v>
      </c>
      <c r="N13" s="66">
        <f>M13-L13</f>
        <v>0.0031944444444443887</v>
      </c>
      <c r="O13" s="69">
        <f>L13-K13</f>
        <v>0.02153935185185185</v>
      </c>
      <c r="P13" s="70">
        <f>$L$10/O13/24</f>
        <v>14.508328855454058</v>
      </c>
      <c r="Q13" s="62"/>
      <c r="R13" s="63"/>
    </row>
    <row r="14" spans="1:18" s="64" customFormat="1" ht="23.25" customHeight="1">
      <c r="A14" s="47">
        <v>2</v>
      </c>
      <c r="B14" s="48">
        <v>118</v>
      </c>
      <c r="C14" s="49" t="s">
        <v>38</v>
      </c>
      <c r="D14" s="50"/>
      <c r="E14" s="51"/>
      <c r="F14" s="49" t="s">
        <v>39</v>
      </c>
      <c r="G14" s="52"/>
      <c r="H14" s="53" t="s">
        <v>40</v>
      </c>
      <c r="I14" s="54" t="s">
        <v>37</v>
      </c>
      <c r="J14" s="55">
        <v>1</v>
      </c>
      <c r="K14" s="56">
        <v>0.4479166666666667</v>
      </c>
      <c r="L14" s="57">
        <v>0.48090277777777773</v>
      </c>
      <c r="M14" s="58">
        <v>0.4888078703703704</v>
      </c>
      <c r="N14" s="59">
        <f>M14-L14</f>
        <v>0.007905092592592644</v>
      </c>
      <c r="O14" s="60">
        <f>L14-K14</f>
        <v>0.03298611111111105</v>
      </c>
      <c r="P14" s="61">
        <f>$L$9/O14/24</f>
        <v>9.473684210526335</v>
      </c>
      <c r="Q14" s="62">
        <f>SUM($L$9:$L$10)/R14/24</f>
        <v>11.462534493738074</v>
      </c>
      <c r="R14" s="63">
        <f>SUM(O14:O15)</f>
        <v>0.0545254629629629</v>
      </c>
    </row>
    <row r="15" spans="1:18" s="64" customFormat="1" ht="23.25" customHeight="1">
      <c r="A15" s="47"/>
      <c r="B15" s="48"/>
      <c r="C15" s="49"/>
      <c r="D15" s="50"/>
      <c r="E15" s="51"/>
      <c r="F15" s="49"/>
      <c r="G15" s="52"/>
      <c r="H15" s="53"/>
      <c r="I15" s="54"/>
      <c r="J15" s="65">
        <v>2</v>
      </c>
      <c r="K15" s="66">
        <f>M14+$R$9</f>
        <v>0.5096412037037037</v>
      </c>
      <c r="L15" s="67">
        <v>0.5311805555555555</v>
      </c>
      <c r="M15" s="68">
        <v>0.538125</v>
      </c>
      <c r="N15" s="66">
        <f>M15-L15</f>
        <v>0.00694444444444442</v>
      </c>
      <c r="O15" s="69">
        <f>L15-K15</f>
        <v>0.02153935185185185</v>
      </c>
      <c r="P15" s="70">
        <f>$L$10/O15/24</f>
        <v>14.508328855454058</v>
      </c>
      <c r="Q15" s="62"/>
      <c r="R15" s="63"/>
    </row>
    <row r="16" spans="1:18" s="64" customFormat="1" ht="23.25" customHeight="1">
      <c r="A16" s="47">
        <v>3</v>
      </c>
      <c r="B16" s="48">
        <v>123</v>
      </c>
      <c r="C16" s="71" t="s">
        <v>41</v>
      </c>
      <c r="D16" s="50"/>
      <c r="E16" s="51"/>
      <c r="F16" s="49" t="s">
        <v>42</v>
      </c>
      <c r="G16" s="72" t="s">
        <v>43</v>
      </c>
      <c r="H16" s="53" t="s">
        <v>44</v>
      </c>
      <c r="I16" s="54" t="s">
        <v>45</v>
      </c>
      <c r="J16" s="55">
        <v>1</v>
      </c>
      <c r="K16" s="56">
        <v>0.4479166666666667</v>
      </c>
      <c r="L16" s="57">
        <v>0.48090277777777773</v>
      </c>
      <c r="M16" s="58">
        <v>0.4888078703703704</v>
      </c>
      <c r="N16" s="59">
        <f>M16-L16</f>
        <v>0.007905092592592644</v>
      </c>
      <c r="O16" s="60">
        <f>L16-K16</f>
        <v>0.03298611111111105</v>
      </c>
      <c r="P16" s="61">
        <f>$L$9/O16/24</f>
        <v>9.473684210526335</v>
      </c>
      <c r="Q16" s="62">
        <f>SUM($L$9:$L$10)/R16/24</f>
        <v>11.462534493738074</v>
      </c>
      <c r="R16" s="63">
        <f>SUM(O16:O17)</f>
        <v>0.0545254629629629</v>
      </c>
    </row>
    <row r="17" spans="1:18" s="64" customFormat="1" ht="23.25" customHeight="1">
      <c r="A17" s="47"/>
      <c r="B17" s="48"/>
      <c r="C17" s="71"/>
      <c r="D17" s="50"/>
      <c r="E17" s="51"/>
      <c r="F17" s="49"/>
      <c r="G17" s="72"/>
      <c r="H17" s="53"/>
      <c r="I17" s="54"/>
      <c r="J17" s="65">
        <v>2</v>
      </c>
      <c r="K17" s="66">
        <f>M16+$R$9</f>
        <v>0.5096412037037037</v>
      </c>
      <c r="L17" s="67">
        <v>0.5311805555555555</v>
      </c>
      <c r="M17" s="68">
        <v>0.5380439814814815</v>
      </c>
      <c r="N17" s="66">
        <f>M17-L17</f>
        <v>0.006863425925925926</v>
      </c>
      <c r="O17" s="69">
        <f>L17-K17</f>
        <v>0.02153935185185185</v>
      </c>
      <c r="P17" s="70">
        <f>$L$10/O17/24</f>
        <v>14.508328855454058</v>
      </c>
      <c r="Q17" s="62"/>
      <c r="R17" s="63"/>
    </row>
    <row r="18" ht="30.75" customHeight="1"/>
    <row r="19" spans="1:18" ht="39" customHeight="1">
      <c r="A19" s="73"/>
      <c r="D19" s="73" t="s">
        <v>46</v>
      </c>
      <c r="E19" s="73"/>
      <c r="G19" s="74"/>
      <c r="H19" s="73" t="s">
        <v>47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ht="22.5" customHeight="1">
      <c r="A20" s="73"/>
      <c r="D20" s="73" t="s">
        <v>48</v>
      </c>
      <c r="E20" s="73"/>
      <c r="G20" s="74"/>
      <c r="H20" s="73" t="s">
        <v>49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3" ht="23.25" customHeight="1"/>
    <row r="24" ht="23.25" customHeight="1"/>
  </sheetData>
  <sheetProtection selectLockedCells="1" selectUnlockedCells="1"/>
  <mergeCells count="49">
    <mergeCell ref="A3:R3"/>
    <mergeCell ref="A4:R4"/>
    <mergeCell ref="A5:R5"/>
    <mergeCell ref="A6:R6"/>
    <mergeCell ref="A7:R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</mergeCells>
  <conditionalFormatting sqref="N12:N17">
    <cfRule type="cellIs" priority="1" dxfId="0" operator="greaterThan" stopIfTrue="1">
      <formula>0.0138888888888889</formula>
    </cfRule>
  </conditionalFormatting>
  <conditionalFormatting sqref="P12:P17 Q12 Q14 Q16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zoomScale="90" zoomScaleNormal="90" zoomScaleSheetLayoutView="70" workbookViewId="0" topLeftCell="A1">
      <selection activeCell="H18" sqref="H18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10.710937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2.57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50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5"/>
    </row>
    <row r="3" spans="1:18" ht="30" customHeight="1">
      <c r="A3" s="10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12" customFormat="1" ht="15.75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6" customFormat="1" ht="15.75" customHeight="1">
      <c r="A6" s="15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23" customFormat="1" ht="15" customHeight="1">
      <c r="A8" s="18" t="s">
        <v>53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P8" s="19"/>
      <c r="Q8" s="19" t="s">
        <v>10</v>
      </c>
      <c r="R8" s="19"/>
      <c r="S8" s="19"/>
      <c r="T8" s="22"/>
    </row>
    <row r="9" spans="1:20" s="35" customFormat="1" ht="15" customHeight="1">
      <c r="A9" s="24" t="s">
        <v>11</v>
      </c>
      <c r="B9" s="25" t="s">
        <v>12</v>
      </c>
      <c r="C9" s="26" t="s">
        <v>13</v>
      </c>
      <c r="D9" s="27" t="s">
        <v>14</v>
      </c>
      <c r="E9" s="28" t="s">
        <v>15</v>
      </c>
      <c r="F9" s="26" t="s">
        <v>16</v>
      </c>
      <c r="G9" s="27" t="s">
        <v>14</v>
      </c>
      <c r="H9" s="27" t="s">
        <v>17</v>
      </c>
      <c r="I9" s="27" t="s">
        <v>18</v>
      </c>
      <c r="J9" s="28" t="s">
        <v>19</v>
      </c>
      <c r="K9" s="29" t="s">
        <v>20</v>
      </c>
      <c r="L9" s="30">
        <v>20</v>
      </c>
      <c r="M9" s="31" t="s">
        <v>21</v>
      </c>
      <c r="N9" s="32" t="s">
        <v>22</v>
      </c>
      <c r="O9" s="32"/>
      <c r="P9" s="31">
        <v>1</v>
      </c>
      <c r="Q9" s="33" t="s">
        <v>23</v>
      </c>
      <c r="R9" s="34">
        <v>0.020833333333333332</v>
      </c>
      <c r="S9" s="76" t="s">
        <v>54</v>
      </c>
      <c r="T9" s="77" t="s">
        <v>55</v>
      </c>
    </row>
    <row r="10" spans="1:20" s="35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36" t="s">
        <v>24</v>
      </c>
      <c r="L10" s="37">
        <v>20</v>
      </c>
      <c r="M10" s="38" t="s">
        <v>21</v>
      </c>
      <c r="N10" s="39"/>
      <c r="O10" s="39"/>
      <c r="P10" s="38"/>
      <c r="Q10" s="40"/>
      <c r="R10" s="41"/>
      <c r="S10" s="76"/>
      <c r="T10" s="77"/>
    </row>
    <row r="11" spans="1:20" s="35" customFormat="1" ht="39.7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42" t="s">
        <v>25</v>
      </c>
      <c r="L11" s="43" t="s">
        <v>26</v>
      </c>
      <c r="M11" s="44" t="s">
        <v>27</v>
      </c>
      <c r="N11" s="44" t="s">
        <v>28</v>
      </c>
      <c r="O11" s="44" t="s">
        <v>29</v>
      </c>
      <c r="P11" s="45" t="s">
        <v>30</v>
      </c>
      <c r="Q11" s="45" t="s">
        <v>31</v>
      </c>
      <c r="R11" s="46" t="s">
        <v>32</v>
      </c>
      <c r="S11" s="76"/>
      <c r="T11" s="77"/>
    </row>
    <row r="12" spans="1:20" s="64" customFormat="1" ht="18.75" customHeight="1">
      <c r="A12" s="78">
        <v>1</v>
      </c>
      <c r="B12" s="79">
        <v>303</v>
      </c>
      <c r="C12" s="80" t="s">
        <v>56</v>
      </c>
      <c r="D12" s="81" t="s">
        <v>57</v>
      </c>
      <c r="E12" s="82"/>
      <c r="F12" s="83" t="s">
        <v>58</v>
      </c>
      <c r="G12" s="84" t="s">
        <v>59</v>
      </c>
      <c r="H12" s="85" t="s">
        <v>60</v>
      </c>
      <c r="I12" s="86" t="s">
        <v>61</v>
      </c>
      <c r="J12" s="55">
        <v>1</v>
      </c>
      <c r="K12" s="56">
        <v>0.4444444444444444</v>
      </c>
      <c r="L12" s="57">
        <v>0.4996990740740741</v>
      </c>
      <c r="M12" s="58">
        <v>0.5017476851851852</v>
      </c>
      <c r="N12" s="59">
        <f>M12-L12</f>
        <v>0.0020486111111110983</v>
      </c>
      <c r="O12" s="60">
        <f>L12-K12</f>
        <v>0.05525462962962968</v>
      </c>
      <c r="P12" s="61">
        <f>$L$9/O12/24</f>
        <v>15.081692501047327</v>
      </c>
      <c r="Q12" s="62">
        <f>SUM($L$9:$L$10)/R12/24</f>
        <v>15.472225206833562</v>
      </c>
      <c r="R12" s="63">
        <f>SUM(O12:O13)</f>
        <v>0.10771990740740744</v>
      </c>
      <c r="S12" s="87">
        <f>SUM(N12:N13)+R12</f>
        <v>0.11214120370370373</v>
      </c>
      <c r="T12" s="88">
        <v>3</v>
      </c>
    </row>
    <row r="13" spans="1:20" s="64" customFormat="1" ht="18.75" customHeight="1">
      <c r="A13" s="78"/>
      <c r="B13" s="79"/>
      <c r="C13" s="80"/>
      <c r="D13" s="81"/>
      <c r="E13" s="82"/>
      <c r="F13" s="83"/>
      <c r="G13" s="84"/>
      <c r="H13" s="85"/>
      <c r="I13" s="86"/>
      <c r="J13" s="65">
        <v>2</v>
      </c>
      <c r="K13" s="66">
        <f>M12+$R$9</f>
        <v>0.5225810185185186</v>
      </c>
      <c r="L13" s="67">
        <v>0.5750462962962963</v>
      </c>
      <c r="M13" s="68">
        <v>0.5774189814814815</v>
      </c>
      <c r="N13" s="66">
        <f>M13-L13</f>
        <v>0.002372685185185186</v>
      </c>
      <c r="O13" s="69">
        <f>L13-K13</f>
        <v>0.05246527777777776</v>
      </c>
      <c r="P13" s="70">
        <f>$L$10/O13/24</f>
        <v>15.883520847121117</v>
      </c>
      <c r="Q13" s="62"/>
      <c r="R13" s="63"/>
      <c r="S13" s="87"/>
      <c r="T13" s="88"/>
    </row>
    <row r="14" spans="1:20" s="64" customFormat="1" ht="18.75" customHeight="1">
      <c r="A14" s="78">
        <v>2</v>
      </c>
      <c r="B14" s="79">
        <v>301</v>
      </c>
      <c r="C14" s="71" t="s">
        <v>62</v>
      </c>
      <c r="D14" s="89" t="s">
        <v>63</v>
      </c>
      <c r="E14" s="51"/>
      <c r="F14" s="49" t="s">
        <v>64</v>
      </c>
      <c r="G14" s="90" t="s">
        <v>65</v>
      </c>
      <c r="H14" s="53" t="s">
        <v>66</v>
      </c>
      <c r="I14" s="54" t="s">
        <v>67</v>
      </c>
      <c r="J14" s="55">
        <v>1</v>
      </c>
      <c r="K14" s="56">
        <v>0.4444444444444444</v>
      </c>
      <c r="L14" s="57">
        <v>0.4996643518518518</v>
      </c>
      <c r="M14" s="58">
        <v>0.5038425925925926</v>
      </c>
      <c r="N14" s="59">
        <f>M14-L14</f>
        <v>0.004178240740740746</v>
      </c>
      <c r="O14" s="60">
        <f>L14-K14</f>
        <v>0.0552199074074074</v>
      </c>
      <c r="P14" s="61">
        <f>$L$9/O14/24</f>
        <v>15.091175854118637</v>
      </c>
      <c r="Q14" s="62">
        <f>SUM($L$9:$L$10)/R14/24</f>
        <v>15.472225206833569</v>
      </c>
      <c r="R14" s="63">
        <f>SUM(O14:O15)</f>
        <v>0.10771990740740739</v>
      </c>
      <c r="S14" s="87">
        <f>SUM(N14:N15)+R14</f>
        <v>0.11431712962962959</v>
      </c>
      <c r="T14" s="88">
        <v>3</v>
      </c>
    </row>
    <row r="15" spans="1:20" s="64" customFormat="1" ht="18.75" customHeight="1">
      <c r="A15" s="78"/>
      <c r="B15" s="79"/>
      <c r="C15" s="71"/>
      <c r="D15" s="89"/>
      <c r="E15" s="51"/>
      <c r="F15" s="49"/>
      <c r="G15" s="90"/>
      <c r="H15" s="53"/>
      <c r="I15" s="54"/>
      <c r="J15" s="65">
        <v>2</v>
      </c>
      <c r="K15" s="66">
        <f>M14+$R$9</f>
        <v>0.5246759259259259</v>
      </c>
      <c r="L15" s="67">
        <v>0.5771759259259259</v>
      </c>
      <c r="M15" s="68">
        <v>0.5795949074074074</v>
      </c>
      <c r="N15" s="66">
        <f>M15-L15</f>
        <v>0.0024189814814814525</v>
      </c>
      <c r="O15" s="69">
        <f>L15-K15</f>
        <v>0.05249999999999999</v>
      </c>
      <c r="P15" s="70">
        <f>$L$10/O15/24</f>
        <v>15.873015873015875</v>
      </c>
      <c r="Q15" s="62"/>
      <c r="R15" s="63"/>
      <c r="S15" s="87"/>
      <c r="T15" s="88"/>
    </row>
    <row r="16" ht="30.75" customHeight="1"/>
    <row r="17" spans="1:18" ht="39" customHeight="1">
      <c r="A17" s="73"/>
      <c r="D17" s="73" t="s">
        <v>46</v>
      </c>
      <c r="E17" s="73"/>
      <c r="G17" s="74"/>
      <c r="H17" s="73" t="s">
        <v>47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ht="22.5" customHeight="1">
      <c r="A18" s="73"/>
      <c r="D18" s="73" t="s">
        <v>48</v>
      </c>
      <c r="E18" s="73"/>
      <c r="G18" s="74"/>
      <c r="H18" s="73" t="s">
        <v>49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</row>
  </sheetData>
  <sheetProtection selectLockedCells="1" selectUnlockedCells="1"/>
  <mergeCells count="44"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</mergeCells>
  <conditionalFormatting sqref="N12:N15">
    <cfRule type="cellIs" priority="1" dxfId="0" operator="greaterThan" stopIfTrue="1">
      <formula>0.0138888888888889</formula>
    </cfRule>
  </conditionalFormatting>
  <conditionalFormatting sqref="P12:P15 Q12 Q14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L16"/>
  <sheetViews>
    <sheetView zoomScale="90" zoomScaleNormal="90" zoomScaleSheetLayoutView="70" workbookViewId="0" topLeftCell="A1">
      <selection activeCell="F22" sqref="F22"/>
    </sheetView>
  </sheetViews>
  <sheetFormatPr defaultColWidth="9.140625" defaultRowHeight="15"/>
  <cols>
    <col min="1" max="1" width="3.7109375" style="91" customWidth="1"/>
    <col min="2" max="2" width="6.421875" style="91" customWidth="1"/>
    <col min="3" max="3" width="15.7109375" style="91" customWidth="1"/>
    <col min="4" max="4" width="7.7109375" style="91" customWidth="1"/>
    <col min="5" max="5" width="0" style="91" hidden="1" customWidth="1"/>
    <col min="6" max="6" width="25.7109375" style="91" customWidth="1"/>
    <col min="7" max="7" width="7.7109375" style="91" customWidth="1"/>
    <col min="8" max="8" width="14.57421875" style="91" customWidth="1"/>
    <col min="9" max="9" width="15.7109375" style="91" customWidth="1"/>
    <col min="10" max="10" width="3.7109375" style="91" customWidth="1"/>
    <col min="11" max="11" width="9.7109375" style="91" customWidth="1"/>
    <col min="12" max="12" width="10.7109375" style="91" customWidth="1"/>
    <col min="13" max="13" width="9.421875" style="91" customWidth="1"/>
    <col min="14" max="17" width="9.7109375" style="91" customWidth="1"/>
    <col min="18" max="18" width="14.00390625" style="91" customWidth="1"/>
    <col min="19" max="19" width="6.7109375" style="91" customWidth="1"/>
    <col min="20" max="16384" width="9.140625" style="91" customWidth="1"/>
  </cols>
  <sheetData>
    <row r="1" spans="1:38" s="93" customFormat="1" ht="12.75" hidden="1">
      <c r="A1" s="92" t="s">
        <v>0</v>
      </c>
      <c r="C1" s="94"/>
      <c r="D1" s="92" t="s">
        <v>1</v>
      </c>
      <c r="E1" s="94"/>
      <c r="F1" s="94"/>
      <c r="G1" s="92" t="s">
        <v>2</v>
      </c>
      <c r="I1" s="94"/>
      <c r="J1" s="94"/>
      <c r="K1" s="94"/>
      <c r="L1" s="94"/>
      <c r="M1" s="94"/>
      <c r="N1" s="94"/>
      <c r="O1" s="94"/>
      <c r="P1" s="92" t="s">
        <v>3</v>
      </c>
      <c r="Q1" s="92" t="s">
        <v>4</v>
      </c>
      <c r="R1" s="92" t="s">
        <v>50</v>
      </c>
      <c r="S1" s="95"/>
      <c r="V1" s="96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L1" s="98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5"/>
    </row>
    <row r="3" spans="1:18" s="1" customFormat="1" ht="30" customHeight="1">
      <c r="A3" s="10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12" customFormat="1" ht="15.75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6" customFormat="1" ht="15.75" customHeight="1">
      <c r="A6" s="15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23" customFormat="1" ht="15" customHeight="1">
      <c r="A8" s="18" t="s">
        <v>9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P8" s="19"/>
      <c r="Q8" s="19" t="s">
        <v>10</v>
      </c>
      <c r="R8" s="19"/>
      <c r="S8" s="19"/>
      <c r="T8" s="22"/>
    </row>
    <row r="9" spans="1:19" s="111" customFormat="1" ht="15" customHeight="1">
      <c r="A9" s="99" t="s">
        <v>11</v>
      </c>
      <c r="B9" s="100" t="s">
        <v>12</v>
      </c>
      <c r="C9" s="101" t="s">
        <v>13</v>
      </c>
      <c r="D9" s="102" t="s">
        <v>14</v>
      </c>
      <c r="E9" s="103"/>
      <c r="F9" s="101" t="s">
        <v>16</v>
      </c>
      <c r="G9" s="102" t="s">
        <v>14</v>
      </c>
      <c r="H9" s="102" t="s">
        <v>17</v>
      </c>
      <c r="I9" s="102" t="s">
        <v>18</v>
      </c>
      <c r="J9" s="103" t="s">
        <v>19</v>
      </c>
      <c r="K9" s="104" t="s">
        <v>20</v>
      </c>
      <c r="L9" s="105">
        <v>20</v>
      </c>
      <c r="M9" s="106" t="s">
        <v>21</v>
      </c>
      <c r="N9" s="107" t="s">
        <v>22</v>
      </c>
      <c r="O9" s="107"/>
      <c r="P9" s="106">
        <v>1</v>
      </c>
      <c r="Q9" s="108" t="s">
        <v>23</v>
      </c>
      <c r="R9" s="109">
        <v>0.020833333333333332</v>
      </c>
      <c r="S9" s="110" t="s">
        <v>55</v>
      </c>
    </row>
    <row r="10" spans="1:19" s="111" customFormat="1" ht="15" customHeight="1">
      <c r="A10" s="99"/>
      <c r="B10" s="100"/>
      <c r="C10" s="101"/>
      <c r="D10" s="102"/>
      <c r="E10" s="103"/>
      <c r="F10" s="101"/>
      <c r="G10" s="102"/>
      <c r="H10" s="102"/>
      <c r="I10" s="102"/>
      <c r="J10" s="103"/>
      <c r="K10" s="112" t="s">
        <v>24</v>
      </c>
      <c r="L10" s="113">
        <v>20</v>
      </c>
      <c r="M10" s="114" t="s">
        <v>21</v>
      </c>
      <c r="N10" s="115"/>
      <c r="O10" s="115"/>
      <c r="P10" s="114"/>
      <c r="Q10" s="116"/>
      <c r="R10" s="117"/>
      <c r="S10" s="110"/>
    </row>
    <row r="11" spans="1:19" s="111" customFormat="1" ht="39.75" customHeight="1">
      <c r="A11" s="99"/>
      <c r="B11" s="100"/>
      <c r="C11" s="101"/>
      <c r="D11" s="102"/>
      <c r="E11" s="103"/>
      <c r="F11" s="101"/>
      <c r="G11" s="102"/>
      <c r="H11" s="102"/>
      <c r="I11" s="102"/>
      <c r="J11" s="103"/>
      <c r="K11" s="118" t="s">
        <v>25</v>
      </c>
      <c r="L11" s="119" t="s">
        <v>26</v>
      </c>
      <c r="M11" s="120" t="s">
        <v>27</v>
      </c>
      <c r="N11" s="120" t="s">
        <v>28</v>
      </c>
      <c r="O11" s="120" t="s">
        <v>29</v>
      </c>
      <c r="P11" s="121" t="s">
        <v>30</v>
      </c>
      <c r="Q11" s="121" t="s">
        <v>31</v>
      </c>
      <c r="R11" s="122" t="s">
        <v>32</v>
      </c>
      <c r="S11" s="110"/>
    </row>
    <row r="12" spans="1:19" s="134" customFormat="1" ht="23.25" customHeight="1">
      <c r="A12" s="123">
        <v>1</v>
      </c>
      <c r="B12" s="124">
        <v>302</v>
      </c>
      <c r="C12" s="71" t="s">
        <v>69</v>
      </c>
      <c r="D12" s="72" t="s">
        <v>70</v>
      </c>
      <c r="E12" s="51"/>
      <c r="F12" s="83" t="s">
        <v>71</v>
      </c>
      <c r="G12" s="125" t="s">
        <v>72</v>
      </c>
      <c r="H12" s="85" t="s">
        <v>73</v>
      </c>
      <c r="I12" s="54" t="s">
        <v>74</v>
      </c>
      <c r="J12" s="126">
        <v>1</v>
      </c>
      <c r="K12" s="127">
        <v>0.5277777777777778</v>
      </c>
      <c r="L12" s="57">
        <v>0.5690162037037038</v>
      </c>
      <c r="M12" s="58">
        <v>0.5755324074074074</v>
      </c>
      <c r="N12" s="128">
        <f>M12-L12</f>
        <v>0.006516203703703649</v>
      </c>
      <c r="O12" s="129">
        <f>M12-K12</f>
        <v>0.04775462962962962</v>
      </c>
      <c r="P12" s="130">
        <f>$L$9/O12/24</f>
        <v>17.450315075133304</v>
      </c>
      <c r="Q12" s="131">
        <f>SUM($L$9:$L$10)/R12/24</f>
        <v>19.734137316705507</v>
      </c>
      <c r="R12" s="132">
        <f>SUM(O12:O13)</f>
        <v>0.08445601851851847</v>
      </c>
      <c r="S12" s="133">
        <v>3</v>
      </c>
    </row>
    <row r="13" spans="1:19" s="134" customFormat="1" ht="23.25" customHeight="1">
      <c r="A13" s="123"/>
      <c r="B13" s="124"/>
      <c r="C13" s="71"/>
      <c r="D13" s="72"/>
      <c r="E13" s="51"/>
      <c r="F13" s="83"/>
      <c r="G13" s="125"/>
      <c r="H13" s="85"/>
      <c r="I13" s="54"/>
      <c r="J13" s="135">
        <v>2</v>
      </c>
      <c r="K13" s="136">
        <f>M12+$R$9</f>
        <v>0.5963657407407408</v>
      </c>
      <c r="L13" s="67">
        <v>0.6330671296296296</v>
      </c>
      <c r="M13" s="137">
        <v>0.642361111111111</v>
      </c>
      <c r="N13" s="136">
        <f>M13-L13</f>
        <v>0.009293981481481417</v>
      </c>
      <c r="O13" s="138">
        <f>L13-K13</f>
        <v>0.03670138888888885</v>
      </c>
      <c r="P13" s="139">
        <f>$L$10/O13/24</f>
        <v>22.705771050141934</v>
      </c>
      <c r="Q13" s="131"/>
      <c r="R13" s="132"/>
      <c r="S13" s="133"/>
    </row>
    <row r="14" spans="1:19" s="134" customFormat="1" ht="40.5" customHeight="1">
      <c r="A14" s="140"/>
      <c r="B14" s="141"/>
      <c r="C14" s="142"/>
      <c r="D14" s="143"/>
      <c r="E14" s="144"/>
      <c r="F14" s="142"/>
      <c r="G14" s="145"/>
      <c r="H14" s="143"/>
      <c r="I14" s="146"/>
      <c r="J14" s="147"/>
      <c r="K14" s="148"/>
      <c r="L14" s="149"/>
      <c r="M14" s="148"/>
      <c r="N14" s="148"/>
      <c r="O14" s="150"/>
      <c r="P14" s="151"/>
      <c r="Q14" s="151"/>
      <c r="R14" s="152"/>
      <c r="S14" s="153"/>
    </row>
    <row r="15" spans="1:18" s="1" customFormat="1" ht="39" customHeight="1">
      <c r="A15" s="73"/>
      <c r="D15" s="73" t="s">
        <v>46</v>
      </c>
      <c r="E15" s="73"/>
      <c r="G15" s="74"/>
      <c r="H15" s="73" t="s">
        <v>47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s="1" customFormat="1" ht="22.5" customHeight="1">
      <c r="A16" s="73"/>
      <c r="D16" s="73" t="s">
        <v>48</v>
      </c>
      <c r="E16" s="73"/>
      <c r="G16" s="74"/>
      <c r="H16" s="73" t="s">
        <v>49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</row>
  </sheetData>
  <sheetProtection selectLockedCells="1" selectUnlockedCells="1"/>
  <mergeCells count="29">
    <mergeCell ref="A3:R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</mergeCells>
  <conditionalFormatting sqref="N12:N13">
    <cfRule type="cellIs" priority="1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V22"/>
  <sheetViews>
    <sheetView zoomScale="90" zoomScaleNormal="90" zoomScaleSheetLayoutView="70" workbookViewId="0" topLeftCell="A1">
      <selection activeCell="A6" sqref="A6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574218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4.57421875" style="1" customWidth="1"/>
    <col min="9" max="9" width="16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7" width="9.7109375" style="1" customWidth="1"/>
    <col min="18" max="18" width="14.28125" style="1" customWidth="1"/>
    <col min="19" max="19" width="7.421875" style="1" customWidth="1"/>
    <col min="20" max="16384" width="9.140625" style="1" customWidth="1"/>
  </cols>
  <sheetData>
    <row r="1" spans="1:38" s="93" customFormat="1" ht="12.75" hidden="1">
      <c r="A1" s="92" t="s">
        <v>0</v>
      </c>
      <c r="C1" s="94"/>
      <c r="D1" s="92" t="s">
        <v>1</v>
      </c>
      <c r="E1" s="94"/>
      <c r="F1" s="94"/>
      <c r="G1" s="92" t="s">
        <v>2</v>
      </c>
      <c r="I1" s="94"/>
      <c r="J1" s="94"/>
      <c r="K1" s="94"/>
      <c r="L1" s="94"/>
      <c r="M1" s="94"/>
      <c r="N1" s="94"/>
      <c r="O1" s="94"/>
      <c r="P1" s="92" t="s">
        <v>3</v>
      </c>
      <c r="Q1" s="92" t="s">
        <v>4</v>
      </c>
      <c r="R1" s="92" t="s">
        <v>50</v>
      </c>
      <c r="S1" s="95"/>
      <c r="V1" s="96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L1" s="98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5"/>
    </row>
    <row r="3" spans="1:18" ht="30" customHeight="1">
      <c r="A3" s="10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12" customFormat="1" ht="15.75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6" customFormat="1" ht="15.75" customHeight="1">
      <c r="A6" s="15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23" customFormat="1" ht="15" customHeight="1">
      <c r="A8" s="18" t="s">
        <v>76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P8" s="19"/>
      <c r="Q8" s="19" t="s">
        <v>10</v>
      </c>
      <c r="R8" s="19"/>
      <c r="S8" s="19"/>
      <c r="T8" s="22"/>
    </row>
    <row r="9" spans="1:19" s="35" customFormat="1" ht="15" customHeight="1">
      <c r="A9" s="24" t="s">
        <v>11</v>
      </c>
      <c r="B9" s="25" t="s">
        <v>12</v>
      </c>
      <c r="C9" s="26" t="s">
        <v>13</v>
      </c>
      <c r="D9" s="27" t="s">
        <v>14</v>
      </c>
      <c r="E9" s="28" t="s">
        <v>15</v>
      </c>
      <c r="F9" s="26" t="s">
        <v>16</v>
      </c>
      <c r="G9" s="27" t="s">
        <v>14</v>
      </c>
      <c r="H9" s="27" t="s">
        <v>17</v>
      </c>
      <c r="I9" s="27" t="s">
        <v>18</v>
      </c>
      <c r="J9" s="28" t="s">
        <v>19</v>
      </c>
      <c r="K9" s="104" t="s">
        <v>20</v>
      </c>
      <c r="L9" s="105">
        <v>30</v>
      </c>
      <c r="M9" s="106" t="s">
        <v>21</v>
      </c>
      <c r="N9" s="107" t="s">
        <v>22</v>
      </c>
      <c r="O9" s="107"/>
      <c r="P9" s="106">
        <v>1</v>
      </c>
      <c r="Q9" s="108" t="s">
        <v>23</v>
      </c>
      <c r="R9" s="109">
        <v>0.020833333333333332</v>
      </c>
      <c r="S9" s="77" t="s">
        <v>55</v>
      </c>
    </row>
    <row r="10" spans="1:19" s="35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154" t="s">
        <v>24</v>
      </c>
      <c r="L10" s="155">
        <v>30</v>
      </c>
      <c r="M10" s="156" t="s">
        <v>21</v>
      </c>
      <c r="N10" s="157"/>
      <c r="O10" s="157"/>
      <c r="P10" s="156">
        <v>2</v>
      </c>
      <c r="Q10" s="158" t="s">
        <v>23</v>
      </c>
      <c r="R10" s="159">
        <v>0.027777777777777776</v>
      </c>
      <c r="S10" s="77"/>
    </row>
    <row r="11" spans="1:19" s="35" customFormat="1" ht="1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112" t="s">
        <v>77</v>
      </c>
      <c r="L11" s="113">
        <v>20</v>
      </c>
      <c r="M11" s="114" t="s">
        <v>21</v>
      </c>
      <c r="N11" s="115"/>
      <c r="O11" s="115"/>
      <c r="P11" s="114"/>
      <c r="Q11" s="116"/>
      <c r="R11" s="117"/>
      <c r="S11" s="77"/>
    </row>
    <row r="12" spans="1:19" s="35" customFormat="1" ht="39.7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118" t="s">
        <v>25</v>
      </c>
      <c r="L12" s="119" t="s">
        <v>26</v>
      </c>
      <c r="M12" s="120" t="s">
        <v>27</v>
      </c>
      <c r="N12" s="120" t="s">
        <v>28</v>
      </c>
      <c r="O12" s="120" t="s">
        <v>29</v>
      </c>
      <c r="P12" s="121" t="s">
        <v>30</v>
      </c>
      <c r="Q12" s="121" t="s">
        <v>31</v>
      </c>
      <c r="R12" s="160" t="s">
        <v>32</v>
      </c>
      <c r="S12" s="77"/>
    </row>
    <row r="13" spans="1:19" s="64" customFormat="1" ht="18" customHeight="1">
      <c r="A13" s="161">
        <v>1</v>
      </c>
      <c r="B13" s="79">
        <v>10</v>
      </c>
      <c r="C13" s="49" t="s">
        <v>69</v>
      </c>
      <c r="D13" s="162" t="s">
        <v>70</v>
      </c>
      <c r="E13" s="51"/>
      <c r="F13" s="49" t="s">
        <v>78</v>
      </c>
      <c r="G13" s="162" t="s">
        <v>79</v>
      </c>
      <c r="H13" s="53" t="s">
        <v>80</v>
      </c>
      <c r="I13" s="54" t="s">
        <v>74</v>
      </c>
      <c r="J13" s="55">
        <v>1</v>
      </c>
      <c r="K13" s="127">
        <v>0.25</v>
      </c>
      <c r="L13" s="163">
        <v>0.32430555555555557</v>
      </c>
      <c r="M13" s="164">
        <v>0.3285532407407407</v>
      </c>
      <c r="N13" s="128">
        <f>M13-L13</f>
        <v>0.004247685185185146</v>
      </c>
      <c r="O13" s="129">
        <f>M13-K13</f>
        <v>0.07855324074074072</v>
      </c>
      <c r="P13" s="130">
        <f>$L$9/O13/24</f>
        <v>15.912774421688527</v>
      </c>
      <c r="Q13" s="131">
        <f>SUM($L$9:$L$11)/R13/24</f>
        <v>17.191977077363898</v>
      </c>
      <c r="R13" s="165">
        <f>SUM(O13:O15)</f>
        <v>0.1938888888888889</v>
      </c>
      <c r="S13" s="88">
        <v>2</v>
      </c>
    </row>
    <row r="14" spans="1:19" s="64" customFormat="1" ht="18" customHeight="1">
      <c r="A14" s="161"/>
      <c r="B14" s="79"/>
      <c r="C14" s="49"/>
      <c r="D14" s="162"/>
      <c r="E14" s="51"/>
      <c r="F14" s="49"/>
      <c r="G14" s="162"/>
      <c r="H14" s="53"/>
      <c r="I14" s="54"/>
      <c r="J14" s="166">
        <v>2</v>
      </c>
      <c r="K14" s="167">
        <f>M13+$R$9</f>
        <v>0.34938657407407403</v>
      </c>
      <c r="L14" s="163">
        <v>0.42063657407407407</v>
      </c>
      <c r="M14" s="164">
        <v>0.4225694444444445</v>
      </c>
      <c r="N14" s="167">
        <f>M14-L14</f>
        <v>0.001932870370370432</v>
      </c>
      <c r="O14" s="168">
        <f>M14-K14</f>
        <v>0.07318287037037047</v>
      </c>
      <c r="P14" s="169">
        <f>$L$10/O14/24</f>
        <v>17.080499762770813</v>
      </c>
      <c r="Q14" s="131"/>
      <c r="R14" s="165"/>
      <c r="S14" s="88"/>
    </row>
    <row r="15" spans="1:19" s="64" customFormat="1" ht="18" customHeight="1">
      <c r="A15" s="161"/>
      <c r="B15" s="79"/>
      <c r="C15" s="49"/>
      <c r="D15" s="162"/>
      <c r="E15" s="51"/>
      <c r="F15" s="49"/>
      <c r="G15" s="162"/>
      <c r="H15" s="53"/>
      <c r="I15" s="54"/>
      <c r="J15" s="65">
        <v>3</v>
      </c>
      <c r="K15" s="136">
        <f>M14+$R$10</f>
        <v>0.4503472222222223</v>
      </c>
      <c r="L15" s="170">
        <v>0.4925</v>
      </c>
      <c r="M15" s="171">
        <v>0.5032986111111112</v>
      </c>
      <c r="N15" s="136">
        <f>M15-L15</f>
        <v>0.01079861111111119</v>
      </c>
      <c r="O15" s="138">
        <f>L15-K15</f>
        <v>0.042152777777777706</v>
      </c>
      <c r="P15" s="139">
        <f>$L$11/O15/24</f>
        <v>19.76935749588142</v>
      </c>
      <c r="Q15" s="131"/>
      <c r="R15" s="165"/>
      <c r="S15" s="88"/>
    </row>
    <row r="16" spans="1:256" ht="23.25" customHeight="1">
      <c r="A16"/>
      <c r="B16"/>
      <c r="C16"/>
      <c r="D16"/>
      <c r="E16"/>
      <c r="F16"/>
      <c r="G16"/>
      <c r="H16" s="172" t="s">
        <v>81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9" s="64" customFormat="1" ht="18" customHeight="1">
      <c r="A17" s="161">
        <v>1</v>
      </c>
      <c r="B17" s="79">
        <v>12</v>
      </c>
      <c r="C17" s="49" t="s">
        <v>82</v>
      </c>
      <c r="D17" s="162" t="s">
        <v>83</v>
      </c>
      <c r="E17" s="51"/>
      <c r="F17" s="49" t="s">
        <v>84</v>
      </c>
      <c r="G17" s="162" t="s">
        <v>79</v>
      </c>
      <c r="H17" s="53" t="s">
        <v>80</v>
      </c>
      <c r="I17" s="54" t="s">
        <v>74</v>
      </c>
      <c r="J17" s="55">
        <v>1</v>
      </c>
      <c r="K17" s="127">
        <v>0.25</v>
      </c>
      <c r="L17" s="128">
        <v>0.3243171296296296</v>
      </c>
      <c r="M17" s="173">
        <v>0.3285300925925926</v>
      </c>
      <c r="N17" s="128">
        <f>M17-L17</f>
        <v>0.004212962962962974</v>
      </c>
      <c r="O17" s="129">
        <f>M17-K17</f>
        <v>0.07853009259259258</v>
      </c>
      <c r="P17" s="130">
        <f>$L$9/O17/24</f>
        <v>15.917464996315404</v>
      </c>
      <c r="Q17" s="131">
        <f>SUM($L$9:$L$11)/R17/24</f>
        <v>17.18889883616831</v>
      </c>
      <c r="R17" s="165">
        <f>SUM(O17:O19)</f>
        <v>0.19392361111111112</v>
      </c>
      <c r="S17" s="88">
        <v>2</v>
      </c>
    </row>
    <row r="18" spans="1:19" s="64" customFormat="1" ht="18" customHeight="1">
      <c r="A18" s="161"/>
      <c r="B18" s="79"/>
      <c r="C18" s="49"/>
      <c r="D18" s="162"/>
      <c r="E18" s="51"/>
      <c r="F18" s="49"/>
      <c r="G18" s="162"/>
      <c r="H18" s="53"/>
      <c r="I18" s="54"/>
      <c r="J18" s="166">
        <v>2</v>
      </c>
      <c r="K18" s="167">
        <f>M17+$R$9</f>
        <v>0.3493634259259259</v>
      </c>
      <c r="L18" s="174">
        <v>0.42064814814814816</v>
      </c>
      <c r="M18" s="175">
        <v>0.42237268518518517</v>
      </c>
      <c r="N18" s="167">
        <f>M18-L18</f>
        <v>0.0017245370370370106</v>
      </c>
      <c r="O18" s="168">
        <f>M18-K18</f>
        <v>0.07300925925925927</v>
      </c>
      <c r="P18" s="169">
        <f>$L$10/O18/24</f>
        <v>17.121116043119844</v>
      </c>
      <c r="Q18" s="131"/>
      <c r="R18" s="165"/>
      <c r="S18" s="88"/>
    </row>
    <row r="19" spans="1:19" s="64" customFormat="1" ht="18" customHeight="1">
      <c r="A19" s="161"/>
      <c r="B19" s="79"/>
      <c r="C19" s="49"/>
      <c r="D19" s="162"/>
      <c r="E19" s="51"/>
      <c r="F19" s="49"/>
      <c r="G19" s="162"/>
      <c r="H19" s="53"/>
      <c r="I19" s="54"/>
      <c r="J19" s="65">
        <v>3</v>
      </c>
      <c r="K19" s="136">
        <f>M18+$R$10</f>
        <v>0.45015046296296296</v>
      </c>
      <c r="L19" s="170">
        <v>0.4925347222222222</v>
      </c>
      <c r="M19" s="171">
        <v>0.5033217592592593</v>
      </c>
      <c r="N19" s="136">
        <f>M19-L19</f>
        <v>0.01078703703703704</v>
      </c>
      <c r="O19" s="138">
        <f>L19-K19</f>
        <v>0.04238425925925926</v>
      </c>
      <c r="P19" s="139">
        <f>$L$11/O19/24</f>
        <v>19.661387220098305</v>
      </c>
      <c r="Q19" s="131"/>
      <c r="R19" s="165"/>
      <c r="S19" s="88"/>
    </row>
    <row r="20" spans="1:19" s="64" customFormat="1" ht="35.25" customHeight="1">
      <c r="A20" s="176"/>
      <c r="B20" s="177"/>
      <c r="C20" s="142"/>
      <c r="D20" s="143"/>
      <c r="E20" s="144"/>
      <c r="F20" s="142"/>
      <c r="G20" s="145"/>
      <c r="H20" s="143"/>
      <c r="I20" s="178"/>
      <c r="J20" s="179"/>
      <c r="K20" s="148"/>
      <c r="L20" s="149"/>
      <c r="M20" s="148"/>
      <c r="N20" s="148"/>
      <c r="O20" s="150"/>
      <c r="P20" s="151"/>
      <c r="Q20" s="151"/>
      <c r="R20" s="152"/>
      <c r="S20" s="180"/>
    </row>
    <row r="21" spans="1:18" ht="39" customHeight="1">
      <c r="A21" s="73"/>
      <c r="D21" s="73" t="s">
        <v>46</v>
      </c>
      <c r="E21" s="73"/>
      <c r="G21" s="74"/>
      <c r="H21" s="73" t="s">
        <v>47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22.5" customHeight="1">
      <c r="A22" s="73"/>
      <c r="D22" s="73" t="s">
        <v>48</v>
      </c>
      <c r="E22" s="73"/>
      <c r="G22" s="74"/>
      <c r="H22" s="73" t="s">
        <v>49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</row>
  </sheetData>
  <sheetProtection selectLockedCells="1" selectUnlockedCells="1"/>
  <mergeCells count="41">
    <mergeCell ref="A3:R3"/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Q17:Q19"/>
    <mergeCell ref="R17:R19"/>
    <mergeCell ref="S17:S19"/>
  </mergeCells>
  <conditionalFormatting sqref="N13:N14">
    <cfRule type="cellIs" priority="1" dxfId="0" operator="greaterThan" stopIfTrue="1">
      <formula>0.0138888888888889</formula>
    </cfRule>
  </conditionalFormatting>
  <conditionalFormatting sqref="N15 N17:N19">
    <cfRule type="cellIs" priority="2" dxfId="0" operator="greaterThan" stopIfTrue="1">
      <formula>0.0208333333333333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L21"/>
  <sheetViews>
    <sheetView tabSelected="1" zoomScale="90" zoomScaleNormal="90" zoomScaleSheetLayoutView="7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4.7109375" style="1" customWidth="1"/>
    <col min="3" max="3" width="15.7109375" style="1" customWidth="1"/>
    <col min="4" max="4" width="7.57421875" style="1" customWidth="1"/>
    <col min="5" max="5" width="0" style="1" hidden="1" customWidth="1"/>
    <col min="6" max="6" width="25.7109375" style="1" customWidth="1"/>
    <col min="7" max="7" width="7.7109375" style="1" customWidth="1"/>
    <col min="8" max="8" width="16.7109375" style="1" customWidth="1"/>
    <col min="9" max="9" width="17.14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6.57421875" style="1" customWidth="1"/>
    <col min="19" max="19" width="9.7109375" style="1" customWidth="1"/>
    <col min="20" max="20" width="6.7109375" style="1" customWidth="1"/>
    <col min="21" max="16384" width="9.140625" style="1" customWidth="1"/>
  </cols>
  <sheetData>
    <row r="1" spans="1:38" s="93" customFormat="1" ht="12.75" hidden="1">
      <c r="A1" s="92" t="s">
        <v>0</v>
      </c>
      <c r="C1" s="94"/>
      <c r="D1" s="92" t="s">
        <v>1</v>
      </c>
      <c r="E1" s="94"/>
      <c r="F1" s="94"/>
      <c r="G1" s="92" t="s">
        <v>2</v>
      </c>
      <c r="J1" s="94"/>
      <c r="K1" s="94"/>
      <c r="L1" s="94"/>
      <c r="M1" s="94"/>
      <c r="N1" s="94"/>
      <c r="O1" s="94"/>
      <c r="P1" s="92" t="s">
        <v>3</v>
      </c>
      <c r="Q1" s="92" t="s">
        <v>4</v>
      </c>
      <c r="R1" s="92"/>
      <c r="S1" s="92" t="s">
        <v>50</v>
      </c>
      <c r="V1" s="96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L1" s="98"/>
    </row>
    <row r="2" spans="1:19" s="9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5"/>
    </row>
    <row r="3" spans="1:18" ht="30" customHeight="1">
      <c r="A3" s="10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s="12" customFormat="1" ht="15.75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4" customFormat="1" ht="15.75" customHeight="1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6" customFormat="1" ht="15.75" customHeight="1">
      <c r="A6" s="15" t="s">
        <v>85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20" s="23" customFormat="1" ht="15" customHeight="1">
      <c r="A8" s="18" t="s">
        <v>9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P8" s="19"/>
      <c r="Q8" s="19" t="s">
        <v>10</v>
      </c>
      <c r="R8" s="19"/>
      <c r="S8" s="19"/>
      <c r="T8" s="22"/>
    </row>
    <row r="9" spans="1:20" s="35" customFormat="1" ht="15" customHeight="1">
      <c r="A9" s="24" t="s">
        <v>11</v>
      </c>
      <c r="B9" s="25" t="s">
        <v>12</v>
      </c>
      <c r="C9" s="26" t="s">
        <v>13</v>
      </c>
      <c r="D9" s="27" t="s">
        <v>14</v>
      </c>
      <c r="E9" s="28" t="s">
        <v>15</v>
      </c>
      <c r="F9" s="26" t="s">
        <v>16</v>
      </c>
      <c r="G9" s="27" t="s">
        <v>14</v>
      </c>
      <c r="H9" s="27" t="s">
        <v>17</v>
      </c>
      <c r="I9" s="27" t="s">
        <v>18</v>
      </c>
      <c r="J9" s="28" t="s">
        <v>19</v>
      </c>
      <c r="K9" s="104" t="s">
        <v>20</v>
      </c>
      <c r="L9" s="105">
        <v>30</v>
      </c>
      <c r="M9" s="106" t="s">
        <v>21</v>
      </c>
      <c r="N9" s="107" t="s">
        <v>22</v>
      </c>
      <c r="O9" s="107"/>
      <c r="P9" s="106">
        <v>1</v>
      </c>
      <c r="Q9" s="108" t="s">
        <v>23</v>
      </c>
      <c r="R9" s="109">
        <v>0.020833333333333332</v>
      </c>
      <c r="S9" s="181" t="s">
        <v>54</v>
      </c>
      <c r="T9" s="77" t="s">
        <v>55</v>
      </c>
    </row>
    <row r="10" spans="1:20" s="35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154" t="s">
        <v>24</v>
      </c>
      <c r="L10" s="155">
        <v>30</v>
      </c>
      <c r="M10" s="156" t="s">
        <v>21</v>
      </c>
      <c r="N10" s="157"/>
      <c r="O10" s="157"/>
      <c r="P10" s="156">
        <v>2</v>
      </c>
      <c r="Q10" s="158" t="s">
        <v>23</v>
      </c>
      <c r="R10" s="159">
        <v>0.027777777777777776</v>
      </c>
      <c r="S10" s="181"/>
      <c r="T10" s="77"/>
    </row>
    <row r="11" spans="1:20" s="35" customFormat="1" ht="1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112" t="s">
        <v>77</v>
      </c>
      <c r="L11" s="113">
        <v>20</v>
      </c>
      <c r="M11" s="114" t="s">
        <v>21</v>
      </c>
      <c r="N11" s="115"/>
      <c r="O11" s="115"/>
      <c r="P11" s="114"/>
      <c r="Q11" s="116"/>
      <c r="R11" s="117"/>
      <c r="S11" s="181"/>
      <c r="T11" s="77"/>
    </row>
    <row r="12" spans="1:20" s="35" customFormat="1" ht="39.75" customHeight="1">
      <c r="A12" s="24"/>
      <c r="B12" s="25"/>
      <c r="C12" s="26"/>
      <c r="D12" s="27"/>
      <c r="E12" s="28"/>
      <c r="F12" s="26"/>
      <c r="G12" s="27"/>
      <c r="H12" s="27"/>
      <c r="I12" s="27"/>
      <c r="J12" s="28"/>
      <c r="K12" s="118" t="s">
        <v>25</v>
      </c>
      <c r="L12" s="119" t="s">
        <v>26</v>
      </c>
      <c r="M12" s="120" t="s">
        <v>27</v>
      </c>
      <c r="N12" s="120" t="s">
        <v>28</v>
      </c>
      <c r="O12" s="120" t="s">
        <v>29</v>
      </c>
      <c r="P12" s="121" t="s">
        <v>30</v>
      </c>
      <c r="Q12" s="121" t="s">
        <v>31</v>
      </c>
      <c r="R12" s="160" t="s">
        <v>32</v>
      </c>
      <c r="S12" s="181"/>
      <c r="T12" s="77"/>
    </row>
    <row r="13" spans="1:20" s="64" customFormat="1" ht="18" customHeight="1">
      <c r="A13" s="161">
        <v>1</v>
      </c>
      <c r="B13" s="79">
        <v>17</v>
      </c>
      <c r="C13" s="83" t="s">
        <v>86</v>
      </c>
      <c r="D13" s="182" t="s">
        <v>87</v>
      </c>
      <c r="E13" s="183"/>
      <c r="F13" s="83" t="s">
        <v>88</v>
      </c>
      <c r="G13" s="84" t="s">
        <v>89</v>
      </c>
      <c r="H13" s="85" t="s">
        <v>90</v>
      </c>
      <c r="I13" s="54" t="s">
        <v>37</v>
      </c>
      <c r="J13" s="55">
        <v>1</v>
      </c>
      <c r="K13" s="127">
        <v>0.3965277777777778</v>
      </c>
      <c r="L13" s="163">
        <v>0.47625</v>
      </c>
      <c r="M13" s="128">
        <v>0.4771412037037037</v>
      </c>
      <c r="N13" s="128">
        <f>M13-L13</f>
        <v>0.0008912037037037135</v>
      </c>
      <c r="O13" s="129">
        <f>L13-K13</f>
        <v>0.0797222222222222</v>
      </c>
      <c r="P13" s="130">
        <f>$L$9/O13/24</f>
        <v>15.679442508710807</v>
      </c>
      <c r="Q13" s="131">
        <f>SUM($L$9:$L$11)/R13/24</f>
        <v>15.729968867769946</v>
      </c>
      <c r="R13" s="184">
        <f>SUM(O13:O15)</f>
        <v>0.21190972222222226</v>
      </c>
      <c r="S13" s="132">
        <f>SUM(N13:N15)+R13</f>
        <v>0.2175925925925925</v>
      </c>
      <c r="T13" s="88">
        <v>2</v>
      </c>
    </row>
    <row r="14" spans="1:20" s="64" customFormat="1" ht="18" customHeight="1">
      <c r="A14" s="161"/>
      <c r="B14" s="79"/>
      <c r="C14" s="83"/>
      <c r="D14" s="182"/>
      <c r="E14" s="183"/>
      <c r="F14" s="83"/>
      <c r="G14" s="84"/>
      <c r="H14" s="85"/>
      <c r="I14" s="54"/>
      <c r="J14" s="166">
        <v>2</v>
      </c>
      <c r="K14" s="167">
        <f>M13+$R$9</f>
        <v>0.49797453703703703</v>
      </c>
      <c r="L14" s="174">
        <v>0.5772453703703704</v>
      </c>
      <c r="M14" s="167">
        <v>0.5781828703703703</v>
      </c>
      <c r="N14" s="167">
        <f>M14-L14</f>
        <v>0.0009374999999999245</v>
      </c>
      <c r="O14" s="168">
        <f>L14-K14</f>
        <v>0.07927083333333335</v>
      </c>
      <c r="P14" s="169">
        <f>$L$10/O14/24</f>
        <v>15.76872536136662</v>
      </c>
      <c r="Q14" s="131"/>
      <c r="R14" s="184"/>
      <c r="S14" s="132"/>
      <c r="T14" s="88"/>
    </row>
    <row r="15" spans="1:20" s="64" customFormat="1" ht="18" customHeight="1">
      <c r="A15" s="161"/>
      <c r="B15" s="79"/>
      <c r="C15" s="83"/>
      <c r="D15" s="182"/>
      <c r="E15" s="183"/>
      <c r="F15" s="83"/>
      <c r="G15" s="84"/>
      <c r="H15" s="85"/>
      <c r="I15" s="54"/>
      <c r="J15" s="65">
        <v>3</v>
      </c>
      <c r="K15" s="136">
        <f>M14+$R$10</f>
        <v>0.6059606481481481</v>
      </c>
      <c r="L15" s="185">
        <v>0.6588773148148148</v>
      </c>
      <c r="M15" s="186">
        <v>0.6627314814814814</v>
      </c>
      <c r="N15" s="136">
        <f>M15-L15</f>
        <v>0.003854166666666603</v>
      </c>
      <c r="O15" s="138">
        <f>L15-K15</f>
        <v>0.05291666666666672</v>
      </c>
      <c r="P15" s="139">
        <f>$L$11/O15/24</f>
        <v>15.748031496062977</v>
      </c>
      <c r="Q15" s="131"/>
      <c r="R15" s="184"/>
      <c r="S15" s="132"/>
      <c r="T15" s="88"/>
    </row>
    <row r="16" spans="1:20" s="64" customFormat="1" ht="18" customHeight="1">
      <c r="A16" s="161">
        <v>2</v>
      </c>
      <c r="B16" s="79">
        <v>13</v>
      </c>
      <c r="C16" s="83" t="s">
        <v>91</v>
      </c>
      <c r="D16" s="182" t="s">
        <v>92</v>
      </c>
      <c r="E16" s="183"/>
      <c r="F16" s="83" t="s">
        <v>93</v>
      </c>
      <c r="G16" s="84" t="s">
        <v>94</v>
      </c>
      <c r="H16" s="85" t="s">
        <v>95</v>
      </c>
      <c r="I16" s="54" t="s">
        <v>37</v>
      </c>
      <c r="J16" s="55">
        <v>1</v>
      </c>
      <c r="K16" s="127">
        <v>0.3965277777777778</v>
      </c>
      <c r="L16" s="163">
        <v>0.4792592592592593</v>
      </c>
      <c r="M16" s="128">
        <v>0.4803472222222222</v>
      </c>
      <c r="N16" s="128">
        <f>M16-L16</f>
        <v>0.0010879629629629295</v>
      </c>
      <c r="O16" s="129">
        <f>L16-K16</f>
        <v>0.08273148148148146</v>
      </c>
      <c r="P16" s="130">
        <f>$L$9/O16/24</f>
        <v>15.109121432568555</v>
      </c>
      <c r="Q16" s="131">
        <f>SUM($L$9:$L$11)/R16/24</f>
        <v>15.20430788723472</v>
      </c>
      <c r="R16" s="184">
        <f>SUM(O16:O18)</f>
        <v>0.21923611111111108</v>
      </c>
      <c r="S16" s="132">
        <f>SUM(N16:N18)+R16</f>
        <v>0.22454861111111118</v>
      </c>
      <c r="T16" s="88">
        <v>2</v>
      </c>
    </row>
    <row r="17" spans="1:20" s="64" customFormat="1" ht="18" customHeight="1">
      <c r="A17" s="161"/>
      <c r="B17" s="79"/>
      <c r="C17" s="83"/>
      <c r="D17" s="182"/>
      <c r="E17" s="183"/>
      <c r="F17" s="83"/>
      <c r="G17" s="84"/>
      <c r="H17" s="85"/>
      <c r="I17" s="54"/>
      <c r="J17" s="166">
        <v>2</v>
      </c>
      <c r="K17" s="167">
        <f>M16+$R$9</f>
        <v>0.5011805555555555</v>
      </c>
      <c r="L17" s="174">
        <v>0.5855787037037037</v>
      </c>
      <c r="M17" s="167">
        <v>0.5879629629629629</v>
      </c>
      <c r="N17" s="167">
        <f>M17-L17</f>
        <v>0.002384259259259225</v>
      </c>
      <c r="O17" s="168">
        <f>L17-K17</f>
        <v>0.08439814814814817</v>
      </c>
      <c r="P17" s="169">
        <f>$L$10/O17/24</f>
        <v>14.810751508502465</v>
      </c>
      <c r="Q17" s="131"/>
      <c r="R17" s="184"/>
      <c r="S17" s="132"/>
      <c r="T17" s="88"/>
    </row>
    <row r="18" spans="1:20" s="64" customFormat="1" ht="18" customHeight="1">
      <c r="A18" s="161"/>
      <c r="B18" s="79"/>
      <c r="C18" s="83"/>
      <c r="D18" s="182"/>
      <c r="E18" s="183"/>
      <c r="F18" s="83"/>
      <c r="G18" s="84"/>
      <c r="H18" s="85"/>
      <c r="I18" s="54"/>
      <c r="J18" s="65">
        <v>3</v>
      </c>
      <c r="K18" s="136">
        <f>M17+$R$10</f>
        <v>0.6157407407407407</v>
      </c>
      <c r="L18" s="185">
        <v>0.6678472222222221</v>
      </c>
      <c r="M18" s="186">
        <v>0.6696875000000001</v>
      </c>
      <c r="N18" s="136">
        <f>M18-L18</f>
        <v>0.0018402777777779544</v>
      </c>
      <c r="O18" s="138">
        <f>L18-K18</f>
        <v>0.05210648148148145</v>
      </c>
      <c r="P18" s="139">
        <f>$L$11/O18/24</f>
        <v>15.992892047978685</v>
      </c>
      <c r="Q18" s="131"/>
      <c r="R18" s="184"/>
      <c r="S18" s="132"/>
      <c r="T18" s="88"/>
    </row>
    <row r="19" spans="1:20" s="64" customFormat="1" ht="38.25" customHeight="1">
      <c r="A19" s="176"/>
      <c r="B19" s="177"/>
      <c r="C19" s="142"/>
      <c r="D19" s="143"/>
      <c r="E19" s="144"/>
      <c r="F19" s="142"/>
      <c r="G19" s="145"/>
      <c r="H19" s="143"/>
      <c r="I19" s="178"/>
      <c r="J19" s="179"/>
      <c r="K19" s="148"/>
      <c r="L19" s="149"/>
      <c r="M19" s="148"/>
      <c r="N19" s="148"/>
      <c r="O19" s="150"/>
      <c r="P19" s="151"/>
      <c r="Q19" s="151"/>
      <c r="R19" s="152"/>
      <c r="S19" s="152"/>
      <c r="T19" s="180"/>
    </row>
    <row r="20" spans="1:18" ht="39" customHeight="1">
      <c r="A20" s="73"/>
      <c r="D20" s="73" t="s">
        <v>46</v>
      </c>
      <c r="E20" s="73"/>
      <c r="G20" s="74"/>
      <c r="H20" s="73" t="s">
        <v>47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22.5" customHeight="1">
      <c r="A21" s="73"/>
      <c r="D21" s="73" t="s">
        <v>48</v>
      </c>
      <c r="E21" s="73"/>
      <c r="G21" s="74"/>
      <c r="H21" s="73" t="s">
        <v>49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</row>
  </sheetData>
  <sheetProtection selectLockedCells="1" selectUnlockedCells="1"/>
  <mergeCells count="44">
    <mergeCell ref="A3:R3"/>
    <mergeCell ref="A4:S4"/>
    <mergeCell ref="A5:S5"/>
    <mergeCell ref="A6:S6"/>
    <mergeCell ref="A7:S7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N9:O9"/>
    <mergeCell ref="S9:S12"/>
    <mergeCell ref="T9:T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Q13:Q15"/>
    <mergeCell ref="R13:R15"/>
    <mergeCell ref="S13:S15"/>
    <mergeCell ref="T13:T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Q16:Q18"/>
    <mergeCell ref="R16:R18"/>
    <mergeCell ref="S16:S18"/>
    <mergeCell ref="T16:T18"/>
  </mergeCells>
  <conditionalFormatting sqref="N13:N14">
    <cfRule type="cellIs" priority="1" dxfId="0" operator="greaterThan" stopIfTrue="1">
      <formula>0.0138888888888889</formula>
    </cfRule>
  </conditionalFormatting>
  <conditionalFormatting sqref="N15 N18">
    <cfRule type="cellIs" priority="2" dxfId="0" operator="greaterThan" stopIfTrue="1">
      <formula>0.0208333333333333</formula>
    </cfRule>
  </conditionalFormatting>
  <conditionalFormatting sqref="P13:P18">
    <cfRule type="cellIs" priority="3" dxfId="0" operator="greaterThan" stopIfTrue="1">
      <formula>16</formula>
    </cfRule>
  </conditionalFormatting>
  <conditionalFormatting sqref="Q13:Q18">
    <cfRule type="cellIs" priority="4" dxfId="0" operator="greaterThan" stopIfTrue="1">
      <formula>16</formula>
    </cfRule>
  </conditionalFormatting>
  <conditionalFormatting sqref="N16:N17">
    <cfRule type="cellIs" priority="5" dxfId="0" operator="greaterThan" stopIfTrue="1">
      <formula>0.0138888888888889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&amp;R&amp;8©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2017-09-03T19:02:35Z</dcterms:modified>
  <cp:category/>
  <cp:version/>
  <cp:contentType/>
  <cp:contentStatus/>
  <cp:revision>8</cp:revision>
</cp:coreProperties>
</file>