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МАСТЕР ЛИСТ" sheetId="1" r:id="rId1"/>
    <sheet name="80" sheetId="2" r:id="rId2"/>
    <sheet name="40" sheetId="3" r:id="rId3"/>
    <sheet name="30" sheetId="4" r:id="rId4"/>
  </sheets>
  <definedNames>
    <definedName name="_xlnm.Print_Area" localSheetId="1">'80'!$A$2:$S$18</definedName>
    <definedName name="_xlnm.Print_Titles" localSheetId="1">'80'!$9:$12</definedName>
    <definedName name="_xlnm.Print_Area" localSheetId="0">'МАСТЕР ЛИСТ'!$A$1:$J$27</definedName>
    <definedName name="_xlnm.Print_Titles" localSheetId="0">'МАСТЕР ЛИСТ'!$6:$6</definedName>
    <definedName name="Excel_BuiltIn_Print_Titles" localSheetId="3">'30'!$9:$11</definedName>
    <definedName name="Excel_BuiltIn_Print_Area" localSheetId="3">'30'!$A$2:$T$16</definedName>
    <definedName name="Excel_BuiltIn_Print_Titles" localSheetId="2">'40'!$9:$11</definedName>
    <definedName name="Excel_BuiltIn_Print_Area" localSheetId="2">'40'!$A$2:$T$16</definedName>
  </definedNames>
  <calcPr fullCalcOnLoad="1"/>
</workbook>
</file>

<file path=xl/sharedStrings.xml><?xml version="1.0" encoding="utf-8"?>
<sst xmlns="http://schemas.openxmlformats.org/spreadsheetml/2006/main" count="282" uniqueCount="107">
  <si>
    <t>Открытый Чемпионат и Первенство Гатчинского района Ленинградской области</t>
  </si>
  <si>
    <t>Дистанционные конные пробеги</t>
  </si>
  <si>
    <t>Мастер-лист</t>
  </si>
  <si>
    <t>КСК «Хорс Трэвел (СЗФО), дер. Верево, Гатчинский р-н,  Ленинградская обл.</t>
  </si>
  <si>
    <t>№ п/п</t>
  </si>
  <si>
    <t>№ лошади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</si>
  <si>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</si>
  <si>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</si>
  <si>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</si>
  <si>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>КЛИЧКА ЛОШАДИ- г.р.</t>
    </r>
    <r>
      <rPr>
        <sz val="9"/>
        <rFont val="Verdana"/>
        <family val="2"/>
      </rPr>
      <t xml:space="preserve"> 
масть, пол, порода, отец, место рождения</t>
    </r>
  </si>
  <si>
    <t>Владелец</t>
  </si>
  <si>
    <t>Команда, регион</t>
  </si>
  <si>
    <t>Отметка ветеринарной инспекции</t>
  </si>
  <si>
    <t xml:space="preserve">CEN 1* 80 </t>
  </si>
  <si>
    <r>
      <t xml:space="preserve">ДАНИЛИНА
</t>
    </r>
    <r>
      <rPr>
        <sz val="9"/>
        <rFont val="Verdana"/>
        <family val="2"/>
      </rPr>
      <t>Марина</t>
    </r>
  </si>
  <si>
    <t>012379</t>
  </si>
  <si>
    <r>
      <t xml:space="preserve">РЕАЛИСТ-09
</t>
    </r>
    <r>
      <rPr>
        <sz val="9"/>
        <color indexed="8"/>
        <rFont val="Verdana"/>
        <family val="2"/>
      </rPr>
      <t>рыж.,мер.,буд., Рэзак, Ростовская обл.</t>
    </r>
  </si>
  <si>
    <t>008954</t>
  </si>
  <si>
    <t>Доманчук В.</t>
  </si>
  <si>
    <t>ч/в
г. Москва</t>
  </si>
  <si>
    <t>допущен</t>
  </si>
  <si>
    <t xml:space="preserve">CEN 40 </t>
  </si>
  <si>
    <r>
      <t xml:space="preserve">ЖИРНОВ
</t>
    </r>
    <r>
      <rPr>
        <sz val="9"/>
        <rFont val="Verdana"/>
        <family val="2"/>
      </rPr>
      <t>Николай</t>
    </r>
  </si>
  <si>
    <t>002260</t>
  </si>
  <si>
    <r>
      <t xml:space="preserve">ПЕРЕЦ-13
</t>
    </r>
    <r>
      <rPr>
        <sz val="9"/>
        <rFont val="Verdana"/>
        <family val="2"/>
      </rPr>
      <t>сер., мер., полукр., Регламент, Санкт-Петербург</t>
    </r>
  </si>
  <si>
    <t>на оформл.</t>
  </si>
  <si>
    <t>ч/в
г. Санкт-Петербург</t>
  </si>
  <si>
    <r>
      <t xml:space="preserve">КУЖЕЛЕВ 
</t>
    </r>
    <r>
      <rPr>
        <sz val="9"/>
        <color indexed="8"/>
        <rFont val="Verdana"/>
        <family val="2"/>
      </rPr>
      <t>Вадим, 2001</t>
    </r>
  </si>
  <si>
    <r>
      <t xml:space="preserve">ЛИБРЕТТО-13
</t>
    </r>
    <r>
      <rPr>
        <sz val="9"/>
        <color indexed="8"/>
        <rFont val="Verdana"/>
        <family val="2"/>
      </rPr>
      <t>гн.,коб.,полукр., Барбарис, Санкт-Петербург</t>
    </r>
  </si>
  <si>
    <t>017425</t>
  </si>
  <si>
    <t>"Хорс Трэвел СЗФО" Ленинградск. обл.</t>
  </si>
  <si>
    <r>
      <t xml:space="preserve">ДОМАНЧУК
</t>
    </r>
    <r>
      <rPr>
        <sz val="9"/>
        <color indexed="8"/>
        <rFont val="Verdana"/>
        <family val="2"/>
      </rPr>
      <t>Любовь</t>
    </r>
  </si>
  <si>
    <t>004089</t>
  </si>
  <si>
    <r>
      <t xml:space="preserve">ПОЭМА-11
</t>
    </r>
    <r>
      <rPr>
        <sz val="9"/>
        <color indexed="8"/>
        <rFont val="Verdana"/>
        <family val="2"/>
      </rPr>
      <t>кар., коб., голшт., Эльдорадо, Санкт-Петербург</t>
    </r>
  </si>
  <si>
    <t>014687</t>
  </si>
  <si>
    <r>
      <t xml:space="preserve">АХМАДИШИНА
</t>
    </r>
    <r>
      <rPr>
        <sz val="9"/>
        <color indexed="8"/>
        <rFont val="Verdana"/>
        <family val="2"/>
      </rPr>
      <t>София, 1999</t>
    </r>
  </si>
  <si>
    <r>
      <t xml:space="preserve">РЕГЛАМЕНТ-05
</t>
    </r>
    <r>
      <rPr>
        <sz val="9"/>
        <color indexed="8"/>
        <rFont val="Verdana"/>
        <family val="2"/>
      </rPr>
      <t>сер., мер., полукр., Голливуд, Санкт-Петербург</t>
    </r>
  </si>
  <si>
    <t>005188</t>
  </si>
  <si>
    <r>
      <t xml:space="preserve">ФЕДЕНКО
</t>
    </r>
    <r>
      <rPr>
        <sz val="9"/>
        <color indexed="8"/>
        <rFont val="Verdana"/>
        <family val="2"/>
      </rPr>
      <t>Любовь, 1994</t>
    </r>
  </si>
  <si>
    <r>
      <t xml:space="preserve">ЭЛЬВИРА-06
</t>
    </r>
    <r>
      <rPr>
        <sz val="9"/>
        <color indexed="8"/>
        <rFont val="Verdana"/>
        <family val="2"/>
      </rPr>
      <t>т.-гн.., коб., полукр., неизв., Санкт-Петербург</t>
    </r>
  </si>
  <si>
    <t>009594</t>
  </si>
  <si>
    <t xml:space="preserve">CEN 30 </t>
  </si>
  <si>
    <r>
      <t xml:space="preserve">ДОМАНЧУК
</t>
    </r>
    <r>
      <rPr>
        <sz val="9"/>
        <rFont val="Verdana"/>
        <family val="2"/>
      </rPr>
      <t>Максим, 2008</t>
    </r>
  </si>
  <si>
    <r>
      <t xml:space="preserve">БАРБАРИС-05
</t>
    </r>
    <r>
      <rPr>
        <sz val="9"/>
        <rFont val="Verdana"/>
        <family val="2"/>
      </rPr>
      <t>рыж., мер., рус.рыс., Сорванец, 
Санкт-Петербург</t>
    </r>
  </si>
  <si>
    <t>005186</t>
  </si>
  <si>
    <r>
      <t xml:space="preserve">ДОМАНЧУК
</t>
    </r>
    <r>
      <rPr>
        <sz val="9"/>
        <color indexed="8"/>
        <rFont val="Verdana"/>
        <family val="2"/>
      </rPr>
      <t>Анастасия</t>
    </r>
  </si>
  <si>
    <t>000107</t>
  </si>
  <si>
    <r>
      <t xml:space="preserve">ПУСТЕЛЬГА-06
</t>
    </r>
    <r>
      <rPr>
        <sz val="9"/>
        <color indexed="8"/>
        <rFont val="Verdana"/>
        <family val="2"/>
      </rPr>
      <t>гн., коб., голшт., Пикет, Лен.обл.</t>
    </r>
  </si>
  <si>
    <t>005187</t>
  </si>
  <si>
    <r>
      <t xml:space="preserve">ДОМАНЧУК
</t>
    </r>
    <r>
      <rPr>
        <sz val="9"/>
        <color indexed="8"/>
        <rFont val="Verdana"/>
        <family val="2"/>
      </rPr>
      <t>Елена</t>
    </r>
  </si>
  <si>
    <t>000794</t>
  </si>
  <si>
    <r>
      <t xml:space="preserve">РАПСОДИЯ-14
</t>
    </r>
    <r>
      <rPr>
        <sz val="9"/>
        <color indexed="8"/>
        <rFont val="Verdana"/>
        <family val="2"/>
      </rPr>
      <t>кар., коб., полукр., Регламент, Санкт-Петербург</t>
    </r>
  </si>
  <si>
    <t>017502</t>
  </si>
  <si>
    <r>
      <t xml:space="preserve">ИВАНОВА
</t>
    </r>
    <r>
      <rPr>
        <sz val="9"/>
        <color indexed="8"/>
        <rFont val="Verdana"/>
        <family val="2"/>
      </rPr>
      <t>Наталья</t>
    </r>
  </si>
  <si>
    <t>007679</t>
  </si>
  <si>
    <r>
      <t xml:space="preserve">РЕГАТА-14
</t>
    </r>
    <r>
      <rPr>
        <sz val="9"/>
        <color indexed="8"/>
        <rFont val="Verdana"/>
        <family val="2"/>
      </rPr>
      <t>рыж.-чал., коб., полукр., Регламент, Санкт-Петербург</t>
    </r>
  </si>
  <si>
    <t>017503</t>
  </si>
  <si>
    <t>Ветеринарный врач</t>
  </si>
  <si>
    <t>Кириллова Е., МК3</t>
  </si>
  <si>
    <t>Главный судья</t>
  </si>
  <si>
    <t xml:space="preserve"> Корнилова О. 1К</t>
  </si>
  <si>
    <t>Главный секретарь</t>
  </si>
  <si>
    <t xml:space="preserve"> Смирнов А. 1К</t>
  </si>
  <si>
    <t>Place</t>
  </si>
  <si>
    <t>Rider_ID</t>
  </si>
  <si>
    <t>Horse_ID</t>
  </si>
  <si>
    <t>SPh</t>
  </si>
  <si>
    <t>SAver</t>
  </si>
  <si>
    <t>TTime</t>
  </si>
  <si>
    <t>Технические результаты</t>
  </si>
  <si>
    <r>
      <t xml:space="preserve">Дистанция CEN </t>
    </r>
    <r>
      <rPr>
        <sz val="12"/>
        <color indexed="8"/>
        <rFont val="Verdana"/>
        <family val="2"/>
      </rPr>
      <t>80</t>
    </r>
    <r>
      <rPr>
        <sz val="12"/>
        <rFont val="Verdana"/>
        <family val="2"/>
      </rPr>
      <t xml:space="preserve"> км</t>
    </r>
  </si>
  <si>
    <t>Место</t>
  </si>
  <si>
    <t>Стартовый №</t>
  </si>
  <si>
    <r>
      <t xml:space="preserve">КЛИЧКА ЛОШАДИ- г.р. </t>
    </r>
    <r>
      <rPr>
        <sz val="9"/>
        <rFont val="Verdana"/>
        <family val="2"/>
      </rPr>
      <t>масть, пол, порода, отец, место рождения</t>
    </r>
  </si>
  <si>
    <t>Этап</t>
  </si>
  <si>
    <t>1 этап:</t>
  </si>
  <si>
    <t>км</t>
  </si>
  <si>
    <t>Время отдыха:</t>
  </si>
  <si>
    <t>этап</t>
  </si>
  <si>
    <t>Вып.
норм.</t>
  </si>
  <si>
    <t>2 этап:</t>
  </si>
  <si>
    <t>3 этап:</t>
  </si>
  <si>
    <t>Время
старта</t>
  </si>
  <si>
    <t>Время
финиша</t>
  </si>
  <si>
    <t>Вход в
вет.зону</t>
  </si>
  <si>
    <t>Время
восстан.</t>
  </si>
  <si>
    <t>Время 
на этапе</t>
  </si>
  <si>
    <t>Скорость
на этапе</t>
  </si>
  <si>
    <t>Средняя 
скорость</t>
  </si>
  <si>
    <t>Общее
время</t>
  </si>
  <si>
    <r>
      <t xml:space="preserve">ДАНИЛИНА
</t>
    </r>
    <r>
      <rPr>
        <sz val="9"/>
        <color indexed="8"/>
        <rFont val="Verdana"/>
        <family val="2"/>
      </rPr>
      <t>Марина</t>
    </r>
  </si>
  <si>
    <t>снят</t>
  </si>
  <si>
    <t>хромота</t>
  </si>
  <si>
    <t>Корнилова О. 1К</t>
  </si>
  <si>
    <t>Смирнов А. 1К</t>
  </si>
  <si>
    <r>
      <t>Дистанция CEN 4</t>
    </r>
    <r>
      <rPr>
        <sz val="12"/>
        <color indexed="8"/>
        <rFont val="Verdana"/>
        <family val="2"/>
      </rPr>
      <t>0</t>
    </r>
    <r>
      <rPr>
        <sz val="12"/>
        <rFont val="Verdana"/>
        <family val="2"/>
      </rPr>
      <t xml:space="preserve"> км (с ограничением скорости)</t>
    </r>
  </si>
  <si>
    <r>
      <t xml:space="preserve">Итого:
</t>
    </r>
    <r>
      <rPr>
        <sz val="10"/>
        <rFont val="Verdana"/>
        <family val="2"/>
      </rPr>
      <t>общее время и время восстан.</t>
    </r>
  </si>
  <si>
    <t>CENYH 40</t>
  </si>
  <si>
    <r>
      <t>КУЖЕЛЕВ</t>
    </r>
    <r>
      <rPr>
        <sz val="9"/>
        <color indexed="8"/>
        <rFont val="Verdana"/>
        <family val="2"/>
      </rPr>
      <t xml:space="preserve"> 
Вадим, 2001</t>
    </r>
  </si>
  <si>
    <r>
      <t xml:space="preserve">ЖИРНОВ
</t>
    </r>
    <r>
      <rPr>
        <sz val="9"/>
        <color indexed="8"/>
        <rFont val="Verdana"/>
        <family val="2"/>
      </rPr>
      <t>Николай</t>
    </r>
  </si>
  <si>
    <r>
      <t xml:space="preserve">ПЕРЕЦ-13
</t>
    </r>
    <r>
      <rPr>
        <sz val="9"/>
        <color indexed="8"/>
        <rFont val="Verdana"/>
        <family val="2"/>
      </rPr>
      <t>сер., мер., полукр., Регламент, Санкт-Петербург</t>
    </r>
  </si>
  <si>
    <t>CEN 40</t>
  </si>
  <si>
    <r>
      <t>Дистанция CEN 3</t>
    </r>
    <r>
      <rPr>
        <sz val="12"/>
        <color indexed="8"/>
        <rFont val="Verdana"/>
        <family val="2"/>
      </rPr>
      <t>0</t>
    </r>
    <r>
      <rPr>
        <sz val="12"/>
        <rFont val="Verdana"/>
        <family val="2"/>
      </rPr>
      <t xml:space="preserve"> км (с ограничением скорости)</t>
    </r>
  </si>
  <si>
    <t>CENCh 30</t>
  </si>
  <si>
    <r>
      <t xml:space="preserve">ДОМАНЧУК
</t>
    </r>
    <r>
      <rPr>
        <sz val="9"/>
        <color indexed="8"/>
        <rFont val="Verdana"/>
        <family val="2"/>
      </rPr>
      <t>Максим, 2008</t>
    </r>
  </si>
  <si>
    <r>
      <t xml:space="preserve">БАРБАРИС-05
</t>
    </r>
    <r>
      <rPr>
        <sz val="9"/>
        <color indexed="8"/>
        <rFont val="Verdana"/>
        <family val="2"/>
      </rPr>
      <t>рыж., мер., рус.рыс., Сорванец, 
Санкт-Петербург</t>
    </r>
  </si>
  <si>
    <t>CENYH 30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</si>
</sst>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@"/>
    <numFmt numFmtId="167" formatCode="0.00"/>
    <numFmt numFmtId="168" formatCode="HH:MM:SS"/>
    <numFmt numFmtId="169" formatCode="[H]:MM:SS;@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9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i/>
      <sz val="20"/>
      <name val="ChinaCyr"/>
      <family val="5"/>
    </font>
    <font>
      <b/>
      <i/>
      <sz val="24"/>
      <name val="Monotype Corsiva"/>
      <family val="4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i/>
      <sz val="9"/>
      <name val="Arial Cyr"/>
      <family val="2"/>
    </font>
    <font>
      <sz val="9"/>
      <name val="Verdana"/>
      <family val="2"/>
    </font>
    <font>
      <b/>
      <sz val="16"/>
      <name val="Verdana"/>
      <family val="2"/>
    </font>
    <font>
      <sz val="9"/>
      <color indexed="8"/>
      <name val="Verdana"/>
      <family val="2"/>
    </font>
    <font>
      <sz val="10"/>
      <color indexed="10"/>
      <name val="Arial"/>
      <family val="2"/>
    </font>
    <font>
      <b/>
      <sz val="9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7"/>
      <name val="Verdana"/>
      <family val="2"/>
    </font>
    <font>
      <sz val="11"/>
      <name val="Arial"/>
      <family val="2"/>
    </font>
    <font>
      <sz val="12"/>
      <name val="Verdana"/>
      <family val="2"/>
    </font>
    <font>
      <sz val="12"/>
      <color indexed="8"/>
      <name val="Verdana"/>
      <family val="2"/>
    </font>
    <font>
      <b/>
      <sz val="7"/>
      <name val="Verdana"/>
      <family val="2"/>
    </font>
    <font>
      <b/>
      <u val="single"/>
      <sz val="10"/>
      <name val="Verdana"/>
      <family val="2"/>
    </font>
    <font>
      <b/>
      <sz val="14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</cellStyleXfs>
  <cellXfs count="206">
    <xf numFmtId="164" fontId="0" fillId="0" borderId="0" xfId="0" applyAlignment="1">
      <alignment/>
    </xf>
    <xf numFmtId="164" fontId="1" fillId="0" borderId="0" xfId="27" applyFont="1" applyAlignment="1" applyProtection="1">
      <alignment horizontal="center" vertical="center"/>
      <protection locked="0"/>
    </xf>
    <xf numFmtId="164" fontId="1" fillId="0" borderId="0" xfId="27" applyAlignment="1" applyProtection="1">
      <alignment vertical="center"/>
      <protection locked="0"/>
    </xf>
    <xf numFmtId="164" fontId="3" fillId="0" borderId="0" xfId="27" applyFont="1" applyAlignment="1" applyProtection="1">
      <alignment horizontal="center" vertical="center"/>
      <protection locked="0"/>
    </xf>
    <xf numFmtId="164" fontId="1" fillId="0" borderId="0" xfId="27" applyAlignment="1" applyProtection="1">
      <alignment horizontal="center" vertical="center" wrapText="1"/>
      <protection locked="0"/>
    </xf>
    <xf numFmtId="164" fontId="1" fillId="0" borderId="0" xfId="27" applyAlignment="1" applyProtection="1">
      <alignment horizontal="center" vertical="center"/>
      <protection locked="0"/>
    </xf>
    <xf numFmtId="164" fontId="4" fillId="0" borderId="0" xfId="27" applyFont="1" applyAlignment="1" applyProtection="1">
      <alignment vertical="center" wrapText="1"/>
      <protection locked="0"/>
    </xf>
    <xf numFmtId="164" fontId="5" fillId="0" borderId="0" xfId="27" applyFont="1" applyAlignment="1" applyProtection="1">
      <alignment vertical="center" wrapText="1"/>
      <protection locked="0"/>
    </xf>
    <xf numFmtId="164" fontId="6" fillId="0" borderId="0" xfId="27" applyFont="1" applyAlignment="1" applyProtection="1">
      <alignment horizontal="center" vertical="center" wrapText="1"/>
      <protection locked="0"/>
    </xf>
    <xf numFmtId="164" fontId="7" fillId="0" borderId="0" xfId="27" applyFont="1" applyAlignment="1" applyProtection="1">
      <alignment horizontal="center" vertical="center"/>
      <protection locked="0"/>
    </xf>
    <xf numFmtId="164" fontId="4" fillId="0" borderId="0" xfId="27" applyFont="1" applyBorder="1" applyAlignment="1" applyProtection="1">
      <alignment horizontal="center" vertical="center" wrapText="1"/>
      <protection locked="0"/>
    </xf>
    <xf numFmtId="164" fontId="8" fillId="0" borderId="0" xfId="27" applyFont="1" applyBorder="1" applyAlignment="1" applyProtection="1">
      <alignment horizontal="center" vertical="center" wrapText="1"/>
      <protection locked="0"/>
    </xf>
    <xf numFmtId="164" fontId="9" fillId="0" borderId="0" xfId="27" applyFont="1" applyAlignment="1" applyProtection="1">
      <alignment vertical="center"/>
      <protection locked="0"/>
    </xf>
    <xf numFmtId="164" fontId="10" fillId="0" borderId="0" xfId="27" applyFont="1" applyBorder="1" applyAlignment="1" applyProtection="1">
      <alignment horizontal="center" vertical="center"/>
      <protection locked="0"/>
    </xf>
    <xf numFmtId="164" fontId="11" fillId="0" borderId="0" xfId="26" applyFont="1" applyAlignment="1" applyProtection="1">
      <alignment vertical="center"/>
      <protection locked="0"/>
    </xf>
    <xf numFmtId="164" fontId="11" fillId="0" borderId="0" xfId="27" applyFont="1" applyProtection="1">
      <alignment/>
      <protection locked="0"/>
    </xf>
    <xf numFmtId="164" fontId="11" fillId="0" borderId="0" xfId="27" applyFont="1" applyAlignment="1" applyProtection="1">
      <alignment wrapText="1"/>
      <protection locked="0"/>
    </xf>
    <xf numFmtId="164" fontId="11" fillId="0" borderId="0" xfId="27" applyFont="1" applyAlignment="1" applyProtection="1">
      <alignment shrinkToFit="1"/>
      <protection locked="0"/>
    </xf>
    <xf numFmtId="164" fontId="12" fillId="0" borderId="0" xfId="27" applyFont="1" applyProtection="1">
      <alignment/>
      <protection locked="0"/>
    </xf>
    <xf numFmtId="165" fontId="11" fillId="0" borderId="0" xfId="27" applyNumberFormat="1" applyFont="1" applyBorder="1" applyAlignment="1" applyProtection="1">
      <alignment horizontal="right" vertical="center"/>
      <protection locked="0"/>
    </xf>
    <xf numFmtId="164" fontId="11" fillId="2" borderId="1" xfId="27" applyFont="1" applyFill="1" applyBorder="1" applyAlignment="1" applyProtection="1">
      <alignment horizontal="center" vertical="center" textRotation="90" wrapText="1"/>
      <protection locked="0"/>
    </xf>
    <xf numFmtId="164" fontId="11" fillId="2" borderId="1" xfId="27" applyFont="1" applyFill="1" applyBorder="1" applyAlignment="1" applyProtection="1">
      <alignment horizontal="left" vertical="center" wrapText="1"/>
      <protection locked="0"/>
    </xf>
    <xf numFmtId="164" fontId="11" fillId="2" borderId="1" xfId="27" applyFont="1" applyFill="1" applyBorder="1" applyAlignment="1" applyProtection="1">
      <alignment horizontal="center" vertical="center" wrapText="1"/>
      <protection locked="0"/>
    </xf>
    <xf numFmtId="164" fontId="14" fillId="3" borderId="1" xfId="27" applyFont="1" applyFill="1" applyBorder="1" applyAlignment="1" applyProtection="1">
      <alignment horizontal="center" vertical="center" wrapText="1"/>
      <protection locked="0"/>
    </xf>
    <xf numFmtId="164" fontId="13" fillId="0" borderId="1" xfId="27" applyFont="1" applyFill="1" applyBorder="1" applyAlignment="1" applyProtection="1">
      <alignment horizontal="center" vertical="center"/>
      <protection locked="0"/>
    </xf>
    <xf numFmtId="164" fontId="10" fillId="0" borderId="1" xfId="27" applyFont="1" applyFill="1" applyBorder="1" applyAlignment="1" applyProtection="1">
      <alignment horizontal="center" vertical="center"/>
      <protection locked="0"/>
    </xf>
    <xf numFmtId="164" fontId="11" fillId="3" borderId="1" xfId="20" applyFont="1" applyFill="1" applyBorder="1" applyAlignment="1" applyProtection="1">
      <alignment vertical="center" wrapText="1"/>
      <protection locked="0"/>
    </xf>
    <xf numFmtId="166" fontId="13" fillId="0" borderId="1" xfId="20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20" applyFont="1" applyBorder="1" applyAlignment="1" applyProtection="1">
      <alignment horizontal="center" vertical="center" wrapText="1"/>
      <protection locked="0"/>
    </xf>
    <xf numFmtId="164" fontId="11" fillId="0" borderId="1" xfId="20" applyFont="1" applyBorder="1" applyAlignment="1" applyProtection="1">
      <alignment vertical="center" wrapText="1"/>
      <protection locked="0"/>
    </xf>
    <xf numFmtId="166" fontId="13" fillId="0" borderId="1" xfId="20" applyNumberFormat="1" applyFont="1" applyBorder="1" applyAlignment="1" applyProtection="1">
      <alignment horizontal="center" vertical="center" wrapText="1"/>
      <protection locked="0"/>
    </xf>
    <xf numFmtId="164" fontId="13" fillId="0" borderId="1" xfId="20" applyFont="1" applyBorder="1" applyAlignment="1" applyProtection="1">
      <alignment horizontal="center" vertical="center"/>
      <protection locked="0"/>
    </xf>
    <xf numFmtId="164" fontId="13" fillId="0" borderId="1" xfId="27" applyFont="1" applyBorder="1" applyAlignment="1" applyProtection="1">
      <alignment horizontal="center" vertical="center"/>
      <protection locked="0"/>
    </xf>
    <xf numFmtId="164" fontId="1" fillId="0" borderId="0" xfId="27" applyFont="1" applyProtection="1">
      <alignment/>
      <protection locked="0"/>
    </xf>
    <xf numFmtId="164" fontId="11" fillId="0" borderId="1" xfId="20" applyFont="1" applyBorder="1" applyAlignment="1" applyProtection="1">
      <alignment horizontal="left" vertical="center" wrapText="1"/>
      <protection locked="0"/>
    </xf>
    <xf numFmtId="164" fontId="13" fillId="0" borderId="1" xfId="20" applyFont="1" applyFill="1" applyBorder="1" applyAlignment="1" applyProtection="1">
      <alignment horizontal="center" vertical="center"/>
      <protection locked="0"/>
    </xf>
    <xf numFmtId="164" fontId="16" fillId="0" borderId="0" xfId="27" applyFont="1" applyProtection="1">
      <alignment/>
      <protection locked="0"/>
    </xf>
    <xf numFmtId="164" fontId="13" fillId="3" borderId="1" xfId="27" applyFont="1" applyFill="1" applyBorder="1" applyAlignment="1" applyProtection="1">
      <alignment horizontal="center" vertical="center"/>
      <protection locked="0"/>
    </xf>
    <xf numFmtId="164" fontId="10" fillId="3" borderId="1" xfId="27" applyFont="1" applyFill="1" applyBorder="1" applyAlignment="1" applyProtection="1">
      <alignment horizontal="center" vertical="center"/>
      <protection locked="0"/>
    </xf>
    <xf numFmtId="166" fontId="13" fillId="3" borderId="2" xfId="20" applyNumberFormat="1" applyFont="1" applyFill="1" applyBorder="1" applyAlignment="1" applyProtection="1">
      <alignment horizontal="center" vertical="center" wrapText="1"/>
      <protection locked="0"/>
    </xf>
    <xf numFmtId="164" fontId="13" fillId="3" borderId="1" xfId="20" applyFont="1" applyFill="1" applyBorder="1" applyAlignment="1" applyProtection="1">
      <alignment horizontal="center" vertical="center" wrapText="1"/>
      <protection locked="0"/>
    </xf>
    <xf numFmtId="166" fontId="13" fillId="3" borderId="1" xfId="20" applyNumberFormat="1" applyFont="1" applyFill="1" applyBorder="1" applyAlignment="1" applyProtection="1">
      <alignment horizontal="center" vertical="center" wrapText="1"/>
      <protection locked="0"/>
    </xf>
    <xf numFmtId="164" fontId="13" fillId="3" borderId="1" xfId="20" applyFont="1" applyFill="1" applyBorder="1" applyAlignment="1" applyProtection="1">
      <alignment horizontal="center" vertical="center"/>
      <protection locked="0"/>
    </xf>
    <xf numFmtId="164" fontId="11" fillId="3" borderId="1" xfId="20" applyFont="1" applyFill="1" applyBorder="1" applyAlignment="1" applyProtection="1">
      <alignment horizontal="left" vertical="center" wrapText="1"/>
      <protection locked="0"/>
    </xf>
    <xf numFmtId="164" fontId="17" fillId="3" borderId="1" xfId="31" applyFont="1" applyFill="1" applyBorder="1" applyAlignment="1" applyProtection="1">
      <alignment vertical="center" wrapText="1"/>
      <protection locked="0"/>
    </xf>
    <xf numFmtId="164" fontId="13" fillId="3" borderId="1" xfId="31" applyFont="1" applyFill="1" applyBorder="1" applyAlignment="1" applyProtection="1">
      <alignment horizontal="center" vertical="center" wrapText="1"/>
      <protection locked="0"/>
    </xf>
    <xf numFmtId="164" fontId="11" fillId="3" borderId="1" xfId="28" applyFont="1" applyFill="1" applyBorder="1" applyAlignment="1" applyProtection="1">
      <alignment horizontal="left" vertical="center" wrapText="1"/>
      <protection locked="0"/>
    </xf>
    <xf numFmtId="164" fontId="13" fillId="0" borderId="1" xfId="20" applyFont="1" applyFill="1" applyBorder="1" applyAlignment="1" applyProtection="1">
      <alignment horizontal="center" vertical="center" wrapText="1"/>
      <protection locked="0"/>
    </xf>
    <xf numFmtId="164" fontId="11" fillId="0" borderId="1" xfId="20" applyFont="1" applyFill="1" applyBorder="1" applyAlignment="1" applyProtection="1">
      <alignment horizontal="left" vertical="center" wrapText="1"/>
      <protection locked="0"/>
    </xf>
    <xf numFmtId="164" fontId="16" fillId="0" borderId="0" xfId="27" applyFont="1" applyAlignment="1" applyProtection="1">
      <alignment vertical="center"/>
      <protection locked="0"/>
    </xf>
    <xf numFmtId="164" fontId="11" fillId="3" borderId="1" xfId="31" applyFont="1" applyFill="1" applyBorder="1" applyAlignment="1" applyProtection="1">
      <alignment vertical="center" wrapText="1"/>
      <protection locked="0"/>
    </xf>
    <xf numFmtId="164" fontId="13" fillId="0" borderId="1" xfId="31" applyFont="1" applyFill="1" applyBorder="1" applyAlignment="1" applyProtection="1">
      <alignment horizontal="center" vertical="center" wrapText="1"/>
      <protection locked="0"/>
    </xf>
    <xf numFmtId="164" fontId="11" fillId="0" borderId="1" xfId="28" applyFont="1" applyFill="1" applyBorder="1" applyAlignment="1" applyProtection="1">
      <alignment horizontal="left" vertical="center" wrapText="1"/>
      <protection locked="0"/>
    </xf>
    <xf numFmtId="164" fontId="13" fillId="0" borderId="1" xfId="28" applyFont="1" applyBorder="1" applyAlignment="1" applyProtection="1">
      <alignment horizontal="center" vertical="center" wrapText="1"/>
      <protection locked="0"/>
    </xf>
    <xf numFmtId="164" fontId="13" fillId="0" borderId="1" xfId="31" applyFont="1" applyBorder="1" applyAlignment="1" applyProtection="1">
      <alignment horizontal="center" vertical="center" wrapText="1"/>
      <protection locked="0"/>
    </xf>
    <xf numFmtId="164" fontId="13" fillId="3" borderId="1" xfId="28" applyFont="1" applyFill="1" applyBorder="1" applyAlignment="1" applyProtection="1">
      <alignment horizontal="center" vertical="center" wrapText="1"/>
      <protection locked="0"/>
    </xf>
    <xf numFmtId="164" fontId="8" fillId="0" borderId="0" xfId="27" applyFont="1" applyFill="1" applyBorder="1" applyAlignment="1" applyProtection="1">
      <alignment horizontal="center" vertical="center"/>
      <protection locked="0"/>
    </xf>
    <xf numFmtId="164" fontId="18" fillId="0" borderId="0" xfId="31" applyFont="1" applyFill="1" applyBorder="1" applyAlignment="1" applyProtection="1">
      <alignment vertical="center" wrapText="1"/>
      <protection locked="0"/>
    </xf>
    <xf numFmtId="164" fontId="19" fillId="0" borderId="0" xfId="20" applyFont="1" applyFill="1" applyBorder="1" applyAlignment="1" applyProtection="1">
      <alignment horizontal="center" vertical="center" wrapText="1"/>
      <protection locked="0"/>
    </xf>
    <xf numFmtId="164" fontId="19" fillId="0" borderId="0" xfId="31" applyFont="1" applyFill="1" applyBorder="1" applyAlignment="1" applyProtection="1">
      <alignment horizontal="center" vertical="center" wrapText="1"/>
      <protection locked="0"/>
    </xf>
    <xf numFmtId="164" fontId="18" fillId="0" borderId="0" xfId="28" applyFont="1" applyFill="1" applyBorder="1" applyAlignment="1" applyProtection="1">
      <alignment horizontal="left" vertical="center" wrapText="1"/>
      <protection locked="0"/>
    </xf>
    <xf numFmtId="164" fontId="19" fillId="0" borderId="0" xfId="20" applyFont="1" applyBorder="1" applyAlignment="1" applyProtection="1">
      <alignment horizontal="center" vertical="center" wrapText="1"/>
      <protection locked="0"/>
    </xf>
    <xf numFmtId="164" fontId="19" fillId="0" borderId="0" xfId="28" applyFont="1" applyBorder="1" applyAlignment="1" applyProtection="1">
      <alignment horizontal="center" vertical="center" wrapText="1"/>
      <protection locked="0"/>
    </xf>
    <xf numFmtId="164" fontId="19" fillId="0" borderId="0" xfId="31" applyFont="1" applyBorder="1" applyAlignment="1" applyProtection="1">
      <alignment horizontal="center" vertical="center" wrapText="1"/>
      <protection locked="0"/>
    </xf>
    <xf numFmtId="164" fontId="19" fillId="0" borderId="0" xfId="27" applyFont="1" applyBorder="1" applyAlignment="1" applyProtection="1">
      <alignment horizontal="center" vertical="center"/>
      <protection locked="0"/>
    </xf>
    <xf numFmtId="164" fontId="8" fillId="0" borderId="0" xfId="31" applyFont="1" applyAlignment="1" applyProtection="1">
      <alignment horizontal="center" vertical="center"/>
      <protection locked="0"/>
    </xf>
    <xf numFmtId="164" fontId="8" fillId="0" borderId="0" xfId="31" applyFont="1" applyAlignment="1" applyProtection="1">
      <alignment vertical="center"/>
      <protection locked="0"/>
    </xf>
    <xf numFmtId="164" fontId="8" fillId="0" borderId="0" xfId="31" applyFont="1" applyAlignment="1" applyProtection="1">
      <alignment horizontal="right" vertical="center"/>
      <protection locked="0"/>
    </xf>
    <xf numFmtId="164" fontId="8" fillId="0" borderId="0" xfId="31" applyFont="1" applyAlignment="1" applyProtection="1">
      <alignment horizontal="left" vertical="center"/>
      <protection locked="0"/>
    </xf>
    <xf numFmtId="164" fontId="8" fillId="0" borderId="0" xfId="31" applyFont="1" applyAlignment="1" applyProtection="1">
      <alignment horizontal="center" vertical="center" wrapText="1"/>
      <protection locked="0"/>
    </xf>
    <xf numFmtId="167" fontId="1" fillId="0" borderId="0" xfId="31" applyNumberFormat="1" applyFont="1" applyAlignment="1" applyProtection="1">
      <alignment horizontal="center" vertical="center"/>
      <protection locked="0"/>
    </xf>
    <xf numFmtId="164" fontId="1" fillId="0" borderId="0" xfId="31" applyFont="1" applyAlignment="1" applyProtection="1">
      <alignment vertical="center"/>
      <protection locked="0"/>
    </xf>
    <xf numFmtId="164" fontId="1" fillId="0" borderId="0" xfId="22" applyFont="1" applyAlignment="1" applyProtection="1">
      <alignment vertical="center"/>
      <protection locked="0"/>
    </xf>
    <xf numFmtId="164" fontId="1" fillId="4" borderId="0" xfId="29" applyFont="1" applyFill="1" applyBorder="1" applyAlignment="1" applyProtection="1">
      <alignment horizontal="center" vertical="top"/>
      <protection/>
    </xf>
    <xf numFmtId="164" fontId="1" fillId="4" borderId="0" xfId="29" applyFont="1" applyFill="1" applyBorder="1" applyAlignment="1" applyProtection="1">
      <alignment vertical="top"/>
      <protection locked="0"/>
    </xf>
    <xf numFmtId="164" fontId="1" fillId="4" borderId="0" xfId="29" applyFont="1" applyFill="1" applyBorder="1" applyAlignment="1" applyProtection="1">
      <alignment horizontal="center" vertical="top"/>
      <protection locked="0"/>
    </xf>
    <xf numFmtId="164" fontId="20" fillId="4" borderId="0" xfId="29" applyFont="1" applyFill="1" applyBorder="1" applyAlignment="1" applyProtection="1">
      <alignment horizontal="center" vertical="top" shrinkToFit="1"/>
      <protection locked="0"/>
    </xf>
    <xf numFmtId="164" fontId="1" fillId="4" borderId="0" xfId="29" applyFont="1" applyFill="1" applyBorder="1" applyProtection="1">
      <alignment/>
      <protection locked="0"/>
    </xf>
    <xf numFmtId="164" fontId="1" fillId="4" borderId="0" xfId="29" applyFont="1" applyFill="1" applyProtection="1">
      <alignment/>
      <protection locked="0"/>
    </xf>
    <xf numFmtId="164" fontId="21" fillId="4" borderId="0" xfId="29" applyFont="1" applyFill="1" applyProtection="1">
      <alignment/>
      <protection locked="0"/>
    </xf>
    <xf numFmtId="164" fontId="4" fillId="0" borderId="0" xfId="26" applyFont="1" applyAlignment="1" applyProtection="1">
      <alignment vertical="center" wrapText="1"/>
      <protection locked="0"/>
    </xf>
    <xf numFmtId="164" fontId="22" fillId="0" borderId="0" xfId="26" applyFont="1" applyAlignment="1" applyProtection="1">
      <alignment horizontal="right" vertical="center"/>
      <protection locked="0"/>
    </xf>
    <xf numFmtId="164" fontId="1" fillId="0" borderId="0" xfId="26" applyAlignment="1" applyProtection="1">
      <alignment vertical="center"/>
      <protection locked="0"/>
    </xf>
    <xf numFmtId="164" fontId="4" fillId="0" borderId="0" xfId="22" applyFont="1" applyBorder="1" applyAlignment="1" applyProtection="1">
      <alignment horizontal="center" vertical="center" wrapText="1"/>
      <protection locked="0"/>
    </xf>
    <xf numFmtId="164" fontId="8" fillId="0" borderId="0" xfId="26" applyFont="1" applyBorder="1" applyAlignment="1" applyProtection="1">
      <alignment horizontal="center" vertical="center" wrapText="1"/>
      <protection locked="0"/>
    </xf>
    <xf numFmtId="164" fontId="1" fillId="0" borderId="0" xfId="26" applyFont="1" applyAlignment="1" applyProtection="1">
      <alignment vertical="center"/>
      <protection locked="0"/>
    </xf>
    <xf numFmtId="164" fontId="10" fillId="0" borderId="0" xfId="26" applyFont="1" applyBorder="1" applyAlignment="1" applyProtection="1">
      <alignment horizontal="center" vertical="center"/>
      <protection locked="0"/>
    </xf>
    <xf numFmtId="164" fontId="23" fillId="0" borderId="0" xfId="26" applyFont="1" applyAlignment="1" applyProtection="1">
      <alignment vertical="center"/>
      <protection locked="0"/>
    </xf>
    <xf numFmtId="164" fontId="24" fillId="0" borderId="0" xfId="26" applyFont="1" applyBorder="1" applyAlignment="1" applyProtection="1">
      <alignment horizontal="center" vertical="center"/>
      <protection locked="0"/>
    </xf>
    <xf numFmtId="164" fontId="9" fillId="0" borderId="0" xfId="26" applyFont="1" applyAlignment="1" applyProtection="1">
      <alignment vertical="center"/>
      <protection locked="0"/>
    </xf>
    <xf numFmtId="164" fontId="11" fillId="0" borderId="0" xfId="26" applyFont="1" applyProtection="1">
      <alignment/>
      <protection locked="0"/>
    </xf>
    <xf numFmtId="164" fontId="11" fillId="0" borderId="0" xfId="26" applyFont="1" applyAlignment="1" applyProtection="1">
      <alignment wrapText="1"/>
      <protection locked="0"/>
    </xf>
    <xf numFmtId="164" fontId="11" fillId="0" borderId="0" xfId="26" applyFont="1" applyAlignment="1" applyProtection="1">
      <alignment shrinkToFit="1"/>
      <protection locked="0"/>
    </xf>
    <xf numFmtId="165" fontId="11" fillId="0" borderId="0" xfId="26" applyNumberFormat="1" applyFont="1" applyBorder="1" applyAlignment="1" applyProtection="1">
      <alignment horizontal="center" vertical="center"/>
      <protection locked="0"/>
    </xf>
    <xf numFmtId="164" fontId="12" fillId="0" borderId="0" xfId="26" applyFont="1" applyProtection="1">
      <alignment/>
      <protection locked="0"/>
    </xf>
    <xf numFmtId="164" fontId="11" fillId="2" borderId="3" xfId="26" applyFont="1" applyFill="1" applyBorder="1" applyAlignment="1" applyProtection="1">
      <alignment horizontal="center" vertical="center" textRotation="90" wrapText="1"/>
      <protection locked="0"/>
    </xf>
    <xf numFmtId="164" fontId="18" fillId="2" borderId="4" xfId="26" applyFont="1" applyFill="1" applyBorder="1" applyAlignment="1" applyProtection="1">
      <alignment horizontal="center" vertical="center" textRotation="90" wrapText="1"/>
      <protection locked="0"/>
    </xf>
    <xf numFmtId="164" fontId="11" fillId="2" borderId="4" xfId="26" applyFont="1" applyFill="1" applyBorder="1" applyAlignment="1" applyProtection="1">
      <alignment horizontal="left" vertical="center" wrapText="1"/>
      <protection locked="0"/>
    </xf>
    <xf numFmtId="164" fontId="11" fillId="2" borderId="4" xfId="26" applyFont="1" applyFill="1" applyBorder="1" applyAlignment="1" applyProtection="1">
      <alignment horizontal="center" vertical="center" wrapText="1"/>
      <protection locked="0"/>
    </xf>
    <xf numFmtId="164" fontId="11" fillId="2" borderId="4" xfId="26" applyFont="1" applyFill="1" applyBorder="1" applyAlignment="1" applyProtection="1">
      <alignment horizontal="center" vertical="center" textRotation="90" wrapText="1"/>
      <protection locked="0"/>
    </xf>
    <xf numFmtId="164" fontId="13" fillId="2" borderId="5" xfId="20" applyFont="1" applyFill="1" applyBorder="1" applyAlignment="1" applyProtection="1">
      <alignment horizontal="right" vertical="center"/>
      <protection locked="0"/>
    </xf>
    <xf numFmtId="164" fontId="5" fillId="2" borderId="6" xfId="20" applyFont="1" applyFill="1" applyBorder="1" applyAlignment="1" applyProtection="1">
      <alignment horizontal="center" vertical="center"/>
      <protection locked="0"/>
    </xf>
    <xf numFmtId="164" fontId="13" fillId="2" borderId="6" xfId="20" applyFont="1" applyFill="1" applyBorder="1" applyAlignment="1" applyProtection="1">
      <alignment vertical="center"/>
      <protection locked="0"/>
    </xf>
    <xf numFmtId="164" fontId="13" fillId="2" borderId="6" xfId="20" applyFont="1" applyFill="1" applyBorder="1" applyAlignment="1" applyProtection="1">
      <alignment horizontal="right" vertical="center"/>
      <protection locked="0"/>
    </xf>
    <xf numFmtId="164" fontId="13" fillId="2" borderId="6" xfId="20" applyFont="1" applyFill="1" applyBorder="1" applyAlignment="1" applyProtection="1">
      <alignment horizontal="center" vertical="center"/>
      <protection locked="0"/>
    </xf>
    <xf numFmtId="168" fontId="5" fillId="2" borderId="7" xfId="20" applyNumberFormat="1" applyFont="1" applyFill="1" applyBorder="1" applyAlignment="1" applyProtection="1">
      <alignment horizontal="center" vertical="center"/>
      <protection locked="0"/>
    </xf>
    <xf numFmtId="164" fontId="11" fillId="2" borderId="8" xfId="26" applyFont="1" applyFill="1" applyBorder="1" applyAlignment="1" applyProtection="1">
      <alignment horizontal="center" vertical="center" wrapText="1"/>
      <protection locked="0"/>
    </xf>
    <xf numFmtId="164" fontId="9" fillId="0" borderId="0" xfId="22" applyFont="1" applyAlignment="1" applyProtection="1">
      <alignment vertical="center"/>
      <protection locked="0"/>
    </xf>
    <xf numFmtId="164" fontId="13" fillId="2" borderId="9" xfId="20" applyFont="1" applyFill="1" applyBorder="1" applyAlignment="1" applyProtection="1">
      <alignment horizontal="right" vertical="center"/>
      <protection locked="0"/>
    </xf>
    <xf numFmtId="164" fontId="5" fillId="2" borderId="0" xfId="20" applyFont="1" applyFill="1" applyBorder="1" applyAlignment="1" applyProtection="1">
      <alignment horizontal="center" vertical="center"/>
      <protection locked="0"/>
    </xf>
    <xf numFmtId="164" fontId="13" fillId="2" borderId="0" xfId="20" applyFont="1" applyFill="1" applyBorder="1" applyAlignment="1" applyProtection="1">
      <alignment vertical="center"/>
      <protection locked="0"/>
    </xf>
    <xf numFmtId="164" fontId="13" fillId="2" borderId="0" xfId="20" applyFont="1" applyFill="1" applyBorder="1" applyAlignment="1" applyProtection="1">
      <alignment horizontal="right" vertical="center"/>
      <protection locked="0"/>
    </xf>
    <xf numFmtId="164" fontId="13" fillId="2" borderId="0" xfId="20" applyFont="1" applyFill="1" applyBorder="1" applyAlignment="1" applyProtection="1">
      <alignment horizontal="center" vertical="center"/>
      <protection locked="0"/>
    </xf>
    <xf numFmtId="168" fontId="5" fillId="2" borderId="10" xfId="20" applyNumberFormat="1" applyFont="1" applyFill="1" applyBorder="1" applyAlignment="1" applyProtection="1">
      <alignment horizontal="center" vertical="center"/>
      <protection locked="0"/>
    </xf>
    <xf numFmtId="164" fontId="13" fillId="2" borderId="11" xfId="20" applyFont="1" applyFill="1" applyBorder="1" applyAlignment="1" applyProtection="1">
      <alignment horizontal="right" vertical="center"/>
      <protection locked="0"/>
    </xf>
    <xf numFmtId="164" fontId="5" fillId="2" borderId="12" xfId="20" applyFont="1" applyFill="1" applyBorder="1" applyAlignment="1" applyProtection="1">
      <alignment horizontal="center" vertical="center"/>
      <protection locked="0"/>
    </xf>
    <xf numFmtId="164" fontId="13" fillId="2" borderId="12" xfId="20" applyFont="1" applyFill="1" applyBorder="1" applyAlignment="1" applyProtection="1">
      <alignment vertical="center"/>
      <protection locked="0"/>
    </xf>
    <xf numFmtId="164" fontId="13" fillId="2" borderId="12" xfId="20" applyFont="1" applyFill="1" applyBorder="1" applyAlignment="1" applyProtection="1">
      <alignment horizontal="right" vertical="center"/>
      <protection locked="0"/>
    </xf>
    <xf numFmtId="164" fontId="13" fillId="2" borderId="12" xfId="20" applyFont="1" applyFill="1" applyBorder="1" applyAlignment="1" applyProtection="1">
      <alignment horizontal="center" vertical="center"/>
      <protection locked="0"/>
    </xf>
    <xf numFmtId="168" fontId="5" fillId="2" borderId="13" xfId="20" applyNumberFormat="1" applyFont="1" applyFill="1" applyBorder="1" applyAlignment="1" applyProtection="1">
      <alignment horizontal="center" vertical="center"/>
      <protection locked="0"/>
    </xf>
    <xf numFmtId="164" fontId="13" fillId="2" borderId="14" xfId="20" applyFont="1" applyFill="1" applyBorder="1" applyAlignment="1" applyProtection="1">
      <alignment horizontal="center" vertical="center" wrapText="1"/>
      <protection locked="0"/>
    </xf>
    <xf numFmtId="169" fontId="13" fillId="2" borderId="14" xfId="0" applyNumberFormat="1" applyFont="1" applyFill="1" applyBorder="1" applyAlignment="1" applyProtection="1">
      <alignment horizontal="center" vertical="center" wrapText="1"/>
      <protection locked="0"/>
    </xf>
    <xf numFmtId="169" fontId="13" fillId="2" borderId="14" xfId="20" applyNumberFormat="1" applyFont="1" applyFill="1" applyBorder="1" applyAlignment="1" applyProtection="1">
      <alignment horizontal="center" vertical="center" wrapText="1"/>
      <protection locked="0"/>
    </xf>
    <xf numFmtId="167" fontId="13" fillId="2" borderId="14" xfId="20" applyNumberFormat="1" applyFont="1" applyFill="1" applyBorder="1" applyAlignment="1" applyProtection="1">
      <alignment horizontal="center" vertical="center" wrapText="1"/>
      <protection locked="0"/>
    </xf>
    <xf numFmtId="169" fontId="15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" xfId="24" applyFont="1" applyBorder="1" applyAlignment="1" applyProtection="1">
      <alignment horizontal="center" vertical="center" wrapText="1"/>
      <protection locked="0"/>
    </xf>
    <xf numFmtId="164" fontId="10" fillId="0" borderId="4" xfId="26" applyFont="1" applyFill="1" applyBorder="1" applyAlignment="1" applyProtection="1">
      <alignment horizontal="center" vertical="center"/>
      <protection locked="0"/>
    </xf>
    <xf numFmtId="164" fontId="11" fillId="0" borderId="4" xfId="30" applyFont="1" applyBorder="1" applyAlignment="1" applyProtection="1">
      <alignment horizontal="left" vertical="center" wrapText="1"/>
      <protection locked="0"/>
    </xf>
    <xf numFmtId="166" fontId="13" fillId="0" borderId="4" xfId="30" applyNumberFormat="1" applyFont="1" applyBorder="1" applyAlignment="1" applyProtection="1">
      <alignment horizontal="center" vertical="center" wrapText="1"/>
      <protection locked="0"/>
    </xf>
    <xf numFmtId="164" fontId="13" fillId="0" borderId="4" xfId="30" applyFont="1" applyBorder="1" applyAlignment="1" applyProtection="1">
      <alignment horizontal="center" vertical="center"/>
      <protection locked="0"/>
    </xf>
    <xf numFmtId="164" fontId="17" fillId="0" borderId="4" xfId="30" applyFont="1" applyBorder="1" applyAlignment="1" applyProtection="1">
      <alignment horizontal="left" vertical="center" wrapText="1"/>
      <protection locked="0"/>
    </xf>
    <xf numFmtId="166" fontId="13" fillId="0" borderId="4" xfId="30" applyNumberFormat="1" applyFont="1" applyBorder="1" applyAlignment="1" applyProtection="1">
      <alignment horizontal="center" vertical="center"/>
      <protection locked="0"/>
    </xf>
    <xf numFmtId="164" fontId="13" fillId="0" borderId="4" xfId="30" applyFont="1" applyBorder="1" applyAlignment="1" applyProtection="1">
      <alignment horizontal="center" vertical="center" wrapText="1"/>
      <protection locked="0"/>
    </xf>
    <xf numFmtId="164" fontId="13" fillId="0" borderId="4" xfId="22" applyFont="1" applyBorder="1" applyAlignment="1" applyProtection="1">
      <alignment horizontal="center" vertical="center" wrapText="1"/>
      <protection locked="0"/>
    </xf>
    <xf numFmtId="164" fontId="13" fillId="0" borderId="16" xfId="22" applyFont="1" applyBorder="1" applyAlignment="1" applyProtection="1">
      <alignment horizontal="center" vertical="center" wrapText="1"/>
      <protection locked="0"/>
    </xf>
    <xf numFmtId="168" fontId="13" fillId="5" borderId="16" xfId="20" applyNumberFormat="1" applyFont="1" applyFill="1" applyBorder="1" applyAlignment="1" applyProtection="1">
      <alignment horizontal="center" vertical="center"/>
      <protection locked="0"/>
    </xf>
    <xf numFmtId="169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168" fontId="13" fillId="0" borderId="16" xfId="20" applyNumberFormat="1" applyFont="1" applyFill="1" applyBorder="1" applyAlignment="1" applyProtection="1">
      <alignment horizontal="center" vertical="center"/>
      <protection locked="0"/>
    </xf>
    <xf numFmtId="168" fontId="13" fillId="0" borderId="16" xfId="0" applyNumberFormat="1" applyFont="1" applyFill="1" applyBorder="1" applyAlignment="1" applyProtection="1">
      <alignment horizontal="center" vertical="center"/>
      <protection locked="0"/>
    </xf>
    <xf numFmtId="169" fontId="13" fillId="0" borderId="16" xfId="20" applyNumberFormat="1" applyFont="1" applyFill="1" applyBorder="1" applyAlignment="1" applyProtection="1">
      <alignment horizontal="center" vertical="center"/>
      <protection locked="0"/>
    </xf>
    <xf numFmtId="167" fontId="13" fillId="0" borderId="16" xfId="20" applyNumberFormat="1" applyFont="1" applyFill="1" applyBorder="1" applyAlignment="1" applyProtection="1">
      <alignment horizontal="center" vertical="center"/>
      <protection locked="0"/>
    </xf>
    <xf numFmtId="167" fontId="13" fillId="0" borderId="4" xfId="20" applyNumberFormat="1" applyFont="1" applyFill="1" applyBorder="1" applyAlignment="1" applyProtection="1">
      <alignment horizontal="center" vertical="center"/>
      <protection locked="0"/>
    </xf>
    <xf numFmtId="169" fontId="17" fillId="5" borderId="17" xfId="0" applyNumberFormat="1" applyFont="1" applyFill="1" applyBorder="1" applyAlignment="1" applyProtection="1">
      <alignment horizontal="center" vertical="center"/>
      <protection locked="0"/>
    </xf>
    <xf numFmtId="164" fontId="11" fillId="0" borderId="8" xfId="22" applyFont="1" applyBorder="1" applyAlignment="1" applyProtection="1">
      <alignment horizontal="center" vertical="center" wrapText="1"/>
      <protection locked="0"/>
    </xf>
    <xf numFmtId="164" fontId="3" fillId="0" borderId="0" xfId="22" applyFont="1" applyAlignment="1" applyProtection="1">
      <alignment vertical="center"/>
      <protection locked="0"/>
    </xf>
    <xf numFmtId="164" fontId="13" fillId="0" borderId="1" xfId="22" applyFont="1" applyBorder="1" applyAlignment="1" applyProtection="1">
      <alignment horizontal="center" vertical="center" wrapText="1"/>
      <protection locked="0"/>
    </xf>
    <xf numFmtId="168" fontId="13" fillId="0" borderId="1" xfId="20" applyNumberFormat="1" applyFont="1" applyFill="1" applyBorder="1" applyAlignment="1" applyProtection="1">
      <alignment horizontal="center" vertical="center"/>
      <protection locked="0"/>
    </xf>
    <xf numFmtId="16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3" fillId="0" borderId="1" xfId="0" applyNumberFormat="1" applyFont="1" applyFill="1" applyBorder="1" applyAlignment="1" applyProtection="1">
      <alignment horizontal="center" vertical="center"/>
      <protection locked="0"/>
    </xf>
    <xf numFmtId="169" fontId="13" fillId="0" borderId="1" xfId="20" applyNumberFormat="1" applyFont="1" applyFill="1" applyBorder="1" applyAlignment="1" applyProtection="1">
      <alignment horizontal="center" vertical="center"/>
      <protection locked="0"/>
    </xf>
    <xf numFmtId="167" fontId="13" fillId="0" borderId="1" xfId="20" applyNumberFormat="1" applyFont="1" applyFill="1" applyBorder="1" applyAlignment="1" applyProtection="1">
      <alignment horizontal="center" vertical="center"/>
      <protection locked="0"/>
    </xf>
    <xf numFmtId="164" fontId="13" fillId="0" borderId="14" xfId="22" applyFont="1" applyBorder="1" applyAlignment="1" applyProtection="1">
      <alignment horizontal="center" vertical="center" wrapText="1"/>
      <protection locked="0"/>
    </xf>
    <xf numFmtId="168" fontId="13" fillId="0" borderId="14" xfId="20" applyNumberFormat="1" applyFont="1" applyFill="1" applyBorder="1" applyAlignment="1" applyProtection="1">
      <alignment horizontal="center" vertical="center"/>
      <protection locked="0"/>
    </xf>
    <xf numFmtId="169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68" fontId="13" fillId="0" borderId="14" xfId="0" applyNumberFormat="1" applyFont="1" applyFill="1" applyBorder="1" applyAlignment="1" applyProtection="1">
      <alignment horizontal="center" vertical="center"/>
      <protection locked="0"/>
    </xf>
    <xf numFmtId="169" fontId="13" fillId="0" borderId="14" xfId="20" applyNumberFormat="1" applyFont="1" applyFill="1" applyBorder="1" applyAlignment="1" applyProtection="1">
      <alignment horizontal="center" vertical="center"/>
      <protection locked="0"/>
    </xf>
    <xf numFmtId="167" fontId="13" fillId="0" borderId="14" xfId="20" applyNumberFormat="1" applyFont="1" applyFill="1" applyBorder="1" applyAlignment="1" applyProtection="1">
      <alignment horizontal="center" vertical="center"/>
      <protection locked="0"/>
    </xf>
    <xf numFmtId="164" fontId="8" fillId="0" borderId="0" xfId="24" applyFont="1" applyBorder="1" applyAlignment="1" applyProtection="1">
      <alignment horizontal="center" vertical="center" wrapText="1"/>
      <protection locked="0"/>
    </xf>
    <xf numFmtId="164" fontId="8" fillId="0" borderId="0" xfId="26" applyFont="1" applyFill="1" applyBorder="1" applyAlignment="1" applyProtection="1">
      <alignment horizontal="center" vertical="center"/>
      <protection locked="0"/>
    </xf>
    <xf numFmtId="164" fontId="18" fillId="0" borderId="0" xfId="30" applyFont="1" applyBorder="1" applyAlignment="1" applyProtection="1">
      <alignment horizontal="left" vertical="center" wrapText="1"/>
      <protection locked="0"/>
    </xf>
    <xf numFmtId="164" fontId="19" fillId="0" borderId="0" xfId="30" applyFont="1" applyBorder="1" applyAlignment="1" applyProtection="1">
      <alignment horizontal="center" vertical="center" wrapText="1"/>
      <protection locked="0"/>
    </xf>
    <xf numFmtId="164" fontId="19" fillId="0" borderId="0" xfId="30" applyFont="1" applyBorder="1" applyAlignment="1" applyProtection="1">
      <alignment horizontal="center" vertical="center"/>
      <protection locked="0"/>
    </xf>
    <xf numFmtId="166" fontId="19" fillId="0" borderId="0" xfId="30" applyNumberFormat="1" applyFont="1" applyBorder="1" applyAlignment="1" applyProtection="1">
      <alignment horizontal="center" vertical="center"/>
      <protection locked="0"/>
    </xf>
    <xf numFmtId="164" fontId="19" fillId="0" borderId="0" xfId="22" applyFont="1" applyBorder="1" applyAlignment="1" applyProtection="1">
      <alignment horizontal="center" vertical="center" wrapText="1"/>
      <protection locked="0"/>
    </xf>
    <xf numFmtId="164" fontId="8" fillId="0" borderId="0" xfId="22" applyFont="1" applyBorder="1" applyAlignment="1" applyProtection="1">
      <alignment horizontal="center" vertical="center" wrapText="1"/>
      <protection locked="0"/>
    </xf>
    <xf numFmtId="168" fontId="13" fillId="0" borderId="0" xfId="20" applyNumberFormat="1" applyFont="1" applyBorder="1" applyAlignment="1" applyProtection="1">
      <alignment horizontal="center" vertical="center"/>
      <protection locked="0"/>
    </xf>
    <xf numFmtId="16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9" fontId="13" fillId="0" borderId="0" xfId="20" applyNumberFormat="1" applyFont="1" applyBorder="1" applyAlignment="1" applyProtection="1">
      <alignment horizontal="center" vertical="center"/>
      <protection locked="0"/>
    </xf>
    <xf numFmtId="167" fontId="13" fillId="0" borderId="0" xfId="20" applyNumberFormat="1" applyFont="1" applyBorder="1" applyAlignment="1" applyProtection="1">
      <alignment horizontal="center" vertical="center"/>
      <protection locked="0"/>
    </xf>
    <xf numFmtId="169" fontId="17" fillId="0" borderId="0" xfId="0" applyNumberFormat="1" applyFont="1" applyBorder="1" applyAlignment="1" applyProtection="1">
      <alignment horizontal="center" vertical="center"/>
      <protection locked="0"/>
    </xf>
    <xf numFmtId="164" fontId="11" fillId="0" borderId="0" xfId="22" applyFont="1" applyBorder="1" applyAlignment="1" applyProtection="1">
      <alignment horizontal="center" vertical="center" wrapText="1"/>
      <protection locked="0"/>
    </xf>
    <xf numFmtId="164" fontId="8" fillId="0" borderId="0" xfId="22" applyFont="1" applyAlignment="1" applyProtection="1">
      <alignment vertical="center"/>
      <protection locked="0"/>
    </xf>
    <xf numFmtId="164" fontId="22" fillId="0" borderId="0" xfId="26" applyFont="1" applyAlignment="1" applyProtection="1">
      <alignment horizontal="left" vertical="center"/>
      <protection locked="0"/>
    </xf>
    <xf numFmtId="164" fontId="26" fillId="0" borderId="0" xfId="22" applyFont="1" applyAlignment="1" applyProtection="1">
      <alignment vertical="center"/>
      <protection locked="0"/>
    </xf>
    <xf numFmtId="164" fontId="1" fillId="0" borderId="0" xfId="23" applyFont="1" applyAlignment="1" applyProtection="1">
      <alignment vertical="center"/>
      <protection locked="0"/>
    </xf>
    <xf numFmtId="164" fontId="22" fillId="0" borderId="0" xfId="27" applyFont="1" applyAlignment="1" applyProtection="1">
      <alignment horizontal="right" vertical="center"/>
      <protection locked="0"/>
    </xf>
    <xf numFmtId="164" fontId="4" fillId="0" borderId="0" xfId="23" applyFont="1" applyBorder="1" applyAlignment="1" applyProtection="1">
      <alignment horizontal="center" vertical="center" wrapText="1"/>
      <protection locked="0"/>
    </xf>
    <xf numFmtId="164" fontId="1" fillId="0" borderId="0" xfId="27" applyFont="1" applyAlignment="1" applyProtection="1">
      <alignment vertical="center"/>
      <protection locked="0"/>
    </xf>
    <xf numFmtId="164" fontId="23" fillId="0" borderId="0" xfId="27" applyFont="1" applyAlignment="1" applyProtection="1">
      <alignment vertical="center"/>
      <protection locked="0"/>
    </xf>
    <xf numFmtId="164" fontId="24" fillId="0" borderId="0" xfId="27" applyFont="1" applyBorder="1" applyAlignment="1" applyProtection="1">
      <alignment horizontal="center" vertical="center"/>
      <protection locked="0"/>
    </xf>
    <xf numFmtId="164" fontId="11" fillId="0" borderId="0" xfId="27" applyFont="1" applyAlignment="1" applyProtection="1">
      <alignment vertical="center"/>
      <protection locked="0"/>
    </xf>
    <xf numFmtId="165" fontId="11" fillId="0" borderId="0" xfId="27" applyNumberFormat="1" applyFont="1" applyAlignment="1" applyProtection="1">
      <alignment horizontal="center"/>
      <protection locked="0"/>
    </xf>
    <xf numFmtId="164" fontId="11" fillId="2" borderId="3" xfId="27" applyFont="1" applyFill="1" applyBorder="1" applyAlignment="1" applyProtection="1">
      <alignment horizontal="center" vertical="center" textRotation="90" wrapText="1"/>
      <protection locked="0"/>
    </xf>
    <xf numFmtId="164" fontId="18" fillId="2" borderId="4" xfId="27" applyFont="1" applyFill="1" applyBorder="1" applyAlignment="1" applyProtection="1">
      <alignment horizontal="center" vertical="center" textRotation="90" wrapText="1"/>
      <protection locked="0"/>
    </xf>
    <xf numFmtId="164" fontId="11" fillId="2" borderId="4" xfId="27" applyFont="1" applyFill="1" applyBorder="1" applyAlignment="1" applyProtection="1">
      <alignment horizontal="left" vertical="center" wrapText="1"/>
      <protection locked="0"/>
    </xf>
    <xf numFmtId="164" fontId="11" fillId="2" borderId="4" xfId="27" applyFont="1" applyFill="1" applyBorder="1" applyAlignment="1" applyProtection="1">
      <alignment horizontal="center" vertical="center" wrapText="1"/>
      <protection locked="0"/>
    </xf>
    <xf numFmtId="164" fontId="11" fillId="2" borderId="4" xfId="27" applyFont="1" applyFill="1" applyBorder="1" applyAlignment="1" applyProtection="1">
      <alignment horizontal="center" vertical="center" textRotation="90" wrapText="1"/>
      <protection locked="0"/>
    </xf>
    <xf numFmtId="168" fontId="27" fillId="2" borderId="4" xfId="20" applyNumberFormat="1" applyFont="1" applyFill="1" applyBorder="1" applyAlignment="1" applyProtection="1">
      <alignment horizontal="center" vertical="center" wrapText="1"/>
      <protection locked="0"/>
    </xf>
    <xf numFmtId="164" fontId="11" fillId="2" borderId="8" xfId="27" applyFont="1" applyFill="1" applyBorder="1" applyAlignment="1" applyProtection="1">
      <alignment horizontal="center" vertical="center" wrapText="1"/>
      <protection locked="0"/>
    </xf>
    <xf numFmtId="164" fontId="9" fillId="0" borderId="0" xfId="23" applyFont="1" applyAlignment="1" applyProtection="1">
      <alignment vertical="center"/>
      <protection locked="0"/>
    </xf>
    <xf numFmtId="169" fontId="15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0" xfId="0" applyFont="1" applyAlignment="1">
      <alignment horizontal="center"/>
    </xf>
    <xf numFmtId="164" fontId="13" fillId="0" borderId="3" xfId="25" applyFont="1" applyBorder="1" applyAlignment="1" applyProtection="1">
      <alignment horizontal="center" vertical="center" wrapText="1"/>
      <protection locked="0"/>
    </xf>
    <xf numFmtId="164" fontId="10" fillId="0" borderId="4" xfId="27" applyFont="1" applyFill="1" applyBorder="1" applyAlignment="1" applyProtection="1">
      <alignment horizontal="center" vertical="center"/>
      <protection locked="0"/>
    </xf>
    <xf numFmtId="164" fontId="13" fillId="0" borderId="4" xfId="23" applyFont="1" applyBorder="1" applyAlignment="1" applyProtection="1">
      <alignment horizontal="center" vertical="center" wrapText="1"/>
      <protection locked="0"/>
    </xf>
    <xf numFmtId="164" fontId="13" fillId="0" borderId="16" xfId="23" applyFont="1" applyBorder="1" applyAlignment="1" applyProtection="1">
      <alignment horizontal="center" vertical="center" wrapText="1"/>
      <protection locked="0"/>
    </xf>
    <xf numFmtId="167" fontId="13" fillId="0" borderId="16" xfId="0" applyNumberFormat="1" applyFont="1" applyFill="1" applyBorder="1" applyAlignment="1" applyProtection="1">
      <alignment horizontal="center" vertical="center"/>
      <protection locked="0"/>
    </xf>
    <xf numFmtId="167" fontId="13" fillId="0" borderId="4" xfId="0" applyNumberFormat="1" applyFont="1" applyFill="1" applyBorder="1" applyAlignment="1" applyProtection="1">
      <alignment horizontal="center" vertical="center"/>
      <protection locked="0"/>
    </xf>
    <xf numFmtId="169" fontId="17" fillId="0" borderId="4" xfId="0" applyNumberFormat="1" applyFont="1" applyFill="1" applyBorder="1" applyAlignment="1" applyProtection="1">
      <alignment horizontal="center" vertical="center"/>
      <protection locked="0"/>
    </xf>
    <xf numFmtId="169" fontId="17" fillId="5" borderId="4" xfId="0" applyNumberFormat="1" applyFont="1" applyFill="1" applyBorder="1" applyAlignment="1" applyProtection="1">
      <alignment horizontal="center" vertical="center"/>
      <protection locked="0"/>
    </xf>
    <xf numFmtId="164" fontId="11" fillId="0" borderId="8" xfId="23" applyFont="1" applyBorder="1" applyAlignment="1" applyProtection="1">
      <alignment horizontal="center" vertical="center" wrapText="1"/>
      <protection locked="0"/>
    </xf>
    <xf numFmtId="164" fontId="3" fillId="0" borderId="0" xfId="23" applyFont="1" applyAlignment="1" applyProtection="1">
      <alignment vertical="center"/>
      <protection locked="0"/>
    </xf>
    <xf numFmtId="164" fontId="13" fillId="0" borderId="14" xfId="23" applyFont="1" applyBorder="1" applyAlignment="1" applyProtection="1">
      <alignment horizontal="center" vertical="center" wrapText="1"/>
      <protection locked="0"/>
    </xf>
    <xf numFmtId="168" fontId="11" fillId="0" borderId="14" xfId="20" applyNumberFormat="1" applyFont="1" applyFill="1" applyBorder="1" applyAlignment="1" applyProtection="1">
      <alignment horizontal="center" vertical="center"/>
      <protection locked="0"/>
    </xf>
    <xf numFmtId="167" fontId="13" fillId="0" borderId="14" xfId="0" applyNumberFormat="1" applyFont="1" applyFill="1" applyBorder="1" applyAlignment="1" applyProtection="1">
      <alignment horizontal="center" vertical="center"/>
      <protection locked="0"/>
    </xf>
    <xf numFmtId="164" fontId="8" fillId="0" borderId="0" xfId="23" applyFont="1" applyAlignment="1" applyProtection="1">
      <alignment vertical="center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_Выездка технические1" xfId="22"/>
    <cellStyle name="Обычный_Выездка технические1 2" xfId="23"/>
    <cellStyle name="Обычный_Измайлово-2003" xfId="24"/>
    <cellStyle name="Обычный_Измайлово-2003 2" xfId="25"/>
    <cellStyle name="Обычный_Лист Microsoft Excel" xfId="26"/>
    <cellStyle name="Обычный_Лист Microsoft Excel 2" xfId="27"/>
    <cellStyle name="Обычный_Орел" xfId="28"/>
    <cellStyle name="Обычный_ПРИМЕРЫ ТЕХ.РЕЗУЛЬТАТОВ - Выездка" xfId="29"/>
    <cellStyle name="Обычный_Россия (В) юниоры" xfId="30"/>
    <cellStyle name="Обычный_конкур К" xfId="31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76200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907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0955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0097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954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27"/>
  <sheetViews>
    <sheetView zoomScaleSheetLayoutView="100" workbookViewId="0" topLeftCell="A1">
      <selection activeCell="K8" sqref="K8"/>
    </sheetView>
  </sheetViews>
  <sheetFormatPr defaultColWidth="9.140625" defaultRowHeight="15"/>
  <cols>
    <col min="1" max="1" width="3.28125" style="1" customWidth="1"/>
    <col min="2" max="2" width="8.421875" style="1" customWidth="1"/>
    <col min="3" max="3" width="20.00390625" style="2" customWidth="1"/>
    <col min="4" max="4" width="8.28125" style="2" customWidth="1"/>
    <col min="5" max="5" width="0" style="2" hidden="1" customWidth="1"/>
    <col min="6" max="6" width="31.8515625" style="2" customWidth="1"/>
    <col min="7" max="7" width="8.140625" style="2" customWidth="1"/>
    <col min="8" max="8" width="16.8515625" style="3" customWidth="1"/>
    <col min="9" max="9" width="24.140625" style="4" customWidth="1"/>
    <col min="10" max="10" width="15.00390625" style="5" customWidth="1"/>
    <col min="11" max="16384" width="9.140625" style="2" customWidth="1"/>
  </cols>
  <sheetData>
    <row r="1" spans="1:24" ht="48.75" customHeight="1">
      <c r="A1" s="6"/>
      <c r="B1" s="6"/>
      <c r="C1" s="6"/>
      <c r="D1" s="6"/>
      <c r="E1" s="6"/>
      <c r="F1" s="6"/>
      <c r="G1" s="6"/>
      <c r="H1" s="6"/>
      <c r="I1" s="6"/>
      <c r="J1" s="7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18.7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8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10" s="12" customFormat="1" ht="15.7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2.75" customHeight="1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s="18" customFormat="1" ht="15" customHeight="1">
      <c r="A5" s="14" t="s">
        <v>3</v>
      </c>
      <c r="B5" s="15"/>
      <c r="C5" s="16"/>
      <c r="D5" s="16"/>
      <c r="E5" s="16"/>
      <c r="F5" s="17"/>
      <c r="G5" s="17"/>
      <c r="H5" s="15"/>
      <c r="J5" s="19">
        <v>43289</v>
      </c>
    </row>
    <row r="6" spans="1:10" ht="60" customHeight="1">
      <c r="A6" s="20" t="s">
        <v>4</v>
      </c>
      <c r="B6" s="20" t="s">
        <v>5</v>
      </c>
      <c r="C6" s="21" t="s">
        <v>6</v>
      </c>
      <c r="D6" s="22" t="s">
        <v>7</v>
      </c>
      <c r="E6" s="20" t="s">
        <v>8</v>
      </c>
      <c r="F6" s="21" t="s">
        <v>9</v>
      </c>
      <c r="G6" s="22" t="s">
        <v>7</v>
      </c>
      <c r="H6" s="22" t="s">
        <v>10</v>
      </c>
      <c r="I6" s="22" t="s">
        <v>11</v>
      </c>
      <c r="J6" s="22" t="s">
        <v>12</v>
      </c>
    </row>
    <row r="7" spans="1:10" ht="24.75" customHeight="1">
      <c r="A7" s="23" t="s">
        <v>13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s="33" customFormat="1" ht="37.5" customHeight="1">
      <c r="A8" s="24">
        <v>1</v>
      </c>
      <c r="B8" s="25">
        <v>777</v>
      </c>
      <c r="C8" s="26" t="s">
        <v>14</v>
      </c>
      <c r="D8" s="27" t="s">
        <v>15</v>
      </c>
      <c r="E8" s="28"/>
      <c r="F8" s="29" t="s">
        <v>16</v>
      </c>
      <c r="G8" s="30" t="s">
        <v>17</v>
      </c>
      <c r="H8" s="31" t="s">
        <v>18</v>
      </c>
      <c r="I8" s="28" t="s">
        <v>19</v>
      </c>
      <c r="J8" s="32" t="s">
        <v>20</v>
      </c>
    </row>
    <row r="9" spans="1:10" s="36" customFormat="1" ht="37.5" customHeight="1">
      <c r="A9" s="24"/>
      <c r="B9" s="25"/>
      <c r="C9" s="26"/>
      <c r="D9" s="27"/>
      <c r="E9" s="28"/>
      <c r="F9" s="34"/>
      <c r="G9" s="30"/>
      <c r="H9" s="35"/>
      <c r="I9" s="28"/>
      <c r="J9" s="32"/>
    </row>
    <row r="10" spans="1:10" s="36" customFormat="1" ht="27.75" customHeight="1">
      <c r="A10" s="23" t="s">
        <v>21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0" s="33" customFormat="1" ht="39.75" customHeight="1">
      <c r="A11" s="37">
        <v>2</v>
      </c>
      <c r="B11" s="38">
        <v>784</v>
      </c>
      <c r="C11" s="26" t="s">
        <v>22</v>
      </c>
      <c r="D11" s="39" t="s">
        <v>23</v>
      </c>
      <c r="E11" s="40"/>
      <c r="F11" s="26" t="s">
        <v>24</v>
      </c>
      <c r="G11" s="41" t="s">
        <v>25</v>
      </c>
      <c r="H11" s="42" t="s">
        <v>18</v>
      </c>
      <c r="I11" s="40" t="s">
        <v>26</v>
      </c>
      <c r="J11" s="37" t="s">
        <v>20</v>
      </c>
    </row>
    <row r="12" spans="1:10" s="36" customFormat="1" ht="39.75" customHeight="1">
      <c r="A12" s="37">
        <v>3</v>
      </c>
      <c r="B12" s="38">
        <v>64</v>
      </c>
      <c r="C12" s="26" t="s">
        <v>27</v>
      </c>
      <c r="D12" s="41" t="s">
        <v>25</v>
      </c>
      <c r="E12" s="40"/>
      <c r="F12" s="43" t="s">
        <v>28</v>
      </c>
      <c r="G12" s="41" t="s">
        <v>29</v>
      </c>
      <c r="H12" s="42" t="s">
        <v>18</v>
      </c>
      <c r="I12" s="40" t="s">
        <v>30</v>
      </c>
      <c r="J12" s="37" t="s">
        <v>20</v>
      </c>
    </row>
    <row r="13" spans="1:13" ht="39.75" customHeight="1">
      <c r="A13" s="37">
        <v>4</v>
      </c>
      <c r="B13" s="38">
        <v>69</v>
      </c>
      <c r="C13" s="43" t="s">
        <v>31</v>
      </c>
      <c r="D13" s="41" t="s">
        <v>32</v>
      </c>
      <c r="E13" s="40"/>
      <c r="F13" s="43" t="s">
        <v>33</v>
      </c>
      <c r="G13" s="41" t="s">
        <v>34</v>
      </c>
      <c r="H13" s="42" t="s">
        <v>18</v>
      </c>
      <c r="I13" s="40" t="s">
        <v>30</v>
      </c>
      <c r="J13" s="37" t="s">
        <v>20</v>
      </c>
      <c r="L13" s="36"/>
      <c r="M13" s="36"/>
    </row>
    <row r="14" spans="1:10" s="36" customFormat="1" ht="39.75" customHeight="1">
      <c r="A14" s="37">
        <v>5</v>
      </c>
      <c r="B14" s="38">
        <v>60</v>
      </c>
      <c r="C14" s="26" t="s">
        <v>35</v>
      </c>
      <c r="D14" s="27" t="s">
        <v>25</v>
      </c>
      <c r="E14" s="28"/>
      <c r="F14" s="34" t="s">
        <v>36</v>
      </c>
      <c r="G14" s="30" t="s">
        <v>37</v>
      </c>
      <c r="H14" s="35" t="s">
        <v>18</v>
      </c>
      <c r="I14" s="28" t="s">
        <v>30</v>
      </c>
      <c r="J14" s="32" t="s">
        <v>20</v>
      </c>
    </row>
    <row r="15" spans="1:10" s="36" customFormat="1" ht="37.5" customHeight="1">
      <c r="A15" s="37">
        <v>6</v>
      </c>
      <c r="B15" s="38">
        <v>773</v>
      </c>
      <c r="C15" s="44" t="s">
        <v>38</v>
      </c>
      <c r="D15" s="41" t="s">
        <v>25</v>
      </c>
      <c r="E15" s="45"/>
      <c r="F15" s="46" t="s">
        <v>39</v>
      </c>
      <c r="G15" s="41" t="s">
        <v>40</v>
      </c>
      <c r="H15" s="42" t="s">
        <v>18</v>
      </c>
      <c r="I15" s="40" t="s">
        <v>30</v>
      </c>
      <c r="J15" s="32" t="s">
        <v>20</v>
      </c>
    </row>
    <row r="16" spans="1:10" s="36" customFormat="1" ht="29.25" customHeight="1">
      <c r="A16" s="23" t="s">
        <v>41</v>
      </c>
      <c r="B16" s="23"/>
      <c r="C16" s="23"/>
      <c r="D16" s="23"/>
      <c r="E16" s="23"/>
      <c r="F16" s="23"/>
      <c r="G16" s="23"/>
      <c r="H16" s="23"/>
      <c r="I16" s="23"/>
      <c r="J16" s="23"/>
    </row>
    <row r="17" spans="1:10" s="33" customFormat="1" ht="39.75" customHeight="1">
      <c r="A17" s="24">
        <v>7</v>
      </c>
      <c r="B17" s="25">
        <v>57</v>
      </c>
      <c r="C17" s="26" t="s">
        <v>42</v>
      </c>
      <c r="D17" s="27" t="s">
        <v>25</v>
      </c>
      <c r="E17" s="28"/>
      <c r="F17" s="29" t="s">
        <v>43</v>
      </c>
      <c r="G17" s="30" t="s">
        <v>44</v>
      </c>
      <c r="H17" s="31" t="s">
        <v>18</v>
      </c>
      <c r="I17" s="28" t="s">
        <v>30</v>
      </c>
      <c r="J17" s="32" t="s">
        <v>20</v>
      </c>
    </row>
    <row r="18" spans="1:10" s="49" customFormat="1" ht="39.75" customHeight="1">
      <c r="A18" s="24">
        <v>8</v>
      </c>
      <c r="B18" s="25">
        <v>51</v>
      </c>
      <c r="C18" s="43" t="s">
        <v>45</v>
      </c>
      <c r="D18" s="27" t="s">
        <v>46</v>
      </c>
      <c r="E18" s="47"/>
      <c r="F18" s="48" t="s">
        <v>47</v>
      </c>
      <c r="G18" s="30" t="s">
        <v>48</v>
      </c>
      <c r="H18" s="28" t="s">
        <v>18</v>
      </c>
      <c r="I18" s="28" t="s">
        <v>30</v>
      </c>
      <c r="J18" s="32" t="s">
        <v>20</v>
      </c>
    </row>
    <row r="19" spans="1:10" ht="39.75" customHeight="1">
      <c r="A19" s="24">
        <v>9</v>
      </c>
      <c r="B19" s="25">
        <v>77</v>
      </c>
      <c r="C19" s="43" t="s">
        <v>49</v>
      </c>
      <c r="D19" s="27" t="s">
        <v>50</v>
      </c>
      <c r="E19" s="47"/>
      <c r="F19" s="48" t="s">
        <v>51</v>
      </c>
      <c r="G19" s="30" t="s">
        <v>52</v>
      </c>
      <c r="H19" s="35" t="s">
        <v>18</v>
      </c>
      <c r="I19" s="28" t="s">
        <v>30</v>
      </c>
      <c r="J19" s="32" t="s">
        <v>20</v>
      </c>
    </row>
    <row r="20" spans="1:10" s="36" customFormat="1" ht="39.75" customHeight="1">
      <c r="A20" s="24">
        <v>10</v>
      </c>
      <c r="B20" s="25">
        <v>74</v>
      </c>
      <c r="C20" s="50" t="s">
        <v>53</v>
      </c>
      <c r="D20" s="27" t="s">
        <v>54</v>
      </c>
      <c r="E20" s="51"/>
      <c r="F20" s="52" t="s">
        <v>55</v>
      </c>
      <c r="G20" s="30" t="s">
        <v>56</v>
      </c>
      <c r="H20" s="53" t="s">
        <v>18</v>
      </c>
      <c r="I20" s="54" t="s">
        <v>30</v>
      </c>
      <c r="J20" s="32" t="s">
        <v>20</v>
      </c>
    </row>
    <row r="21" spans="1:10" s="36" customFormat="1" ht="39.75" customHeight="1">
      <c r="A21" s="24"/>
      <c r="B21" s="25"/>
      <c r="C21" s="50"/>
      <c r="D21" s="41"/>
      <c r="E21" s="45"/>
      <c r="F21" s="46"/>
      <c r="G21" s="41"/>
      <c r="H21" s="55"/>
      <c r="I21" s="45"/>
      <c r="J21" s="37"/>
    </row>
    <row r="22" spans="1:10" s="36" customFormat="1" ht="6.75" customHeight="1" hidden="1">
      <c r="A22" s="56"/>
      <c r="B22" s="56"/>
      <c r="C22" s="57"/>
      <c r="D22" s="58"/>
      <c r="E22" s="59"/>
      <c r="F22" s="60"/>
      <c r="G22" s="61"/>
      <c r="H22" s="62"/>
      <c r="I22" s="63"/>
      <c r="J22" s="64"/>
    </row>
    <row r="23" spans="1:10" s="36" customFormat="1" ht="1.5" customHeight="1" hidden="1">
      <c r="A23" s="56"/>
      <c r="B23" s="56"/>
      <c r="C23" s="57"/>
      <c r="D23" s="58"/>
      <c r="E23" s="59"/>
      <c r="F23" s="60"/>
      <c r="G23" s="61"/>
      <c r="H23" s="62"/>
      <c r="I23" s="63"/>
      <c r="J23" s="64"/>
    </row>
    <row r="24" spans="1:10" s="36" customFormat="1" ht="2.25" customHeight="1" hidden="1">
      <c r="A24" s="56"/>
      <c r="B24" s="56"/>
      <c r="C24" s="57"/>
      <c r="D24" s="58"/>
      <c r="E24" s="59"/>
      <c r="F24" s="60"/>
      <c r="G24" s="61"/>
      <c r="H24" s="62"/>
      <c r="I24" s="63"/>
      <c r="J24" s="64"/>
    </row>
    <row r="25" spans="1:12" s="71" customFormat="1" ht="25.5" customHeight="1">
      <c r="A25" s="65"/>
      <c r="B25" s="65"/>
      <c r="C25" s="66" t="s">
        <v>57</v>
      </c>
      <c r="D25" s="66"/>
      <c r="E25" s="66"/>
      <c r="F25" s="67" t="s">
        <v>58</v>
      </c>
      <c r="G25" s="67"/>
      <c r="H25" s="68"/>
      <c r="I25" s="69"/>
      <c r="J25" s="65"/>
      <c r="K25" s="65"/>
      <c r="L25" s="70"/>
    </row>
    <row r="26" spans="1:12" s="71" customFormat="1" ht="27" customHeight="1">
      <c r="A26" s="65"/>
      <c r="B26" s="65"/>
      <c r="C26" s="66" t="s">
        <v>59</v>
      </c>
      <c r="D26" s="66"/>
      <c r="E26" s="66"/>
      <c r="F26" s="67" t="s">
        <v>60</v>
      </c>
      <c r="G26" s="67"/>
      <c r="H26" s="68"/>
      <c r="I26" s="69"/>
      <c r="J26" s="65"/>
      <c r="K26" s="65"/>
      <c r="L26" s="70"/>
    </row>
    <row r="27" spans="1:12" s="71" customFormat="1" ht="24" customHeight="1">
      <c r="A27" s="65"/>
      <c r="B27" s="65"/>
      <c r="C27" s="66" t="s">
        <v>61</v>
      </c>
      <c r="D27" s="66"/>
      <c r="E27" s="66"/>
      <c r="F27" s="67" t="s">
        <v>62</v>
      </c>
      <c r="G27" s="67"/>
      <c r="H27" s="68"/>
      <c r="I27" s="69"/>
      <c r="J27" s="65"/>
      <c r="K27" s="65"/>
      <c r="L27" s="70"/>
    </row>
    <row r="29" s="2" customFormat="1" ht="12.75"/>
  </sheetData>
  <sheetProtection selectLockedCells="1" selectUnlockedCells="1"/>
  <mergeCells count="6">
    <mergeCell ref="A2:J2"/>
    <mergeCell ref="A3:J3"/>
    <mergeCell ref="A4:J4"/>
    <mergeCell ref="A7:J7"/>
    <mergeCell ref="A10:J10"/>
    <mergeCell ref="A16:J16"/>
  </mergeCells>
  <printOptions horizontalCentered="1"/>
  <pageMargins left="0.5" right="0.5" top="0" bottom="0" header="0.5118055555555555" footer="0.511805555555555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L21"/>
  <sheetViews>
    <sheetView workbookViewId="0" topLeftCell="A1">
      <selection activeCell="S8" sqref="S8"/>
    </sheetView>
  </sheetViews>
  <sheetFormatPr defaultColWidth="9.140625" defaultRowHeight="15"/>
  <cols>
    <col min="1" max="1" width="3.7109375" style="72" customWidth="1"/>
    <col min="2" max="2" width="8.140625" style="72" customWidth="1"/>
    <col min="3" max="3" width="15.7109375" style="72" customWidth="1"/>
    <col min="4" max="4" width="7.7109375" style="72" customWidth="1"/>
    <col min="5" max="5" width="1.28515625" style="72" customWidth="1"/>
    <col min="6" max="6" width="25.7109375" style="72" customWidth="1"/>
    <col min="7" max="7" width="7.7109375" style="72" customWidth="1"/>
    <col min="8" max="9" width="12.7109375" style="72" customWidth="1"/>
    <col min="10" max="10" width="3.7109375" style="72" customWidth="1"/>
    <col min="11" max="11" width="9.7109375" style="72" customWidth="1"/>
    <col min="12" max="12" width="10.7109375" style="72" customWidth="1"/>
    <col min="13" max="13" width="9.7109375" style="72" customWidth="1"/>
    <col min="14" max="14" width="14.140625" style="72" customWidth="1"/>
    <col min="15" max="17" width="9.7109375" style="72" customWidth="1"/>
    <col min="18" max="18" width="16.7109375" style="72" customWidth="1"/>
    <col min="19" max="19" width="13.00390625" style="72" customWidth="1"/>
    <col min="20" max="16384" width="9.140625" style="72" customWidth="1"/>
  </cols>
  <sheetData>
    <row r="1" spans="1:38" s="74" customFormat="1" ht="12.75" hidden="1">
      <c r="A1" s="73" t="s">
        <v>63</v>
      </c>
      <c r="C1" s="75"/>
      <c r="D1" s="73" t="s">
        <v>64</v>
      </c>
      <c r="E1" s="75"/>
      <c r="F1" s="75"/>
      <c r="G1" s="73" t="s">
        <v>65</v>
      </c>
      <c r="I1" s="75"/>
      <c r="J1" s="75"/>
      <c r="K1" s="75"/>
      <c r="L1" s="75"/>
      <c r="M1" s="75"/>
      <c r="N1" s="75"/>
      <c r="O1" s="75"/>
      <c r="P1" s="73" t="s">
        <v>66</v>
      </c>
      <c r="Q1" s="73" t="s">
        <v>67</v>
      </c>
      <c r="R1" s="73" t="s">
        <v>68</v>
      </c>
      <c r="S1" s="76"/>
      <c r="V1" s="77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L1" s="79"/>
    </row>
    <row r="2" spans="1:19" s="82" customFormat="1" ht="4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1"/>
    </row>
    <row r="3" spans="1:19" ht="30" customHeight="1">
      <c r="A3" s="83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s="85" customFormat="1" ht="15.75" customHeight="1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1:19" s="87" customFormat="1" ht="15.75" customHeight="1">
      <c r="A5" s="86" t="s">
        <v>69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</row>
    <row r="6" spans="1:19" s="89" customFormat="1" ht="15.75" customHeight="1">
      <c r="A6" s="88" t="s">
        <v>70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</row>
    <row r="7" spans="1:19" s="89" customFormat="1" ht="15.7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</row>
    <row r="8" spans="1:19" s="94" customFormat="1" ht="15" customHeight="1">
      <c r="A8" s="14" t="s">
        <v>3</v>
      </c>
      <c r="B8" s="90"/>
      <c r="C8" s="91"/>
      <c r="D8" s="91"/>
      <c r="E8" s="91"/>
      <c r="F8" s="91"/>
      <c r="G8" s="91"/>
      <c r="H8" s="92"/>
      <c r="I8" s="90"/>
      <c r="J8" s="90"/>
      <c r="K8" s="90"/>
      <c r="L8" s="90"/>
      <c r="M8" s="90"/>
      <c r="N8" s="90"/>
      <c r="O8" s="90"/>
      <c r="P8" s="90"/>
      <c r="Q8" s="90"/>
      <c r="R8" s="90"/>
      <c r="S8" s="93">
        <v>43289</v>
      </c>
    </row>
    <row r="9" spans="1:19" s="107" customFormat="1" ht="15" customHeight="1">
      <c r="A9" s="95" t="s">
        <v>71</v>
      </c>
      <c r="B9" s="96" t="s">
        <v>72</v>
      </c>
      <c r="C9" s="97" t="s">
        <v>6</v>
      </c>
      <c r="D9" s="98" t="s">
        <v>7</v>
      </c>
      <c r="E9" s="99"/>
      <c r="F9" s="97" t="s">
        <v>73</v>
      </c>
      <c r="G9" s="98" t="s">
        <v>7</v>
      </c>
      <c r="H9" s="98" t="s">
        <v>10</v>
      </c>
      <c r="I9" s="98" t="s">
        <v>11</v>
      </c>
      <c r="J9" s="99" t="s">
        <v>74</v>
      </c>
      <c r="K9" s="100" t="s">
        <v>75</v>
      </c>
      <c r="L9" s="101">
        <v>30</v>
      </c>
      <c r="M9" s="102" t="s">
        <v>76</v>
      </c>
      <c r="N9" s="103" t="s">
        <v>77</v>
      </c>
      <c r="O9" s="103"/>
      <c r="P9" s="102">
        <v>1</v>
      </c>
      <c r="Q9" s="104" t="s">
        <v>78</v>
      </c>
      <c r="R9" s="105">
        <v>0.020833333333333332</v>
      </c>
      <c r="S9" s="106" t="s">
        <v>79</v>
      </c>
    </row>
    <row r="10" spans="1:19" s="107" customFormat="1" ht="15" customHeight="1">
      <c r="A10" s="95"/>
      <c r="B10" s="96"/>
      <c r="C10" s="97"/>
      <c r="D10" s="98"/>
      <c r="E10" s="99"/>
      <c r="F10" s="97"/>
      <c r="G10" s="98"/>
      <c r="H10" s="98"/>
      <c r="I10" s="98"/>
      <c r="J10" s="99"/>
      <c r="K10" s="108" t="s">
        <v>80</v>
      </c>
      <c r="L10" s="109">
        <v>30</v>
      </c>
      <c r="M10" s="110" t="s">
        <v>76</v>
      </c>
      <c r="N10" s="111"/>
      <c r="O10" s="111"/>
      <c r="P10" s="110">
        <v>2</v>
      </c>
      <c r="Q10" s="112" t="s">
        <v>78</v>
      </c>
      <c r="R10" s="113">
        <v>0.027777777777777776</v>
      </c>
      <c r="S10" s="106"/>
    </row>
    <row r="11" spans="1:19" s="107" customFormat="1" ht="15" customHeight="1">
      <c r="A11" s="95"/>
      <c r="B11" s="96"/>
      <c r="C11" s="97"/>
      <c r="D11" s="98"/>
      <c r="E11" s="99"/>
      <c r="F11" s="97"/>
      <c r="G11" s="98"/>
      <c r="H11" s="98"/>
      <c r="I11" s="98"/>
      <c r="J11" s="99"/>
      <c r="K11" s="114" t="s">
        <v>81</v>
      </c>
      <c r="L11" s="115">
        <v>20</v>
      </c>
      <c r="M11" s="116" t="s">
        <v>76</v>
      </c>
      <c r="N11" s="117"/>
      <c r="O11" s="117"/>
      <c r="P11" s="116"/>
      <c r="Q11" s="118"/>
      <c r="R11" s="119"/>
      <c r="S11" s="106"/>
    </row>
    <row r="12" spans="1:19" s="107" customFormat="1" ht="39.75" customHeight="1">
      <c r="A12" s="95"/>
      <c r="B12" s="96"/>
      <c r="C12" s="97"/>
      <c r="D12" s="98"/>
      <c r="E12" s="99"/>
      <c r="F12" s="97"/>
      <c r="G12" s="98"/>
      <c r="H12" s="98"/>
      <c r="I12" s="98"/>
      <c r="J12" s="99"/>
      <c r="K12" s="120" t="s">
        <v>82</v>
      </c>
      <c r="L12" s="121" t="s">
        <v>83</v>
      </c>
      <c r="M12" s="122" t="s">
        <v>84</v>
      </c>
      <c r="N12" s="122" t="s">
        <v>85</v>
      </c>
      <c r="O12" s="122" t="s">
        <v>86</v>
      </c>
      <c r="P12" s="123" t="s">
        <v>87</v>
      </c>
      <c r="Q12" s="123" t="s">
        <v>88</v>
      </c>
      <c r="R12" s="124" t="s">
        <v>89</v>
      </c>
      <c r="S12" s="106"/>
    </row>
    <row r="13" spans="1:19" s="144" customFormat="1" ht="18" customHeight="1">
      <c r="A13" s="125"/>
      <c r="B13" s="126">
        <v>777</v>
      </c>
      <c r="C13" s="127" t="s">
        <v>90</v>
      </c>
      <c r="D13" s="128" t="s">
        <v>15</v>
      </c>
      <c r="E13" s="129"/>
      <c r="F13" s="130" t="s">
        <v>16</v>
      </c>
      <c r="G13" s="131" t="s">
        <v>17</v>
      </c>
      <c r="H13" s="132" t="s">
        <v>18</v>
      </c>
      <c r="I13" s="133" t="s">
        <v>19</v>
      </c>
      <c r="J13" s="134">
        <v>1</v>
      </c>
      <c r="K13" s="135">
        <v>0.375</v>
      </c>
      <c r="L13" s="136">
        <v>0.4657060185185185</v>
      </c>
      <c r="M13" s="137">
        <v>0.47422453703703704</v>
      </c>
      <c r="N13" s="138">
        <f>M13-L13</f>
        <v>0.008518518518518536</v>
      </c>
      <c r="O13" s="139">
        <f>M13-K13</f>
        <v>0.09922453703703704</v>
      </c>
      <c r="P13" s="140">
        <f>$L$9/O13/24</f>
        <v>12.597690423422371</v>
      </c>
      <c r="Q13" s="141" t="s">
        <v>91</v>
      </c>
      <c r="R13" s="142" t="s">
        <v>92</v>
      </c>
      <c r="S13" s="143"/>
    </row>
    <row r="14" spans="1:19" s="144" customFormat="1" ht="18" customHeight="1">
      <c r="A14" s="125"/>
      <c r="B14" s="126"/>
      <c r="C14" s="127"/>
      <c r="D14" s="128"/>
      <c r="E14" s="129"/>
      <c r="F14" s="130"/>
      <c r="G14" s="131"/>
      <c r="H14" s="132"/>
      <c r="I14" s="133"/>
      <c r="J14" s="145">
        <v>2</v>
      </c>
      <c r="K14" s="146">
        <f>M13+$R$9</f>
        <v>0.49505787037037036</v>
      </c>
      <c r="L14" s="147">
        <v>0.5986921296296296</v>
      </c>
      <c r="M14" s="146">
        <v>0.6070601851851852</v>
      </c>
      <c r="N14" s="148">
        <f>M14-L14</f>
        <v>0.008368055555555642</v>
      </c>
      <c r="O14" s="149">
        <f>M14-K14</f>
        <v>0.11200231481481487</v>
      </c>
      <c r="P14" s="150">
        <f>$L$10/O14/24</f>
        <v>11.160483620956903</v>
      </c>
      <c r="Q14" s="141"/>
      <c r="R14" s="142"/>
      <c r="S14" s="143"/>
    </row>
    <row r="15" spans="1:19" s="144" customFormat="1" ht="18" customHeight="1">
      <c r="A15" s="125"/>
      <c r="B15" s="126"/>
      <c r="C15" s="127"/>
      <c r="D15" s="128"/>
      <c r="E15" s="129"/>
      <c r="F15" s="130"/>
      <c r="G15" s="131"/>
      <c r="H15" s="132"/>
      <c r="I15" s="133"/>
      <c r="J15" s="151">
        <v>3</v>
      </c>
      <c r="K15" s="152"/>
      <c r="L15" s="153"/>
      <c r="M15" s="152"/>
      <c r="N15" s="154"/>
      <c r="O15" s="155"/>
      <c r="P15" s="156"/>
      <c r="Q15" s="141"/>
      <c r="R15" s="142"/>
      <c r="S15" s="143"/>
    </row>
    <row r="16" spans="1:19" s="144" customFormat="1" ht="12.75" customHeight="1">
      <c r="A16" s="157"/>
      <c r="B16" s="158"/>
      <c r="C16" s="159"/>
      <c r="D16" s="160"/>
      <c r="E16" s="161"/>
      <c r="F16" s="159"/>
      <c r="G16" s="162"/>
      <c r="H16" s="160"/>
      <c r="I16" s="163"/>
      <c r="J16" s="164"/>
      <c r="K16" s="165"/>
      <c r="L16" s="166"/>
      <c r="M16" s="165"/>
      <c r="N16" s="165"/>
      <c r="O16" s="167"/>
      <c r="P16" s="168"/>
      <c r="Q16" s="168"/>
      <c r="R16" s="169"/>
      <c r="S16" s="170"/>
    </row>
    <row r="17" spans="1:18" ht="30" customHeight="1">
      <c r="A17" s="171"/>
      <c r="B17" s="171"/>
      <c r="C17" s="171" t="s">
        <v>59</v>
      </c>
      <c r="D17" s="171"/>
      <c r="E17" s="171"/>
      <c r="F17" s="171"/>
      <c r="G17" s="171"/>
      <c r="H17" s="171" t="s">
        <v>93</v>
      </c>
      <c r="I17" s="171"/>
      <c r="J17" s="171"/>
      <c r="K17" s="171"/>
      <c r="L17" s="171"/>
      <c r="M17" s="171"/>
      <c r="N17" s="171"/>
      <c r="O17" s="171"/>
      <c r="P17" s="171"/>
      <c r="Q17" s="171"/>
      <c r="R17" s="171"/>
    </row>
    <row r="18" spans="1:18" ht="30" customHeight="1">
      <c r="A18" s="171"/>
      <c r="B18" s="171"/>
      <c r="C18" s="171" t="s">
        <v>61</v>
      </c>
      <c r="D18" s="171"/>
      <c r="E18" s="171"/>
      <c r="F18" s="171"/>
      <c r="G18" s="171"/>
      <c r="H18" s="171" t="s">
        <v>94</v>
      </c>
      <c r="I18" s="171"/>
      <c r="J18" s="171"/>
      <c r="K18" s="171"/>
      <c r="L18" s="171"/>
      <c r="M18" s="171"/>
      <c r="N18" s="171"/>
      <c r="O18" s="171"/>
      <c r="P18" s="171"/>
      <c r="Q18" s="171"/>
      <c r="R18" s="171"/>
    </row>
    <row r="19" ht="12.75">
      <c r="A19" s="172"/>
    </row>
    <row r="20" ht="12.75">
      <c r="A20" s="173"/>
    </row>
    <row r="21" ht="12.75">
      <c r="A21" s="173"/>
    </row>
  </sheetData>
  <sheetProtection selectLockedCells="1" selectUnlockedCells="1"/>
  <mergeCells count="29">
    <mergeCell ref="A3:S3"/>
    <mergeCell ref="A4:S4"/>
    <mergeCell ref="A5:S5"/>
    <mergeCell ref="A6:S6"/>
    <mergeCell ref="A7:S7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N9:O9"/>
    <mergeCell ref="S9:S12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Q13:Q15"/>
    <mergeCell ref="R13:R15"/>
    <mergeCell ref="S13:S15"/>
  </mergeCells>
  <conditionalFormatting sqref="N13:N14">
    <cfRule type="cellIs" priority="1" dxfId="0" operator="greaterThan" stopIfTrue="1">
      <formula>0.0138888888888889</formula>
    </cfRule>
  </conditionalFormatting>
  <conditionalFormatting sqref="N15">
    <cfRule type="cellIs" priority="2" dxfId="0" operator="greaterThan" stopIfTrue="1">
      <formula>0.0208333333333333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IV37"/>
  <sheetViews>
    <sheetView tabSelected="1" zoomScaleSheetLayoutView="70" workbookViewId="0" topLeftCell="A5">
      <selection activeCell="R9" sqref="R9"/>
    </sheetView>
  </sheetViews>
  <sheetFormatPr defaultColWidth="9.140625" defaultRowHeight="15"/>
  <cols>
    <col min="1" max="1" width="3.7109375" style="174" customWidth="1"/>
    <col min="2" max="2" width="6.8515625" style="174" customWidth="1"/>
    <col min="3" max="3" width="15.7109375" style="174" customWidth="1"/>
    <col min="4" max="4" width="9.28125" style="174" customWidth="1"/>
    <col min="5" max="5" width="1.28515625" style="174" customWidth="1"/>
    <col min="6" max="6" width="29.140625" style="174" customWidth="1"/>
    <col min="7" max="7" width="12.140625" style="174" customWidth="1"/>
    <col min="8" max="8" width="12.7109375" style="174" customWidth="1"/>
    <col min="9" max="9" width="20.7109375" style="174" customWidth="1"/>
    <col min="10" max="10" width="3.7109375" style="174" customWidth="1"/>
    <col min="11" max="11" width="9.7109375" style="174" customWidth="1"/>
    <col min="12" max="12" width="10.7109375" style="174" customWidth="1"/>
    <col min="13" max="13" width="10.421875" style="174" customWidth="1"/>
    <col min="14" max="17" width="9.7109375" style="174" customWidth="1"/>
    <col min="18" max="18" width="12.8515625" style="174" customWidth="1"/>
    <col min="19" max="19" width="12.57421875" style="174" customWidth="1"/>
    <col min="20" max="20" width="11.57421875" style="174" customWidth="1"/>
    <col min="21" max="16384" width="9.140625" style="174" customWidth="1"/>
  </cols>
  <sheetData>
    <row r="1" spans="1:38" s="74" customFormat="1" ht="12.75" hidden="1">
      <c r="A1" s="73" t="s">
        <v>63</v>
      </c>
      <c r="C1" s="75"/>
      <c r="D1" s="73" t="s">
        <v>64</v>
      </c>
      <c r="E1" s="75"/>
      <c r="F1" s="75"/>
      <c r="G1" s="73" t="s">
        <v>65</v>
      </c>
      <c r="J1" s="75"/>
      <c r="K1" s="75"/>
      <c r="L1" s="75"/>
      <c r="M1" s="75"/>
      <c r="N1" s="75"/>
      <c r="O1" s="75"/>
      <c r="P1" s="73" t="s">
        <v>66</v>
      </c>
      <c r="Q1" s="73" t="s">
        <v>67</v>
      </c>
      <c r="R1" s="73"/>
      <c r="S1" s="73" t="s">
        <v>68</v>
      </c>
      <c r="V1" s="77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L1" s="79"/>
    </row>
    <row r="2" spans="1:20" s="2" customFormat="1" ht="4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175"/>
    </row>
    <row r="3" spans="1:20" ht="30" customHeight="1">
      <c r="A3" s="176" t="s">
        <v>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</row>
    <row r="4" spans="1:20" s="177" customFormat="1" ht="15.75" customHeight="1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178" customFormat="1" ht="15.75" customHeight="1">
      <c r="A5" s="13" t="s">
        <v>69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s="12" customFormat="1" ht="15.75" customHeight="1">
      <c r="A6" s="179" t="s">
        <v>95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</row>
    <row r="7" spans="1:20" s="12" customFormat="1" ht="15.75" customHeight="1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</row>
    <row r="8" spans="1:20" s="18" customFormat="1" ht="15" customHeight="1">
      <c r="A8" s="180" t="s">
        <v>3</v>
      </c>
      <c r="B8" s="15"/>
      <c r="C8" s="16"/>
      <c r="D8" s="16"/>
      <c r="E8" s="16"/>
      <c r="F8" s="16"/>
      <c r="G8" s="16"/>
      <c r="H8" s="17"/>
      <c r="I8" s="15"/>
      <c r="J8" s="15"/>
      <c r="K8" s="15"/>
      <c r="L8" s="15"/>
      <c r="M8" s="15"/>
      <c r="N8" s="15"/>
      <c r="O8" s="15"/>
      <c r="P8" s="15"/>
      <c r="Q8" s="15"/>
      <c r="R8" s="15"/>
      <c r="S8" s="181">
        <v>43289</v>
      </c>
      <c r="T8" s="19"/>
    </row>
    <row r="9" spans="1:20" s="189" customFormat="1" ht="15" customHeight="1">
      <c r="A9" s="182" t="s">
        <v>71</v>
      </c>
      <c r="B9" s="183" t="s">
        <v>72</v>
      </c>
      <c r="C9" s="184" t="s">
        <v>6</v>
      </c>
      <c r="D9" s="185" t="s">
        <v>7</v>
      </c>
      <c r="E9" s="186"/>
      <c r="F9" s="184" t="s">
        <v>73</v>
      </c>
      <c r="G9" s="185" t="s">
        <v>7</v>
      </c>
      <c r="H9" s="185" t="s">
        <v>10</v>
      </c>
      <c r="I9" s="185" t="s">
        <v>11</v>
      </c>
      <c r="J9" s="186" t="s">
        <v>74</v>
      </c>
      <c r="K9" s="100" t="s">
        <v>75</v>
      </c>
      <c r="L9" s="101">
        <v>20</v>
      </c>
      <c r="M9" s="102" t="s">
        <v>76</v>
      </c>
      <c r="N9" s="103" t="s">
        <v>77</v>
      </c>
      <c r="O9" s="103"/>
      <c r="P9" s="102">
        <v>1</v>
      </c>
      <c r="Q9" s="104" t="s">
        <v>78</v>
      </c>
      <c r="R9" s="105">
        <v>0.020833333333333332</v>
      </c>
      <c r="S9" s="187" t="s">
        <v>96</v>
      </c>
      <c r="T9" s="188" t="s">
        <v>79</v>
      </c>
    </row>
    <row r="10" spans="1:20" s="189" customFormat="1" ht="15" customHeight="1">
      <c r="A10" s="182"/>
      <c r="B10" s="183"/>
      <c r="C10" s="184"/>
      <c r="D10" s="185"/>
      <c r="E10" s="186"/>
      <c r="F10" s="184"/>
      <c r="G10" s="185"/>
      <c r="H10" s="185"/>
      <c r="I10" s="185"/>
      <c r="J10" s="186"/>
      <c r="K10" s="114" t="s">
        <v>80</v>
      </c>
      <c r="L10" s="115">
        <v>20</v>
      </c>
      <c r="M10" s="116" t="s">
        <v>76</v>
      </c>
      <c r="N10" s="117"/>
      <c r="O10" s="117"/>
      <c r="P10" s="116"/>
      <c r="Q10" s="118"/>
      <c r="R10" s="119"/>
      <c r="S10" s="187"/>
      <c r="T10" s="188"/>
    </row>
    <row r="11" spans="1:20" s="189" customFormat="1" ht="39.75" customHeight="1">
      <c r="A11" s="182"/>
      <c r="B11" s="183"/>
      <c r="C11" s="184"/>
      <c r="D11" s="185"/>
      <c r="E11" s="186"/>
      <c r="F11" s="184"/>
      <c r="G11" s="185"/>
      <c r="H11" s="185"/>
      <c r="I11" s="185"/>
      <c r="J11" s="186"/>
      <c r="K11" s="120" t="s">
        <v>82</v>
      </c>
      <c r="L11" s="121" t="s">
        <v>83</v>
      </c>
      <c r="M11" s="122" t="s">
        <v>84</v>
      </c>
      <c r="N11" s="122" t="s">
        <v>85</v>
      </c>
      <c r="O11" s="122" t="s">
        <v>86</v>
      </c>
      <c r="P11" s="123" t="s">
        <v>87</v>
      </c>
      <c r="Q11" s="123" t="s">
        <v>88</v>
      </c>
      <c r="R11" s="190" t="s">
        <v>89</v>
      </c>
      <c r="S11" s="187"/>
      <c r="T11" s="188"/>
    </row>
    <row r="12" spans="1:256" ht="23.25" customHeight="1">
      <c r="A12"/>
      <c r="B12"/>
      <c r="C12"/>
      <c r="D12"/>
      <c r="E12"/>
      <c r="F12"/>
      <c r="G12"/>
      <c r="H12"/>
      <c r="I12" s="191" t="s">
        <v>97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0" s="201" customFormat="1" ht="23.25" customHeight="1">
      <c r="A13" s="192">
        <v>1</v>
      </c>
      <c r="B13" s="193">
        <v>64</v>
      </c>
      <c r="C13" s="130" t="s">
        <v>98</v>
      </c>
      <c r="D13" s="128" t="s">
        <v>25</v>
      </c>
      <c r="E13" s="129"/>
      <c r="F13" s="127" t="s">
        <v>28</v>
      </c>
      <c r="G13" s="131" t="s">
        <v>29</v>
      </c>
      <c r="H13" s="132" t="s">
        <v>18</v>
      </c>
      <c r="I13" s="194" t="s">
        <v>30</v>
      </c>
      <c r="J13" s="195">
        <v>1</v>
      </c>
      <c r="K13" s="135">
        <v>0.375</v>
      </c>
      <c r="L13" s="136">
        <v>0.43082175925925925</v>
      </c>
      <c r="M13" s="137">
        <v>0.43255787037037036</v>
      </c>
      <c r="N13" s="138">
        <f>M13-L13</f>
        <v>0.001736111111111105</v>
      </c>
      <c r="O13" s="139">
        <f>L13-K13</f>
        <v>0.05582175925925925</v>
      </c>
      <c r="P13" s="196">
        <f>$L$9/O13/24</f>
        <v>14.92846775865644</v>
      </c>
      <c r="Q13" s="197">
        <f>SUM($L$9:$L$10)/R13/24</f>
        <v>15.434083601286174</v>
      </c>
      <c r="R13" s="198">
        <f>SUM(O13:O14)</f>
        <v>0.10798611111111112</v>
      </c>
      <c r="S13" s="199">
        <f>SUM(N13:N14)+R13</f>
        <v>0.11787037037037035</v>
      </c>
      <c r="T13" s="200">
        <v>3</v>
      </c>
    </row>
    <row r="14" spans="1:20" s="201" customFormat="1" ht="23.25" customHeight="1">
      <c r="A14" s="192"/>
      <c r="B14" s="193"/>
      <c r="C14" s="130"/>
      <c r="D14" s="128"/>
      <c r="E14" s="129"/>
      <c r="F14" s="127"/>
      <c r="G14" s="131"/>
      <c r="H14" s="132"/>
      <c r="I14" s="194"/>
      <c r="J14" s="202">
        <v>2</v>
      </c>
      <c r="K14" s="152">
        <f>M13+$R$9</f>
        <v>0.45339120370370367</v>
      </c>
      <c r="L14" s="153">
        <v>0.5055555555555555</v>
      </c>
      <c r="M14" s="203">
        <v>0.5137037037037037</v>
      </c>
      <c r="N14" s="154">
        <f>M14-L14</f>
        <v>0.008148148148148127</v>
      </c>
      <c r="O14" s="155">
        <f>L14-K14</f>
        <v>0.052164351851851865</v>
      </c>
      <c r="P14" s="204">
        <f>$L$10/O14/24</f>
        <v>15.97514976702906</v>
      </c>
      <c r="Q14" s="197"/>
      <c r="R14" s="198"/>
      <c r="S14" s="199"/>
      <c r="T14" s="200"/>
    </row>
    <row r="15" spans="1:20" s="201" customFormat="1" ht="23.25" customHeight="1">
      <c r="A15" s="192">
        <v>2</v>
      </c>
      <c r="B15" s="193">
        <v>784</v>
      </c>
      <c r="C15" s="130" t="s">
        <v>99</v>
      </c>
      <c r="D15" s="128" t="s">
        <v>23</v>
      </c>
      <c r="E15" s="129"/>
      <c r="F15" s="127" t="s">
        <v>100</v>
      </c>
      <c r="G15" s="131" t="s">
        <v>25</v>
      </c>
      <c r="H15" s="132" t="s">
        <v>18</v>
      </c>
      <c r="I15" s="194" t="s">
        <v>30</v>
      </c>
      <c r="J15" s="195">
        <v>1</v>
      </c>
      <c r="K15" s="135">
        <v>0.4111111111111111</v>
      </c>
      <c r="L15" s="136">
        <v>0.46359953703703705</v>
      </c>
      <c r="M15" s="137">
        <v>0.46751157407407407</v>
      </c>
      <c r="N15" s="138">
        <f>M15-L15</f>
        <v>0.0039120370370370194</v>
      </c>
      <c r="O15" s="139">
        <f>L15-K15</f>
        <v>0.05248842592592595</v>
      </c>
      <c r="P15" s="196">
        <f>$L$9/O15/24</f>
        <v>15.876515986769562</v>
      </c>
      <c r="Q15" s="197">
        <f>SUM($L$9:$L$10)/R15/24</f>
        <v>15.934491534801365</v>
      </c>
      <c r="R15" s="198">
        <f>SUM(O15:O16)</f>
        <v>0.10459490740740746</v>
      </c>
      <c r="S15" s="199">
        <f>SUM(N15:N16)+R15</f>
        <v>0.11821759259259262</v>
      </c>
      <c r="T15" s="200">
        <v>3</v>
      </c>
    </row>
    <row r="16" spans="1:20" s="201" customFormat="1" ht="23.25" customHeight="1">
      <c r="A16" s="192"/>
      <c r="B16" s="193"/>
      <c r="C16" s="130"/>
      <c r="D16" s="128"/>
      <c r="E16" s="129"/>
      <c r="F16" s="127"/>
      <c r="G16" s="131"/>
      <c r="H16" s="132"/>
      <c r="I16" s="194"/>
      <c r="J16" s="202">
        <v>2</v>
      </c>
      <c r="K16" s="152">
        <f>M15+$R$9</f>
        <v>0.4883449074074074</v>
      </c>
      <c r="L16" s="153">
        <v>0.5404513888888889</v>
      </c>
      <c r="M16" s="203">
        <v>0.550162037037037</v>
      </c>
      <c r="N16" s="154">
        <f>M16-L16</f>
        <v>0.009710648148148149</v>
      </c>
      <c r="O16" s="155">
        <f>L16-K16</f>
        <v>0.052106481481481504</v>
      </c>
      <c r="P16" s="204">
        <f>$L$10/O16/24</f>
        <v>15.99289204797867</v>
      </c>
      <c r="Q16" s="197"/>
      <c r="R16" s="198"/>
      <c r="S16" s="199"/>
      <c r="T16" s="200"/>
    </row>
    <row r="17" spans="1:256" ht="23.25" customHeight="1">
      <c r="A17"/>
      <c r="B17"/>
      <c r="C17"/>
      <c r="D17"/>
      <c r="E17"/>
      <c r="F17"/>
      <c r="G17"/>
      <c r="H17"/>
      <c r="I17" s="191" t="s">
        <v>101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0" s="201" customFormat="1" ht="23.25" customHeight="1">
      <c r="A18" s="192">
        <v>1</v>
      </c>
      <c r="B18" s="193">
        <v>69</v>
      </c>
      <c r="C18" s="127" t="s">
        <v>31</v>
      </c>
      <c r="D18" s="128" t="s">
        <v>32</v>
      </c>
      <c r="E18" s="129"/>
      <c r="F18" s="127" t="s">
        <v>33</v>
      </c>
      <c r="G18" s="131" t="s">
        <v>34</v>
      </c>
      <c r="H18" s="132" t="s">
        <v>18</v>
      </c>
      <c r="I18" s="194" t="s">
        <v>30</v>
      </c>
      <c r="J18" s="195">
        <v>1</v>
      </c>
      <c r="K18" s="135">
        <v>0.375</v>
      </c>
      <c r="L18" s="136">
        <v>0.4328240740740741</v>
      </c>
      <c r="M18" s="137">
        <v>0.44224537037037037</v>
      </c>
      <c r="N18" s="138">
        <f>M18-L18</f>
        <v>0.009421296296296289</v>
      </c>
      <c r="O18" s="139">
        <f>L18-K18</f>
        <v>0.05782407407407408</v>
      </c>
      <c r="P18" s="196">
        <f>$L$9/O18/24</f>
        <v>14.4115292233787</v>
      </c>
      <c r="Q18" s="197">
        <f>SUM($L$9:$L$10)/R18/24</f>
        <v>14.0405616224649</v>
      </c>
      <c r="R18" s="198">
        <f>SUM(O18:O19)</f>
        <v>0.1187037037037037</v>
      </c>
      <c r="S18" s="199">
        <f>SUM(N18:N19)+R18</f>
        <v>0.1359375</v>
      </c>
      <c r="T18" s="200"/>
    </row>
    <row r="19" spans="1:20" s="201" customFormat="1" ht="23.25" customHeight="1">
      <c r="A19" s="192"/>
      <c r="B19" s="193"/>
      <c r="C19" s="127"/>
      <c r="D19" s="128"/>
      <c r="E19" s="129"/>
      <c r="F19" s="127"/>
      <c r="G19" s="131"/>
      <c r="H19" s="132"/>
      <c r="I19" s="194"/>
      <c r="J19" s="202">
        <v>2</v>
      </c>
      <c r="K19" s="152">
        <f>M18+$R$9</f>
        <v>0.4630787037037037</v>
      </c>
      <c r="L19" s="153">
        <v>0.5239583333333333</v>
      </c>
      <c r="M19" s="203">
        <v>0.5317708333333333</v>
      </c>
      <c r="N19" s="154">
        <f>M19-L19</f>
        <v>0.0078125</v>
      </c>
      <c r="O19" s="155">
        <f>L19-K19</f>
        <v>0.06087962962962962</v>
      </c>
      <c r="P19" s="204">
        <f>$L$10/O19/24</f>
        <v>13.688212927756657</v>
      </c>
      <c r="Q19" s="197"/>
      <c r="R19" s="198"/>
      <c r="S19" s="199"/>
      <c r="T19" s="200"/>
    </row>
    <row r="20" spans="1:20" s="201" customFormat="1" ht="23.25" customHeight="1">
      <c r="A20" s="192">
        <v>2</v>
      </c>
      <c r="B20" s="193">
        <v>773</v>
      </c>
      <c r="C20" s="130" t="s">
        <v>38</v>
      </c>
      <c r="D20" s="128" t="s">
        <v>25</v>
      </c>
      <c r="E20" s="129"/>
      <c r="F20" s="127" t="s">
        <v>39</v>
      </c>
      <c r="G20" s="131" t="s">
        <v>40</v>
      </c>
      <c r="H20" s="132" t="s">
        <v>18</v>
      </c>
      <c r="I20" s="194" t="s">
        <v>30</v>
      </c>
      <c r="J20" s="195">
        <v>1</v>
      </c>
      <c r="K20" s="135">
        <v>0.4111111111111111</v>
      </c>
      <c r="L20" s="136">
        <v>0.4637384259259259</v>
      </c>
      <c r="M20" s="137">
        <v>0.47532407407407407</v>
      </c>
      <c r="N20" s="138">
        <f>M20-L20</f>
        <v>0.011585648148148164</v>
      </c>
      <c r="O20" s="139">
        <f>L20-K20</f>
        <v>0.05262731481481481</v>
      </c>
      <c r="P20" s="196">
        <f>$L$9/O20/24</f>
        <v>15.834616230481638</v>
      </c>
      <c r="Q20" s="197">
        <f>SUM($L$9:$L$10)/R20/24</f>
        <v>14.801110083256235</v>
      </c>
      <c r="R20" s="198">
        <f>SUM(O20:O21)</f>
        <v>0.11260416666666673</v>
      </c>
      <c r="S20" s="199">
        <f>SUM(N20:N21)+R20</f>
        <v>0.13603009259259263</v>
      </c>
      <c r="T20" s="200"/>
    </row>
    <row r="21" spans="1:20" s="201" customFormat="1" ht="23.25" customHeight="1">
      <c r="A21" s="192"/>
      <c r="B21" s="193"/>
      <c r="C21" s="130"/>
      <c r="D21" s="128"/>
      <c r="E21" s="129"/>
      <c r="F21" s="127"/>
      <c r="G21" s="131"/>
      <c r="H21" s="132"/>
      <c r="I21" s="194"/>
      <c r="J21" s="202">
        <v>2</v>
      </c>
      <c r="K21" s="152">
        <f>M20+$R$9</f>
        <v>0.4961574074074074</v>
      </c>
      <c r="L21" s="153">
        <v>0.5561342592592593</v>
      </c>
      <c r="M21" s="203">
        <v>0.567974537037037</v>
      </c>
      <c r="N21" s="154">
        <f>M21-L21</f>
        <v>0.011840277777777741</v>
      </c>
      <c r="O21" s="155">
        <f>L21-K21</f>
        <v>0.05997685185185192</v>
      </c>
      <c r="P21" s="204">
        <f>$L$10/O21/24</f>
        <v>13.894249324585088</v>
      </c>
      <c r="Q21" s="197"/>
      <c r="R21" s="198"/>
      <c r="S21" s="199"/>
      <c r="T21" s="200"/>
    </row>
    <row r="22" spans="1:20" s="201" customFormat="1" ht="23.25" customHeight="1">
      <c r="A22" s="192"/>
      <c r="B22" s="193">
        <v>60</v>
      </c>
      <c r="C22" s="130" t="s">
        <v>35</v>
      </c>
      <c r="D22" s="128" t="s">
        <v>25</v>
      </c>
      <c r="E22" s="129"/>
      <c r="F22" s="127" t="s">
        <v>36</v>
      </c>
      <c r="G22" s="131" t="s">
        <v>37</v>
      </c>
      <c r="H22" s="132" t="s">
        <v>18</v>
      </c>
      <c r="I22" s="194" t="s">
        <v>30</v>
      </c>
      <c r="J22" s="195">
        <v>1</v>
      </c>
      <c r="K22" s="135">
        <v>0.4111111111111111</v>
      </c>
      <c r="L22" s="136">
        <v>0.46372685185185186</v>
      </c>
      <c r="M22" s="137">
        <v>0.4749189814814815</v>
      </c>
      <c r="N22" s="138">
        <f>M22-L22</f>
        <v>0.011192129629629621</v>
      </c>
      <c r="O22" s="139">
        <f>L22-K22</f>
        <v>0.05261574074074077</v>
      </c>
      <c r="P22" s="196">
        <f>$L$9/O22/24</f>
        <v>15.838099428068624</v>
      </c>
      <c r="Q22" s="197"/>
      <c r="R22" s="198" t="s">
        <v>91</v>
      </c>
      <c r="S22" s="199" t="s">
        <v>92</v>
      </c>
      <c r="T22" s="200"/>
    </row>
    <row r="23" spans="1:20" s="201" customFormat="1" ht="23.25" customHeight="1">
      <c r="A23" s="192"/>
      <c r="B23" s="193"/>
      <c r="C23" s="130"/>
      <c r="D23" s="128"/>
      <c r="E23" s="129"/>
      <c r="F23" s="127"/>
      <c r="G23" s="131"/>
      <c r="H23" s="132"/>
      <c r="I23" s="194"/>
      <c r="J23" s="202">
        <v>2</v>
      </c>
      <c r="K23" s="152">
        <f>M22+$R$9</f>
        <v>0.4957523148148148</v>
      </c>
      <c r="L23" s="153">
        <v>0.5560763888888889</v>
      </c>
      <c r="M23" s="203">
        <v>0.5675462962962963</v>
      </c>
      <c r="N23" s="154">
        <f>M23-L23</f>
        <v>0.011469907407407387</v>
      </c>
      <c r="O23" s="155">
        <f>L23-K23</f>
        <v>0.060324074074074086</v>
      </c>
      <c r="P23" s="204">
        <f>$L$10/O23/24</f>
        <v>13.814274750575592</v>
      </c>
      <c r="Q23" s="197"/>
      <c r="R23" s="198"/>
      <c r="S23" s="199"/>
      <c r="T23" s="200"/>
    </row>
    <row r="24" spans="1:256" ht="23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3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19" ht="30" customHeight="1">
      <c r="A26" s="205"/>
      <c r="B26" s="205"/>
      <c r="C26" s="205" t="s">
        <v>59</v>
      </c>
      <c r="D26" s="205"/>
      <c r="E26" s="205"/>
      <c r="F26" s="205"/>
      <c r="G26" s="205" t="s">
        <v>93</v>
      </c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</row>
    <row r="27" spans="1:19" ht="30" customHeight="1">
      <c r="A27" s="205"/>
      <c r="B27" s="205"/>
      <c r="C27" s="205" t="s">
        <v>61</v>
      </c>
      <c r="D27" s="205"/>
      <c r="E27" s="205"/>
      <c r="F27" s="205"/>
      <c r="G27" s="205" t="s">
        <v>94</v>
      </c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</row>
    <row r="28" spans="1:256" ht="23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3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3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5" spans="1:256" ht="30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30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30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</sheetData>
  <sheetProtection selectLockedCells="1" selectUnlockedCells="1"/>
  <mergeCells count="83">
    <mergeCell ref="A3:T3"/>
    <mergeCell ref="A4:T4"/>
    <mergeCell ref="A5:T5"/>
    <mergeCell ref="A6:T6"/>
    <mergeCell ref="A7:T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N9:O9"/>
    <mergeCell ref="S9:S11"/>
    <mergeCell ref="T9: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Q13:Q14"/>
    <mergeCell ref="R13:R14"/>
    <mergeCell ref="S13:S14"/>
    <mergeCell ref="T13:T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Q15:Q16"/>
    <mergeCell ref="R15:R16"/>
    <mergeCell ref="S15:S16"/>
    <mergeCell ref="T15:T16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Q18:Q19"/>
    <mergeCell ref="R18:R19"/>
    <mergeCell ref="S18:S19"/>
    <mergeCell ref="T18:T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Q20:Q21"/>
    <mergeCell ref="R20:R21"/>
    <mergeCell ref="S20:S21"/>
    <mergeCell ref="T20:T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Q22:Q23"/>
    <mergeCell ref="R22:R23"/>
    <mergeCell ref="S22:S23"/>
    <mergeCell ref="T22:T23"/>
  </mergeCells>
  <conditionalFormatting sqref="N13:N16 N18:N23">
    <cfRule type="cellIs" priority="1" dxfId="0" operator="greaterThan" stopIfTrue="1">
      <formula>0.0138888888888889</formula>
    </cfRule>
  </conditionalFormatting>
  <conditionalFormatting sqref="P13:P16 P18:P23">
    <cfRule type="cellIs" priority="2" dxfId="0" operator="greaterThan" stopIfTrue="1">
      <formula>16</formula>
    </cfRule>
  </conditionalFormatting>
  <conditionalFormatting sqref="Q13:Q16 Q18:Q23">
    <cfRule type="cellIs" priority="3" dxfId="0" operator="greaterThan" stopIfTrue="1">
      <formula>16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&amp;R© Комитет по ДКП ФКСР, 2015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IV36"/>
  <sheetViews>
    <sheetView zoomScaleSheetLayoutView="70" workbookViewId="0" topLeftCell="A2">
      <selection activeCell="R9" sqref="R9"/>
    </sheetView>
  </sheetViews>
  <sheetFormatPr defaultColWidth="9.140625" defaultRowHeight="15"/>
  <cols>
    <col min="1" max="1" width="3.7109375" style="174" customWidth="1"/>
    <col min="2" max="2" width="5.140625" style="174" customWidth="1"/>
    <col min="3" max="3" width="15.7109375" style="174" customWidth="1"/>
    <col min="4" max="4" width="9.28125" style="174" customWidth="1"/>
    <col min="5" max="5" width="1.28515625" style="174" customWidth="1"/>
    <col min="6" max="6" width="31.421875" style="174" customWidth="1"/>
    <col min="7" max="7" width="7.7109375" style="174" customWidth="1"/>
    <col min="8" max="8" width="12.7109375" style="174" customWidth="1"/>
    <col min="9" max="9" width="20.57421875" style="174" customWidth="1"/>
    <col min="10" max="10" width="3.7109375" style="174" customWidth="1"/>
    <col min="11" max="11" width="9.7109375" style="174" customWidth="1"/>
    <col min="12" max="12" width="10.7109375" style="174" customWidth="1"/>
    <col min="13" max="13" width="10.421875" style="174" customWidth="1"/>
    <col min="14" max="17" width="9.7109375" style="174" customWidth="1"/>
    <col min="18" max="18" width="13.421875" style="174" customWidth="1"/>
    <col min="19" max="19" width="14.00390625" style="174" customWidth="1"/>
    <col min="20" max="20" width="1.28515625" style="174" customWidth="1"/>
    <col min="21" max="16384" width="9.140625" style="174" customWidth="1"/>
  </cols>
  <sheetData>
    <row r="1" spans="1:38" s="74" customFormat="1" ht="12.75" hidden="1">
      <c r="A1" s="73" t="s">
        <v>63</v>
      </c>
      <c r="C1" s="75"/>
      <c r="D1" s="73" t="s">
        <v>64</v>
      </c>
      <c r="E1" s="75"/>
      <c r="F1" s="75"/>
      <c r="G1" s="73" t="s">
        <v>65</v>
      </c>
      <c r="J1" s="75"/>
      <c r="K1" s="75"/>
      <c r="L1" s="75"/>
      <c r="M1" s="75"/>
      <c r="N1" s="75"/>
      <c r="O1" s="75"/>
      <c r="P1" s="73" t="s">
        <v>66</v>
      </c>
      <c r="Q1" s="73" t="s">
        <v>67</v>
      </c>
      <c r="R1" s="73"/>
      <c r="S1" s="73" t="s">
        <v>68</v>
      </c>
      <c r="V1" s="77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L1" s="79"/>
    </row>
    <row r="2" spans="1:20" s="2" customFormat="1" ht="4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175"/>
    </row>
    <row r="3" spans="1:20" ht="30" customHeight="1">
      <c r="A3" s="176" t="s">
        <v>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</row>
    <row r="4" spans="1:20" s="177" customFormat="1" ht="15.75" customHeight="1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178" customFormat="1" ht="15.75" customHeight="1">
      <c r="A5" s="13" t="s">
        <v>69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s="12" customFormat="1" ht="15.75" customHeight="1">
      <c r="A6" s="179" t="s">
        <v>102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</row>
    <row r="7" spans="1:20" s="12" customFormat="1" ht="15.75" customHeight="1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</row>
    <row r="8" spans="1:20" s="18" customFormat="1" ht="15" customHeight="1">
      <c r="A8" s="180" t="s">
        <v>3</v>
      </c>
      <c r="B8" s="15"/>
      <c r="C8" s="16"/>
      <c r="D8" s="16"/>
      <c r="E8" s="16"/>
      <c r="F8" s="16"/>
      <c r="G8" s="16"/>
      <c r="H8" s="17"/>
      <c r="I8" s="15"/>
      <c r="J8" s="15"/>
      <c r="K8" s="15"/>
      <c r="L8" s="15"/>
      <c r="M8" s="15"/>
      <c r="N8" s="15"/>
      <c r="O8" s="15"/>
      <c r="P8" s="15"/>
      <c r="Q8" s="15"/>
      <c r="R8" s="15"/>
      <c r="S8" s="181">
        <v>43289</v>
      </c>
      <c r="T8" s="19"/>
    </row>
    <row r="9" spans="1:20" s="189" customFormat="1" ht="15" customHeight="1">
      <c r="A9" s="182" t="s">
        <v>71</v>
      </c>
      <c r="B9" s="183" t="s">
        <v>72</v>
      </c>
      <c r="C9" s="184" t="s">
        <v>6</v>
      </c>
      <c r="D9" s="185" t="s">
        <v>7</v>
      </c>
      <c r="E9" s="186"/>
      <c r="F9" s="184" t="s">
        <v>73</v>
      </c>
      <c r="G9" s="185" t="s">
        <v>7</v>
      </c>
      <c r="H9" s="185" t="s">
        <v>10</v>
      </c>
      <c r="I9" s="185" t="s">
        <v>11</v>
      </c>
      <c r="J9" s="186" t="s">
        <v>74</v>
      </c>
      <c r="K9" s="100" t="s">
        <v>75</v>
      </c>
      <c r="L9" s="101">
        <v>20</v>
      </c>
      <c r="M9" s="102" t="s">
        <v>76</v>
      </c>
      <c r="N9" s="103" t="s">
        <v>77</v>
      </c>
      <c r="O9" s="103"/>
      <c r="P9" s="102">
        <v>1</v>
      </c>
      <c r="Q9" s="104" t="s">
        <v>78</v>
      </c>
      <c r="R9" s="105">
        <v>0.020833333333333332</v>
      </c>
      <c r="S9" s="187" t="s">
        <v>96</v>
      </c>
      <c r="T9" s="188"/>
    </row>
    <row r="10" spans="1:20" s="189" customFormat="1" ht="15" customHeight="1">
      <c r="A10" s="182"/>
      <c r="B10" s="183"/>
      <c r="C10" s="184"/>
      <c r="D10" s="185"/>
      <c r="E10" s="186"/>
      <c r="F10" s="184"/>
      <c r="G10" s="185"/>
      <c r="H10" s="185"/>
      <c r="I10" s="185"/>
      <c r="J10" s="186"/>
      <c r="K10" s="114" t="s">
        <v>80</v>
      </c>
      <c r="L10" s="115">
        <v>10</v>
      </c>
      <c r="M10" s="116" t="s">
        <v>76</v>
      </c>
      <c r="N10" s="117"/>
      <c r="O10" s="117"/>
      <c r="P10" s="116"/>
      <c r="Q10" s="118"/>
      <c r="R10" s="119"/>
      <c r="S10" s="187"/>
      <c r="T10" s="188"/>
    </row>
    <row r="11" spans="1:20" s="189" customFormat="1" ht="39.75" customHeight="1">
      <c r="A11" s="182"/>
      <c r="B11" s="183"/>
      <c r="C11" s="184"/>
      <c r="D11" s="185"/>
      <c r="E11" s="186"/>
      <c r="F11" s="184"/>
      <c r="G11" s="185"/>
      <c r="H11" s="185"/>
      <c r="I11" s="185"/>
      <c r="J11" s="186"/>
      <c r="K11" s="120" t="s">
        <v>82</v>
      </c>
      <c r="L11" s="121" t="s">
        <v>83</v>
      </c>
      <c r="M11" s="122" t="s">
        <v>84</v>
      </c>
      <c r="N11" s="122" t="s">
        <v>85</v>
      </c>
      <c r="O11" s="122" t="s">
        <v>86</v>
      </c>
      <c r="P11" s="123" t="s">
        <v>87</v>
      </c>
      <c r="Q11" s="123" t="s">
        <v>88</v>
      </c>
      <c r="R11" s="190" t="s">
        <v>89</v>
      </c>
      <c r="S11" s="187"/>
      <c r="T11" s="188"/>
    </row>
    <row r="12" spans="1:256" ht="23.25" customHeight="1">
      <c r="A12"/>
      <c r="B12"/>
      <c r="C12"/>
      <c r="D12"/>
      <c r="E12"/>
      <c r="F12"/>
      <c r="G12"/>
      <c r="H12"/>
      <c r="I12" s="191" t="s">
        <v>103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0" s="201" customFormat="1" ht="23.25" customHeight="1">
      <c r="A13" s="192">
        <v>1</v>
      </c>
      <c r="B13" s="193">
        <v>51</v>
      </c>
      <c r="C13" s="127" t="s">
        <v>45</v>
      </c>
      <c r="D13" s="128" t="s">
        <v>46</v>
      </c>
      <c r="E13" s="129"/>
      <c r="F13" s="127" t="s">
        <v>47</v>
      </c>
      <c r="G13" s="131" t="s">
        <v>48</v>
      </c>
      <c r="H13" s="132" t="s">
        <v>18</v>
      </c>
      <c r="I13" s="194" t="s">
        <v>30</v>
      </c>
      <c r="J13" s="195">
        <v>1</v>
      </c>
      <c r="K13" s="135">
        <v>0.4111111111111111</v>
      </c>
      <c r="L13" s="136">
        <v>0.46417824074074077</v>
      </c>
      <c r="M13" s="137">
        <v>0.47574074074074074</v>
      </c>
      <c r="N13" s="138">
        <f>M13-L13</f>
        <v>0.011562499999999976</v>
      </c>
      <c r="O13" s="139">
        <f>L13-K13</f>
        <v>0.05306712962962967</v>
      </c>
      <c r="P13" s="196">
        <f>$L$9/O13/24</f>
        <v>15.70338058887676</v>
      </c>
      <c r="Q13" s="197">
        <f>SUM($L$9:$L$10)/R13/24</f>
        <v>13.837283792440735</v>
      </c>
      <c r="R13" s="198">
        <f>SUM(O13:O14)</f>
        <v>0.0903356481481482</v>
      </c>
      <c r="S13" s="199">
        <f>SUM(N13:N14)+R13</f>
        <v>0.10776620370370377</v>
      </c>
      <c r="T13" s="200"/>
    </row>
    <row r="14" spans="1:20" s="201" customFormat="1" ht="23.25" customHeight="1">
      <c r="A14" s="192"/>
      <c r="B14" s="193"/>
      <c r="C14" s="127"/>
      <c r="D14" s="128"/>
      <c r="E14" s="129"/>
      <c r="F14" s="127"/>
      <c r="G14" s="131"/>
      <c r="H14" s="132"/>
      <c r="I14" s="194"/>
      <c r="J14" s="202">
        <v>2</v>
      </c>
      <c r="K14" s="152">
        <f>M13+$R$9</f>
        <v>0.49657407407407406</v>
      </c>
      <c r="L14" s="153">
        <v>0.5338425925925926</v>
      </c>
      <c r="M14" s="203">
        <v>0.5397106481481482</v>
      </c>
      <c r="N14" s="154">
        <f>M14-L14</f>
        <v>0.005868055555555585</v>
      </c>
      <c r="O14" s="155">
        <f>L14-K14</f>
        <v>0.037268518518518534</v>
      </c>
      <c r="P14" s="204">
        <f>$L$10/O14/24</f>
        <v>11.180124223602478</v>
      </c>
      <c r="Q14" s="197"/>
      <c r="R14" s="198"/>
      <c r="S14" s="199"/>
      <c r="T14" s="200"/>
    </row>
    <row r="15" spans="1:20" s="201" customFormat="1" ht="23.25" customHeight="1">
      <c r="A15" s="192">
        <v>2</v>
      </c>
      <c r="B15" s="193">
        <v>57</v>
      </c>
      <c r="C15" s="127" t="s">
        <v>104</v>
      </c>
      <c r="D15" s="128" t="s">
        <v>25</v>
      </c>
      <c r="E15" s="129"/>
      <c r="F15" s="127" t="s">
        <v>105</v>
      </c>
      <c r="G15" s="131" t="s">
        <v>44</v>
      </c>
      <c r="H15" s="132" t="s">
        <v>18</v>
      </c>
      <c r="I15" s="194" t="s">
        <v>30</v>
      </c>
      <c r="J15" s="195">
        <v>1</v>
      </c>
      <c r="K15" s="135">
        <v>0.4111111111111111</v>
      </c>
      <c r="L15" s="136">
        <v>0.46405092592592595</v>
      </c>
      <c r="M15" s="137">
        <v>0.4755671296296296</v>
      </c>
      <c r="N15" s="138">
        <f>M15-L15</f>
        <v>0.011516203703703654</v>
      </c>
      <c r="O15" s="139">
        <f>L15-K15</f>
        <v>0.052939814814814856</v>
      </c>
      <c r="P15" s="196">
        <f>$L$9/O15/24</f>
        <v>15.74114560559684</v>
      </c>
      <c r="Q15" s="197">
        <f>SUM($L$9:$L$10)/R15/24</f>
        <v>13.846153846153834</v>
      </c>
      <c r="R15" s="198">
        <f>SUM(O15:O16)</f>
        <v>0.09027777777777785</v>
      </c>
      <c r="S15" s="199">
        <f>SUM(N15:N16)+R15</f>
        <v>0.10800925925925925</v>
      </c>
      <c r="T15" s="200"/>
    </row>
    <row r="16" spans="1:20" s="201" customFormat="1" ht="23.25" customHeight="1">
      <c r="A16" s="192"/>
      <c r="B16" s="193"/>
      <c r="C16" s="127"/>
      <c r="D16" s="128"/>
      <c r="E16" s="129"/>
      <c r="F16" s="127"/>
      <c r="G16" s="131"/>
      <c r="H16" s="132"/>
      <c r="I16" s="194"/>
      <c r="J16" s="202">
        <v>2</v>
      </c>
      <c r="K16" s="152">
        <f>M15+$R$9</f>
        <v>0.4964004629629629</v>
      </c>
      <c r="L16" s="153">
        <v>0.5337384259259259</v>
      </c>
      <c r="M16" s="203">
        <v>0.5399537037037037</v>
      </c>
      <c r="N16" s="154">
        <f>M16-L16</f>
        <v>0.00621527777777775</v>
      </c>
      <c r="O16" s="155">
        <f>L16-K16</f>
        <v>0.03733796296296299</v>
      </c>
      <c r="P16" s="204">
        <f>$L$10/O16/24</f>
        <v>11.159330440173582</v>
      </c>
      <c r="Q16" s="197"/>
      <c r="R16" s="198"/>
      <c r="S16" s="199"/>
      <c r="T16" s="200"/>
    </row>
    <row r="17" spans="1:256" ht="23.25" customHeight="1">
      <c r="A17"/>
      <c r="B17"/>
      <c r="C17"/>
      <c r="D17"/>
      <c r="E17"/>
      <c r="F17"/>
      <c r="G17"/>
      <c r="H17"/>
      <c r="I17" s="191" t="s">
        <v>106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0" s="201" customFormat="1" ht="23.25" customHeight="1">
      <c r="A18" s="192">
        <v>1</v>
      </c>
      <c r="B18" s="193">
        <v>74</v>
      </c>
      <c r="C18" s="127" t="s">
        <v>53</v>
      </c>
      <c r="D18" s="128" t="s">
        <v>54</v>
      </c>
      <c r="E18" s="129"/>
      <c r="F18" s="127" t="s">
        <v>55</v>
      </c>
      <c r="G18" s="131" t="s">
        <v>56</v>
      </c>
      <c r="H18" s="132" t="s">
        <v>18</v>
      </c>
      <c r="I18" s="194" t="s">
        <v>30</v>
      </c>
      <c r="J18" s="195">
        <v>1</v>
      </c>
      <c r="K18" s="135">
        <v>0.4111111111111111</v>
      </c>
      <c r="L18" s="136">
        <v>0.46447916666666667</v>
      </c>
      <c r="M18" s="137">
        <v>0.4737615740740741</v>
      </c>
      <c r="N18" s="138">
        <f>M18-L18</f>
        <v>0.009282407407407434</v>
      </c>
      <c r="O18" s="139">
        <f>L18-K18</f>
        <v>0.05336805555555557</v>
      </c>
      <c r="P18" s="196">
        <f>$L$9/O18/24</f>
        <v>15.614834092387765</v>
      </c>
      <c r="Q18" s="197">
        <f>SUM($L$9:$L$10)/R18/24</f>
        <v>13.481462988390959</v>
      </c>
      <c r="R18" s="198">
        <f>SUM(O18:O19)</f>
        <v>0.09271990740740743</v>
      </c>
      <c r="S18" s="199">
        <f>SUM(N18:N19)+R18</f>
        <v>0.10887731481481483</v>
      </c>
      <c r="T18" s="200"/>
    </row>
    <row r="19" spans="1:20" s="201" customFormat="1" ht="23.25" customHeight="1">
      <c r="A19" s="192"/>
      <c r="B19" s="193"/>
      <c r="C19" s="127"/>
      <c r="D19" s="128"/>
      <c r="E19" s="129"/>
      <c r="F19" s="127"/>
      <c r="G19" s="131"/>
      <c r="H19" s="132"/>
      <c r="I19" s="194"/>
      <c r="J19" s="202">
        <v>2</v>
      </c>
      <c r="K19" s="152">
        <f>M18+$R$9</f>
        <v>0.4945949074074074</v>
      </c>
      <c r="L19" s="153">
        <v>0.5339467592592593</v>
      </c>
      <c r="M19" s="203">
        <v>0.5408217592592592</v>
      </c>
      <c r="N19" s="154">
        <f>M19-L19</f>
        <v>0.0068749999999999645</v>
      </c>
      <c r="O19" s="155">
        <f>L19-K19</f>
        <v>0.03935185185185186</v>
      </c>
      <c r="P19" s="204">
        <f>$L$10/O19/24</f>
        <v>10.588235294117645</v>
      </c>
      <c r="Q19" s="197"/>
      <c r="R19" s="198"/>
      <c r="S19" s="199"/>
      <c r="T19" s="200"/>
    </row>
    <row r="20" spans="1:20" s="201" customFormat="1" ht="23.25" customHeight="1">
      <c r="A20" s="192">
        <v>2</v>
      </c>
      <c r="B20" s="193">
        <v>77</v>
      </c>
      <c r="C20" s="127" t="s">
        <v>49</v>
      </c>
      <c r="D20" s="128" t="s">
        <v>50</v>
      </c>
      <c r="E20" s="129"/>
      <c r="F20" s="127" t="s">
        <v>51</v>
      </c>
      <c r="G20" s="131" t="s">
        <v>52</v>
      </c>
      <c r="H20" s="132" t="s">
        <v>18</v>
      </c>
      <c r="I20" s="194" t="s">
        <v>30</v>
      </c>
      <c r="J20" s="195">
        <v>1</v>
      </c>
      <c r="K20" s="135">
        <v>0.4111111111111111</v>
      </c>
      <c r="L20" s="136">
        <v>0.46436342592592594</v>
      </c>
      <c r="M20" s="137">
        <v>0.4728819444444444</v>
      </c>
      <c r="N20" s="138">
        <f>M20-L20</f>
        <v>0.00851851851851848</v>
      </c>
      <c r="O20" s="139">
        <f>L20-K20</f>
        <v>0.05325231481481485</v>
      </c>
      <c r="P20" s="196">
        <f>$L$9/O20/24</f>
        <v>15.648772006085624</v>
      </c>
      <c r="Q20" s="197">
        <f>SUM($L$9:$L$10)/R20/24</f>
        <v>13.39285714285713</v>
      </c>
      <c r="R20" s="198">
        <f>SUM(O20:O21)</f>
        <v>0.09333333333333343</v>
      </c>
      <c r="S20" s="199">
        <f>SUM(N20:N21)+R20</f>
        <v>0.1092245370370371</v>
      </c>
      <c r="T20" s="200"/>
    </row>
    <row r="21" spans="1:20" s="201" customFormat="1" ht="23.25" customHeight="1">
      <c r="A21" s="192"/>
      <c r="B21" s="193"/>
      <c r="C21" s="127"/>
      <c r="D21" s="128"/>
      <c r="E21" s="129"/>
      <c r="F21" s="127"/>
      <c r="G21" s="131"/>
      <c r="H21" s="132"/>
      <c r="I21" s="194"/>
      <c r="J21" s="202">
        <v>2</v>
      </c>
      <c r="K21" s="152">
        <f>M20+$R$9</f>
        <v>0.49371527777777774</v>
      </c>
      <c r="L21" s="153">
        <v>0.5337962962962963</v>
      </c>
      <c r="M21" s="203">
        <v>0.5411689814814815</v>
      </c>
      <c r="N21" s="154">
        <f>M21-L21</f>
        <v>0.0073726851851851904</v>
      </c>
      <c r="O21" s="155">
        <f>L21-K21</f>
        <v>0.040081018518518585</v>
      </c>
      <c r="P21" s="204">
        <f>$L$10/O21/24</f>
        <v>10.395610742131083</v>
      </c>
      <c r="Q21" s="197"/>
      <c r="R21" s="198"/>
      <c r="S21" s="199"/>
      <c r="T21" s="200"/>
    </row>
    <row r="23" spans="1:256" ht="30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19" ht="30" customHeight="1">
      <c r="A24" s="205"/>
      <c r="B24" s="205"/>
      <c r="C24" s="205" t="s">
        <v>59</v>
      </c>
      <c r="D24" s="205"/>
      <c r="E24" s="205"/>
      <c r="F24" s="205"/>
      <c r="G24" s="205" t="s">
        <v>93</v>
      </c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</row>
    <row r="25" spans="1:19" ht="30" customHeight="1">
      <c r="A25" s="205"/>
      <c r="B25" s="205"/>
      <c r="C25" s="205" t="s">
        <v>61</v>
      </c>
      <c r="D25" s="205"/>
      <c r="E25" s="205"/>
      <c r="F25" s="205"/>
      <c r="G25" s="205" t="s">
        <v>94</v>
      </c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</row>
    <row r="26" spans="1:256" ht="23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3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3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30" spans="1:256" ht="30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30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5" spans="1:256" ht="30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30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</sheetData>
  <sheetProtection selectLockedCells="1" selectUnlockedCells="1"/>
  <mergeCells count="70">
    <mergeCell ref="A3:T3"/>
    <mergeCell ref="A4:T4"/>
    <mergeCell ref="A5:T5"/>
    <mergeCell ref="A6:T6"/>
    <mergeCell ref="A7:T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N9:O9"/>
    <mergeCell ref="S9:S11"/>
    <mergeCell ref="T9: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Q13:Q14"/>
    <mergeCell ref="R13:R14"/>
    <mergeCell ref="S13:S14"/>
    <mergeCell ref="T13:T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Q15:Q16"/>
    <mergeCell ref="R15:R16"/>
    <mergeCell ref="S15:S16"/>
    <mergeCell ref="T15:T16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Q18:Q19"/>
    <mergeCell ref="R18:R19"/>
    <mergeCell ref="S18:S19"/>
    <mergeCell ref="T18:T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Q20:Q21"/>
    <mergeCell ref="R20:R21"/>
    <mergeCell ref="S20:S21"/>
    <mergeCell ref="T20:T21"/>
  </mergeCells>
  <conditionalFormatting sqref="N13:N16 N18:N21">
    <cfRule type="cellIs" priority="1" dxfId="0" operator="greaterThan" stopIfTrue="1">
      <formula>0.0138888888888889</formula>
    </cfRule>
  </conditionalFormatting>
  <conditionalFormatting sqref="P13:P16 P18:P21">
    <cfRule type="cellIs" priority="2" dxfId="0" operator="greaterThan" stopIfTrue="1">
      <formula>16</formula>
    </cfRule>
  </conditionalFormatting>
  <conditionalFormatting sqref="Q13:Q16 Q18:Q21">
    <cfRule type="cellIs" priority="3" dxfId="0" operator="greaterThan" stopIfTrue="1">
      <formula>16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&amp;R© Комитет по ДКП ФКСР, 2015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HorseTravel-08-07-2018</dc:title>
  <dc:subject/>
  <dc:creator>ТОШИБА</dc:creator>
  <cp:keywords/>
  <dc:description/>
  <cp:lastModifiedBy>O K</cp:lastModifiedBy>
  <cp:lastPrinted>2015-04-28T18:13:05Z</cp:lastPrinted>
  <dcterms:created xsi:type="dcterms:W3CDTF">2010-01-21T11:17:41Z</dcterms:created>
  <dcterms:modified xsi:type="dcterms:W3CDTF">2018-07-08T16:11:32Z</dcterms:modified>
  <cp:category/>
  <cp:version/>
  <cp:contentType/>
  <cp:contentStatus/>
  <cp:revision>19</cp:revision>
</cp:coreProperties>
</file>