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51" activeTab="2"/>
  </bookViews>
  <sheets>
    <sheet name="40км" sheetId="1" r:id="rId1"/>
    <sheet name="80км" sheetId="2" r:id="rId2"/>
    <sheet name="120км" sheetId="3" r:id="rId3"/>
  </sheets>
  <definedNames>
    <definedName name="_xlnm.Print_Area" localSheetId="2">'120км'!$A$2:$S$22</definedName>
    <definedName name="_xlnm.Print_Titles" localSheetId="2">'120км'!$9:$13</definedName>
    <definedName name="_xlnm.Print_Area" localSheetId="0">'40км'!$A$2:$T$32</definedName>
    <definedName name="_xlnm.Print_Titles" localSheetId="0">'40км'!$8:$10</definedName>
    <definedName name="_xlnm.Print_Area" localSheetId="1">'80км'!$A$2:$S$24</definedName>
    <definedName name="_xlnm.Print_Titles" localSheetId="1">'80км'!$9:$12</definedName>
  </definedNames>
  <calcPr fullCalcOnLoad="1"/>
</workbook>
</file>

<file path=xl/sharedStrings.xml><?xml version="1.0" encoding="utf-8"?>
<sst xmlns="http://schemas.openxmlformats.org/spreadsheetml/2006/main" count="228" uniqueCount="102">
  <si>
    <t>Place</t>
  </si>
  <si>
    <t>Rider_ID</t>
  </si>
  <si>
    <t>Horse_ID</t>
  </si>
  <si>
    <t>SPh</t>
  </si>
  <si>
    <t>SAver</t>
  </si>
  <si>
    <t>TTime</t>
  </si>
  <si>
    <t>ОТКРЫТЫЙ ЧЕМПИОНАТ И ПЕРВЕНСТВО ВСЕВОЛОЖСКОГО РАЙОНА, КУБОК ОРГАНИЗАТОРОВ - 9 ЭТАП</t>
  </si>
  <si>
    <t>Дистанционные конные пробеги</t>
  </si>
  <si>
    <t>Технические результаты</t>
  </si>
  <si>
    <t>Дистанция CENCh 40 км( сограничением скорости)</t>
  </si>
  <si>
    <t>КСК "Исток", Ленинградская обл., Всеволожскиий р-он, м/р Ясно-Янино</t>
  </si>
  <si>
    <t>Место</t>
  </si>
  <si>
    <t>Стартовый №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</si>
  <si>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</si>
  <si>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</si>
  <si>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</si>
  <si>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 xml:space="preserve">КЛИЧКА ЛОШАДИ- г.р. </t>
    </r>
    <r>
      <rPr>
        <sz val="9"/>
        <rFont val="Verdana"/>
        <family val="2"/>
      </rPr>
      <t>масть, пол, порода, отец, место рождения</t>
    </r>
  </si>
  <si>
    <t>Владелец</t>
  </si>
  <si>
    <t>Команда, регион</t>
  </si>
  <si>
    <t>Этап</t>
  </si>
  <si>
    <t>1 этап:</t>
  </si>
  <si>
    <t>км</t>
  </si>
  <si>
    <t>Время отдыха:</t>
  </si>
  <si>
    <t>этап</t>
  </si>
  <si>
    <r>
      <t xml:space="preserve">Итого:
</t>
    </r>
    <r>
      <rPr>
        <sz val="10"/>
        <rFont val="Verdana"/>
        <family val="2"/>
      </rPr>
      <t>общее время и время восстан.</t>
    </r>
  </si>
  <si>
    <t>Вып.
норм.</t>
  </si>
  <si>
    <t>2 этап:</t>
  </si>
  <si>
    <t>Время
старта</t>
  </si>
  <si>
    <t>Время
финиша</t>
  </si>
  <si>
    <t>Вход в
вет.зону</t>
  </si>
  <si>
    <t>Время
восстан.</t>
  </si>
  <si>
    <t>Время 
на этапе</t>
  </si>
  <si>
    <t>Скорость
на этапе</t>
  </si>
  <si>
    <t>Средняя 
скорость</t>
  </si>
  <si>
    <t>Общее
время</t>
  </si>
  <si>
    <r>
      <t xml:space="preserve">ПАВЛОВСКАЯ
</t>
    </r>
    <r>
      <rPr>
        <sz val="9"/>
        <rFont val="Verdana"/>
        <family val="2"/>
      </rPr>
      <t>Грета</t>
    </r>
  </si>
  <si>
    <t>003807</t>
  </si>
  <si>
    <r>
      <t xml:space="preserve">ГЛИГЕЯ-07
</t>
    </r>
    <r>
      <rPr>
        <sz val="9"/>
        <rFont val="Verdana"/>
        <family val="2"/>
      </rPr>
      <t>коб., гнедая, араб., Габардин, ООО «Ковчег»</t>
    </r>
  </si>
  <si>
    <t>011209</t>
  </si>
  <si>
    <t>Гришина М.</t>
  </si>
  <si>
    <t>КЗ "Ковчег"
Ленинградская область
Карелия</t>
  </si>
  <si>
    <t>III,Iю</t>
  </si>
  <si>
    <r>
      <t xml:space="preserve">ПАВЛОВСКИЙ
</t>
    </r>
    <r>
      <rPr>
        <sz val="9"/>
        <rFont val="Verdana"/>
        <family val="2"/>
      </rPr>
      <t>Владлен</t>
    </r>
  </si>
  <si>
    <t>007406</t>
  </si>
  <si>
    <r>
      <t xml:space="preserve">РЕМАРКА-11
</t>
    </r>
    <r>
      <rPr>
        <sz val="9"/>
        <rFont val="Verdana"/>
        <family val="2"/>
      </rPr>
      <t>т.гн., коб., сп.полук.,  Миф, к/з "Ковчег"</t>
    </r>
  </si>
  <si>
    <t>016157</t>
  </si>
  <si>
    <t>Павловский А.</t>
  </si>
  <si>
    <t>Дистанция CEN 40 км (с ограничением скорости)</t>
  </si>
  <si>
    <t>КСК "Исток", Ленинградская обл., Всеволожский р-он, м/р Ясно-Янино</t>
  </si>
  <si>
    <r>
      <t xml:space="preserve">СМИРНОВА
</t>
    </r>
    <r>
      <rPr>
        <sz val="9"/>
        <rFont val="Verdana"/>
        <family val="2"/>
      </rPr>
      <t>Жанна</t>
    </r>
  </si>
  <si>
    <t>029388</t>
  </si>
  <si>
    <r>
      <t xml:space="preserve">СОЛАР-10
</t>
    </r>
    <r>
      <rPr>
        <sz val="9"/>
        <rFont val="Verdana"/>
        <family val="2"/>
      </rPr>
      <t xml:space="preserve">сер.,коб.,п/к, Секундомер, Ленинградская обл. </t>
    </r>
  </si>
  <si>
    <t>017500</t>
  </si>
  <si>
    <t>Смирнова Ж.</t>
  </si>
  <si>
    <t>КЗ "Ковчег"
Ленинградская область</t>
  </si>
  <si>
    <t>III</t>
  </si>
  <si>
    <r>
      <t xml:space="preserve">ДЕЧ
</t>
    </r>
    <r>
      <rPr>
        <sz val="9"/>
        <rFont val="Verdana"/>
        <family val="2"/>
      </rPr>
      <t>Татьяна</t>
    </r>
  </si>
  <si>
    <t>030098</t>
  </si>
  <si>
    <r>
      <t xml:space="preserve">ГАМБАР-09
</t>
    </r>
    <r>
      <rPr>
        <sz val="9"/>
        <rFont val="Verdana"/>
        <family val="2"/>
      </rPr>
      <t>гн.,жер.,араб., Драгоценный, Ленинградская обл.</t>
    </r>
  </si>
  <si>
    <t>011256</t>
  </si>
  <si>
    <r>
      <t xml:space="preserve">ВЕБЕР
</t>
    </r>
    <r>
      <rPr>
        <sz val="9"/>
        <rFont val="Verdana"/>
        <family val="2"/>
      </rPr>
      <t>Юлия</t>
    </r>
  </si>
  <si>
    <t>031386</t>
  </si>
  <si>
    <r>
      <t xml:space="preserve">ПАРГЕЛИЙ-13
</t>
    </r>
    <r>
      <rPr>
        <sz val="9"/>
        <rFont val="Verdana"/>
        <family val="2"/>
      </rPr>
      <t>рыж., жер., араб., Господин</t>
    </r>
  </si>
  <si>
    <t>020531</t>
  </si>
  <si>
    <r>
      <t xml:space="preserve">ЗАВЬЯЛОВА
</t>
    </r>
    <r>
      <rPr>
        <sz val="9"/>
        <rFont val="Verdana"/>
        <family val="2"/>
      </rPr>
      <t>Наталья</t>
    </r>
  </si>
  <si>
    <t>056896</t>
  </si>
  <si>
    <r>
      <t xml:space="preserve">КАНТРИ-02
</t>
    </r>
    <r>
      <rPr>
        <sz val="9"/>
        <rFont val="Verdana"/>
        <family val="2"/>
      </rPr>
      <t>сер., коб., помесь, неизв., Лен.обл.</t>
    </r>
  </si>
  <si>
    <t>005852</t>
  </si>
  <si>
    <t>Ворожцова О.</t>
  </si>
  <si>
    <t>"Хэппи хорс"
Ленинградская 
область</t>
  </si>
  <si>
    <t>Главный судья</t>
  </si>
  <si>
    <t xml:space="preserve"> Купцова Н. 1 кат.</t>
  </si>
  <si>
    <t>Главный секретарь</t>
  </si>
  <si>
    <t>Смирнов А. 1 кат.</t>
  </si>
  <si>
    <t xml:space="preserve"> </t>
  </si>
  <si>
    <t>Дистанция CEN 1* 80 км</t>
  </si>
  <si>
    <t>18.08.2018 г.</t>
  </si>
  <si>
    <t>3 этап:</t>
  </si>
  <si>
    <r>
      <t xml:space="preserve">ФРОЛОВ
</t>
    </r>
    <r>
      <rPr>
        <sz val="9"/>
        <rFont val="Verdana"/>
        <family val="2"/>
      </rPr>
      <t>Алексей</t>
    </r>
  </si>
  <si>
    <t>010769</t>
  </si>
  <si>
    <r>
      <t xml:space="preserve">БУБЕНЧИК-04 
</t>
    </r>
    <r>
      <rPr>
        <sz val="9"/>
        <rFont val="Verdana"/>
        <family val="2"/>
      </rPr>
      <t>вор., мер., орл.рыс., Крестник, Калгановский КЗ</t>
    </r>
  </si>
  <si>
    <t>006441</t>
  </si>
  <si>
    <t>ч/в
Москва</t>
  </si>
  <si>
    <r>
      <t xml:space="preserve">ЕЛИЗАРКОВА
</t>
    </r>
    <r>
      <rPr>
        <sz val="9"/>
        <rFont val="Verdana"/>
        <family val="2"/>
      </rPr>
      <t>Мария</t>
    </r>
  </si>
  <si>
    <t>027091</t>
  </si>
  <si>
    <r>
      <t xml:space="preserve">ПРИТТИ ГЕРЛ-11
</t>
    </r>
    <r>
      <rPr>
        <sz val="9"/>
        <rFont val="Verdana"/>
        <family val="2"/>
      </rPr>
      <t>рыж., коб</t>
    </r>
    <r>
      <rPr>
        <b/>
        <sz val="9"/>
        <rFont val="Verdana"/>
        <family val="2"/>
      </rPr>
      <t>.</t>
    </r>
    <r>
      <rPr>
        <sz val="9"/>
        <rFont val="Verdana"/>
        <family val="2"/>
      </rPr>
      <t>, араб., Господин, КЗ Ковчег</t>
    </r>
  </si>
  <si>
    <t>017423</t>
  </si>
  <si>
    <t>снят
хромота</t>
  </si>
  <si>
    <r>
      <t xml:space="preserve">ЖИРНОВ
</t>
    </r>
    <r>
      <rPr>
        <sz val="9"/>
        <rFont val="Verdana"/>
        <family val="2"/>
      </rPr>
      <t>Николай</t>
    </r>
  </si>
  <si>
    <t>002260</t>
  </si>
  <si>
    <r>
      <t xml:space="preserve">ОРИГИНАЛ-07
</t>
    </r>
    <r>
      <rPr>
        <sz val="9"/>
        <rFont val="Verdana"/>
        <family val="2"/>
      </rPr>
      <t xml:space="preserve">гн., мер., русск.рыс., Распев,  СПК ПЗ "Псковский"   </t>
    </r>
    <r>
      <rPr>
        <b/>
        <sz val="9"/>
        <rFont val="Verdana"/>
        <family val="2"/>
      </rPr>
      <t xml:space="preserve">             </t>
    </r>
  </si>
  <si>
    <t>007888</t>
  </si>
  <si>
    <t>Жирнов Н.</t>
  </si>
  <si>
    <t>ч/в
Санкт-Петербург</t>
  </si>
  <si>
    <t>Дистанция CEN 2* 120 км</t>
  </si>
  <si>
    <t>4 этап:</t>
  </si>
  <si>
    <r>
      <t xml:space="preserve">АНДРЮХА
</t>
    </r>
    <r>
      <rPr>
        <sz val="9"/>
        <rFont val="Verdana"/>
        <family val="2"/>
      </rPr>
      <t>Дана</t>
    </r>
  </si>
  <si>
    <t>004404</t>
  </si>
  <si>
    <r>
      <t xml:space="preserve">ВЛАВИ-10
</t>
    </r>
    <r>
      <rPr>
        <sz val="9"/>
        <rFont val="Verdana"/>
        <family val="2"/>
      </rPr>
      <t>сер., коб., п/к, Виноград-9, Моск. Обл.</t>
    </r>
  </si>
  <si>
    <t>020944</t>
  </si>
  <si>
    <t>Складанюк И.</t>
  </si>
  <si>
    <t xml:space="preserve">ч/в
Московская
область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</si>
</sst>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HH:MM:SS"/>
    <numFmt numFmtId="167" formatCode="[H]:MM:SS;@"/>
    <numFmt numFmtId="168" formatCode="0.00"/>
    <numFmt numFmtId="169" formatCode="@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color indexed="23"/>
      <name val="Arial"/>
      <family val="2"/>
    </font>
    <font>
      <b/>
      <sz val="14"/>
      <name val="Verdana"/>
      <family val="2"/>
    </font>
    <font>
      <sz val="7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sz val="12"/>
      <name val="Verdana"/>
      <family val="2"/>
    </font>
    <font>
      <sz val="12"/>
      <name val="Arial"/>
      <family val="2"/>
    </font>
    <font>
      <b/>
      <sz val="9"/>
      <name val="Verdana"/>
      <family val="2"/>
    </font>
    <font>
      <b/>
      <i/>
      <sz val="9"/>
      <name val="Arial Cyr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name val="Arial"/>
      <family val="2"/>
    </font>
    <font>
      <sz val="8"/>
      <name val="Verdana"/>
      <family val="2"/>
    </font>
    <font>
      <b/>
      <sz val="7"/>
      <name val="Verdana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</cellStyleXfs>
  <cellXfs count="151">
    <xf numFmtId="164" fontId="0" fillId="0" borderId="0" xfId="0" applyAlignment="1">
      <alignment/>
    </xf>
    <xf numFmtId="164" fontId="1" fillId="0" borderId="0" xfId="23" applyFont="1" applyAlignment="1" applyProtection="1">
      <alignment vertical="center"/>
      <protection locked="0"/>
    </xf>
    <xf numFmtId="164" fontId="1" fillId="2" borderId="0" xfId="29" applyFont="1" applyFill="1" applyBorder="1" applyAlignment="1" applyProtection="1">
      <alignment horizontal="center" vertical="top"/>
      <protection/>
    </xf>
    <xf numFmtId="164" fontId="1" fillId="2" borderId="0" xfId="29" applyFont="1" applyFill="1" applyBorder="1" applyAlignment="1" applyProtection="1">
      <alignment vertical="top"/>
      <protection locked="0"/>
    </xf>
    <xf numFmtId="164" fontId="1" fillId="2" borderId="0" xfId="29" applyFont="1" applyFill="1" applyBorder="1" applyAlignment="1" applyProtection="1">
      <alignment horizontal="center" vertical="top"/>
      <protection locked="0"/>
    </xf>
    <xf numFmtId="164" fontId="1" fillId="2" borderId="0" xfId="29" applyFont="1" applyFill="1" applyBorder="1" applyProtection="1">
      <alignment/>
      <protection locked="0"/>
    </xf>
    <xf numFmtId="164" fontId="1" fillId="2" borderId="0" xfId="29" applyFont="1" applyFill="1" applyProtection="1">
      <alignment/>
      <protection locked="0"/>
    </xf>
    <xf numFmtId="164" fontId="3" fillId="2" borderId="0" xfId="29" applyFont="1" applyFill="1" applyProtection="1">
      <alignment/>
      <protection locked="0"/>
    </xf>
    <xf numFmtId="164" fontId="4" fillId="0" borderId="0" xfId="27" applyFont="1" applyAlignment="1" applyProtection="1">
      <alignment vertical="center" wrapText="1"/>
      <protection locked="0"/>
    </xf>
    <xf numFmtId="164" fontId="5" fillId="0" borderId="0" xfId="27" applyFont="1" applyAlignment="1" applyProtection="1">
      <alignment horizontal="right" vertical="center"/>
      <protection locked="0"/>
    </xf>
    <xf numFmtId="164" fontId="1" fillId="0" borderId="0" xfId="27" applyAlignment="1" applyProtection="1">
      <alignment vertical="center"/>
      <protection locked="0"/>
    </xf>
    <xf numFmtId="164" fontId="4" fillId="0" borderId="0" xfId="22" applyFont="1" applyBorder="1" applyAlignment="1" applyProtection="1">
      <alignment horizontal="center" vertical="center" wrapText="1"/>
      <protection locked="0"/>
    </xf>
    <xf numFmtId="164" fontId="1" fillId="0" borderId="0" xfId="22" applyFont="1" applyAlignment="1" applyProtection="1">
      <alignment vertical="center"/>
      <protection locked="0"/>
    </xf>
    <xf numFmtId="164" fontId="6" fillId="0" borderId="0" xfId="26" applyFont="1" applyBorder="1" applyAlignment="1" applyProtection="1">
      <alignment horizontal="center" vertical="center" wrapText="1"/>
      <protection locked="0"/>
    </xf>
    <xf numFmtId="164" fontId="1" fillId="0" borderId="0" xfId="26" applyFont="1" applyAlignment="1" applyProtection="1">
      <alignment vertical="center"/>
      <protection locked="0"/>
    </xf>
    <xf numFmtId="164" fontId="7" fillId="0" borderId="0" xfId="26" applyFont="1" applyBorder="1" applyAlignment="1" applyProtection="1">
      <alignment horizontal="center" vertical="center"/>
      <protection locked="0"/>
    </xf>
    <xf numFmtId="164" fontId="8" fillId="0" borderId="0" xfId="26" applyFont="1" applyAlignment="1" applyProtection="1">
      <alignment vertical="center"/>
      <protection locked="0"/>
    </xf>
    <xf numFmtId="164" fontId="9" fillId="0" borderId="0" xfId="26" applyFont="1" applyBorder="1" applyAlignment="1" applyProtection="1">
      <alignment horizontal="center" vertical="center"/>
      <protection locked="0"/>
    </xf>
    <xf numFmtId="164" fontId="10" fillId="0" borderId="0" xfId="26" applyFont="1" applyAlignment="1" applyProtection="1">
      <alignment vertical="center"/>
      <protection locked="0"/>
    </xf>
    <xf numFmtId="164" fontId="11" fillId="0" borderId="0" xfId="27" applyFont="1" applyAlignment="1" applyProtection="1">
      <alignment vertical="center"/>
      <protection locked="0"/>
    </xf>
    <xf numFmtId="164" fontId="11" fillId="0" borderId="0" xfId="26" applyFont="1" applyProtection="1">
      <alignment/>
      <protection locked="0"/>
    </xf>
    <xf numFmtId="164" fontId="11" fillId="0" borderId="0" xfId="26" applyFont="1" applyAlignment="1" applyProtection="1">
      <alignment wrapText="1"/>
      <protection locked="0"/>
    </xf>
    <xf numFmtId="164" fontId="11" fillId="0" borderId="0" xfId="26" applyFont="1" applyAlignment="1" applyProtection="1">
      <alignment shrinkToFit="1"/>
      <protection locked="0"/>
    </xf>
    <xf numFmtId="165" fontId="11" fillId="0" borderId="1" xfId="26" applyNumberFormat="1" applyFont="1" applyBorder="1" applyAlignment="1" applyProtection="1">
      <alignment horizontal="right"/>
      <protection locked="0"/>
    </xf>
    <xf numFmtId="164" fontId="12" fillId="0" borderId="0" xfId="26" applyFont="1" applyProtection="1">
      <alignment/>
      <protection locked="0"/>
    </xf>
    <xf numFmtId="164" fontId="11" fillId="3" borderId="2" xfId="27" applyFont="1" applyFill="1" applyBorder="1" applyAlignment="1" applyProtection="1">
      <alignment horizontal="center" vertical="center" textRotation="90" wrapText="1"/>
      <protection locked="0"/>
    </xf>
    <xf numFmtId="164" fontId="13" fillId="3" borderId="3" xfId="27" applyFont="1" applyFill="1" applyBorder="1" applyAlignment="1" applyProtection="1">
      <alignment horizontal="center" vertical="center" textRotation="90" wrapText="1"/>
      <protection locked="0"/>
    </xf>
    <xf numFmtId="164" fontId="11" fillId="3" borderId="3" xfId="27" applyFont="1" applyFill="1" applyBorder="1" applyAlignment="1" applyProtection="1">
      <alignment horizontal="left" vertical="center" wrapText="1"/>
      <protection locked="0"/>
    </xf>
    <xf numFmtId="164" fontId="11" fillId="3" borderId="3" xfId="27" applyFont="1" applyFill="1" applyBorder="1" applyAlignment="1" applyProtection="1">
      <alignment horizontal="center" vertical="center" wrapText="1"/>
      <protection locked="0"/>
    </xf>
    <xf numFmtId="164" fontId="11" fillId="3" borderId="3" xfId="27" applyFont="1" applyFill="1" applyBorder="1" applyAlignment="1" applyProtection="1">
      <alignment horizontal="center" vertical="center" textRotation="90" wrapText="1"/>
      <protection locked="0"/>
    </xf>
    <xf numFmtId="164" fontId="14" fillId="3" borderId="4" xfId="20" applyFont="1" applyFill="1" applyBorder="1" applyAlignment="1" applyProtection="1">
      <alignment horizontal="right" vertical="center"/>
      <protection locked="0"/>
    </xf>
    <xf numFmtId="164" fontId="15" fillId="3" borderId="5" xfId="20" applyFont="1" applyFill="1" applyBorder="1" applyAlignment="1" applyProtection="1">
      <alignment horizontal="center" vertical="center"/>
      <protection locked="0"/>
    </xf>
    <xf numFmtId="164" fontId="14" fillId="3" borderId="5" xfId="20" applyFont="1" applyFill="1" applyBorder="1" applyAlignment="1" applyProtection="1">
      <alignment vertical="center"/>
      <protection locked="0"/>
    </xf>
    <xf numFmtId="164" fontId="14" fillId="3" borderId="5" xfId="20" applyFont="1" applyFill="1" applyBorder="1" applyAlignment="1" applyProtection="1">
      <alignment horizontal="right" vertical="center"/>
      <protection locked="0"/>
    </xf>
    <xf numFmtId="164" fontId="14" fillId="3" borderId="5" xfId="20" applyFont="1" applyFill="1" applyBorder="1" applyAlignment="1" applyProtection="1">
      <alignment horizontal="center" vertical="center"/>
      <protection locked="0"/>
    </xf>
    <xf numFmtId="166" fontId="15" fillId="3" borderId="6" xfId="20" applyNumberFormat="1" applyFont="1" applyFill="1" applyBorder="1" applyAlignment="1" applyProtection="1">
      <alignment horizontal="center" vertical="center"/>
      <protection locked="0"/>
    </xf>
    <xf numFmtId="166" fontId="16" fillId="3" borderId="3" xfId="20" applyNumberFormat="1" applyFont="1" applyFill="1" applyBorder="1" applyAlignment="1" applyProtection="1">
      <alignment horizontal="center" vertical="center" wrapText="1"/>
      <protection locked="0"/>
    </xf>
    <xf numFmtId="164" fontId="11" fillId="3" borderId="7" xfId="27" applyFont="1" applyFill="1" applyBorder="1" applyAlignment="1" applyProtection="1">
      <alignment horizontal="center" vertical="center" wrapText="1"/>
      <protection locked="0"/>
    </xf>
    <xf numFmtId="164" fontId="10" fillId="0" borderId="0" xfId="23" applyFont="1" applyAlignment="1" applyProtection="1">
      <alignment vertical="center"/>
      <protection locked="0"/>
    </xf>
    <xf numFmtId="164" fontId="14" fillId="3" borderId="8" xfId="20" applyFont="1" applyFill="1" applyBorder="1" applyAlignment="1" applyProtection="1">
      <alignment horizontal="right" vertical="center"/>
      <protection locked="0"/>
    </xf>
    <xf numFmtId="164" fontId="15" fillId="3" borderId="9" xfId="20" applyFont="1" applyFill="1" applyBorder="1" applyAlignment="1" applyProtection="1">
      <alignment horizontal="center" vertical="center"/>
      <protection locked="0"/>
    </xf>
    <xf numFmtId="164" fontId="14" fillId="3" borderId="9" xfId="20" applyFont="1" applyFill="1" applyBorder="1" applyAlignment="1" applyProtection="1">
      <alignment vertical="center"/>
      <protection locked="0"/>
    </xf>
    <xf numFmtId="164" fontId="14" fillId="3" borderId="9" xfId="20" applyFont="1" applyFill="1" applyBorder="1" applyAlignment="1" applyProtection="1">
      <alignment horizontal="right" vertical="center"/>
      <protection locked="0"/>
    </xf>
    <xf numFmtId="164" fontId="14" fillId="3" borderId="9" xfId="20" applyFont="1" applyFill="1" applyBorder="1" applyAlignment="1" applyProtection="1">
      <alignment horizontal="center" vertical="center"/>
      <protection locked="0"/>
    </xf>
    <xf numFmtId="166" fontId="15" fillId="3" borderId="10" xfId="20" applyNumberFormat="1" applyFont="1" applyFill="1" applyBorder="1" applyAlignment="1" applyProtection="1">
      <alignment horizontal="center" vertical="center"/>
      <protection locked="0"/>
    </xf>
    <xf numFmtId="164" fontId="14" fillId="3" borderId="11" xfId="20" applyFont="1" applyFill="1" applyBorder="1" applyAlignment="1" applyProtection="1">
      <alignment horizontal="center" vertical="center" wrapText="1"/>
      <protection locked="0"/>
    </xf>
    <xf numFmtId="167" fontId="14" fillId="3" borderId="11" xfId="0" applyNumberFormat="1" applyFont="1" applyFill="1" applyBorder="1" applyAlignment="1" applyProtection="1">
      <alignment horizontal="center" vertical="center" wrapText="1"/>
      <protection locked="0"/>
    </xf>
    <xf numFmtId="167" fontId="14" fillId="3" borderId="11" xfId="20" applyNumberFormat="1" applyFont="1" applyFill="1" applyBorder="1" applyAlignment="1" applyProtection="1">
      <alignment horizontal="center" vertical="center" wrapText="1"/>
      <protection locked="0"/>
    </xf>
    <xf numFmtId="168" fontId="14" fillId="3" borderId="11" xfId="20" applyNumberFormat="1" applyFont="1" applyFill="1" applyBorder="1" applyAlignment="1" applyProtection="1">
      <alignment horizontal="center" vertical="center" wrapText="1"/>
      <protection locked="0"/>
    </xf>
    <xf numFmtId="167" fontId="17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2" xfId="25" applyFont="1" applyBorder="1" applyAlignment="1" applyProtection="1">
      <alignment horizontal="center" vertical="center" wrapText="1"/>
      <protection locked="0"/>
    </xf>
    <xf numFmtId="164" fontId="7" fillId="0" borderId="3" xfId="26" applyFont="1" applyFill="1" applyBorder="1" applyAlignment="1" applyProtection="1">
      <alignment horizontal="center" vertical="center"/>
      <protection locked="0"/>
    </xf>
    <xf numFmtId="164" fontId="11" fillId="0" borderId="3" xfId="30" applyFont="1" applyBorder="1" applyAlignment="1" applyProtection="1">
      <alignment horizontal="left" vertical="center" wrapText="1"/>
      <protection locked="0"/>
    </xf>
    <xf numFmtId="169" fontId="14" fillId="0" borderId="3" xfId="30" applyNumberFormat="1" applyFont="1" applyBorder="1" applyAlignment="1" applyProtection="1">
      <alignment horizontal="center" vertical="center" wrapText="1"/>
      <protection locked="0"/>
    </xf>
    <xf numFmtId="164" fontId="14" fillId="0" borderId="3" xfId="30" applyFont="1" applyBorder="1" applyAlignment="1" applyProtection="1">
      <alignment horizontal="center" vertical="center"/>
      <protection locked="0"/>
    </xf>
    <xf numFmtId="169" fontId="14" fillId="0" borderId="3" xfId="30" applyNumberFormat="1" applyFont="1" applyBorder="1" applyAlignment="1" applyProtection="1">
      <alignment horizontal="center" vertical="center"/>
      <protection locked="0"/>
    </xf>
    <xf numFmtId="164" fontId="14" fillId="0" borderId="3" xfId="30" applyFont="1" applyBorder="1" applyAlignment="1" applyProtection="1">
      <alignment horizontal="center" vertical="center" wrapText="1"/>
      <protection locked="0"/>
    </xf>
    <xf numFmtId="164" fontId="14" fillId="0" borderId="12" xfId="23" applyFont="1" applyBorder="1" applyAlignment="1" applyProtection="1">
      <alignment horizontal="center" vertical="center" wrapText="1"/>
      <protection locked="0"/>
    </xf>
    <xf numFmtId="164" fontId="14" fillId="0" borderId="13" xfId="23" applyFont="1" applyBorder="1" applyAlignment="1" applyProtection="1">
      <alignment horizontal="center" vertical="center" wrapText="1"/>
      <protection locked="0"/>
    </xf>
    <xf numFmtId="166" fontId="14" fillId="4" borderId="13" xfId="20" applyNumberFormat="1" applyFont="1" applyFill="1" applyBorder="1" applyAlignment="1" applyProtection="1">
      <alignment horizontal="center" vertical="center"/>
      <protection locked="0"/>
    </xf>
    <xf numFmtId="167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14" fillId="0" borderId="13" xfId="20" applyNumberFormat="1" applyFont="1" applyFill="1" applyBorder="1" applyAlignment="1" applyProtection="1">
      <alignment horizontal="center" vertical="center"/>
      <protection locked="0"/>
    </xf>
    <xf numFmtId="166" fontId="14" fillId="0" borderId="13" xfId="0" applyNumberFormat="1" applyFont="1" applyFill="1" applyBorder="1" applyAlignment="1" applyProtection="1">
      <alignment horizontal="center" vertical="center"/>
      <protection locked="0"/>
    </xf>
    <xf numFmtId="167" fontId="14" fillId="0" borderId="13" xfId="20" applyNumberFormat="1" applyFont="1" applyFill="1" applyBorder="1" applyAlignment="1" applyProtection="1">
      <alignment horizontal="center" vertical="center"/>
      <protection locked="0"/>
    </xf>
    <xf numFmtId="168" fontId="14" fillId="0" borderId="13" xfId="20" applyNumberFormat="1" applyFont="1" applyFill="1" applyBorder="1" applyAlignment="1" applyProtection="1">
      <alignment horizontal="center" vertical="center"/>
      <protection locked="0"/>
    </xf>
    <xf numFmtId="168" fontId="14" fillId="0" borderId="3" xfId="20" applyNumberFormat="1" applyFont="1" applyFill="1" applyBorder="1" applyAlignment="1" applyProtection="1">
      <alignment horizontal="center" vertical="center"/>
      <protection locked="0"/>
    </xf>
    <xf numFmtId="167" fontId="18" fillId="0" borderId="3" xfId="0" applyNumberFormat="1" applyFont="1" applyFill="1" applyBorder="1" applyAlignment="1" applyProtection="1">
      <alignment horizontal="center" vertical="center"/>
      <protection locked="0"/>
    </xf>
    <xf numFmtId="167" fontId="18" fillId="4" borderId="3" xfId="0" applyNumberFormat="1" applyFont="1" applyFill="1" applyBorder="1" applyAlignment="1" applyProtection="1">
      <alignment horizontal="center" vertical="center"/>
      <protection locked="0"/>
    </xf>
    <xf numFmtId="164" fontId="11" fillId="0" borderId="7" xfId="23" applyFont="1" applyBorder="1" applyAlignment="1" applyProtection="1">
      <alignment horizontal="center" vertical="center" wrapText="1"/>
      <protection locked="0"/>
    </xf>
    <xf numFmtId="164" fontId="19" fillId="0" borderId="0" xfId="23" applyFont="1" applyAlignment="1" applyProtection="1">
      <alignment vertical="center"/>
      <protection locked="0"/>
    </xf>
    <xf numFmtId="164" fontId="14" fillId="0" borderId="11" xfId="23" applyFont="1" applyBorder="1" applyAlignment="1" applyProtection="1">
      <alignment horizontal="center" vertical="center" wrapText="1"/>
      <protection locked="0"/>
    </xf>
    <xf numFmtId="166" fontId="14" fillId="0" borderId="11" xfId="20" applyNumberFormat="1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11" xfId="20" applyNumberFormat="1" applyFont="1" applyFill="1" applyBorder="1" applyAlignment="1" applyProtection="1">
      <alignment horizontal="center" vertical="center"/>
      <protection locked="0"/>
    </xf>
    <xf numFmtId="166" fontId="14" fillId="0" borderId="11" xfId="0" applyNumberFormat="1" applyFont="1" applyFill="1" applyBorder="1" applyAlignment="1" applyProtection="1">
      <alignment horizontal="center" vertical="center"/>
      <protection locked="0"/>
    </xf>
    <xf numFmtId="167" fontId="14" fillId="0" borderId="11" xfId="20" applyNumberFormat="1" applyFont="1" applyFill="1" applyBorder="1" applyAlignment="1" applyProtection="1">
      <alignment horizontal="center" vertical="center"/>
      <protection locked="0"/>
    </xf>
    <xf numFmtId="168" fontId="14" fillId="0" borderId="11" xfId="20" applyNumberFormat="1" applyFont="1" applyFill="1" applyBorder="1" applyAlignment="1" applyProtection="1">
      <alignment horizontal="center" vertical="center"/>
      <protection locked="0"/>
    </xf>
    <xf numFmtId="168" fontId="14" fillId="0" borderId="13" xfId="0" applyNumberFormat="1" applyFont="1" applyFill="1" applyBorder="1" applyAlignment="1" applyProtection="1">
      <alignment horizontal="center" vertical="center"/>
      <protection locked="0"/>
    </xf>
    <xf numFmtId="168" fontId="14" fillId="0" borderId="3" xfId="0" applyNumberFormat="1" applyFont="1" applyFill="1" applyBorder="1" applyAlignment="1" applyProtection="1">
      <alignment horizontal="center" vertical="center"/>
      <protection locked="0"/>
    </xf>
    <xf numFmtId="168" fontId="14" fillId="0" borderId="11" xfId="0" applyNumberFormat="1" applyFont="1" applyFill="1" applyBorder="1" applyAlignment="1" applyProtection="1">
      <alignment horizontal="center" vertical="center"/>
      <protection locked="0"/>
    </xf>
    <xf numFmtId="164" fontId="11" fillId="5" borderId="3" xfId="30" applyFont="1" applyFill="1" applyBorder="1" applyAlignment="1" applyProtection="1">
      <alignment horizontal="left" vertical="center" wrapText="1"/>
      <protection locked="0"/>
    </xf>
    <xf numFmtId="169" fontId="14" fillId="0" borderId="3" xfId="30" applyNumberFormat="1" applyFont="1" applyFill="1" applyBorder="1" applyAlignment="1" applyProtection="1">
      <alignment horizontal="center" vertical="center" wrapText="1"/>
      <protection locked="0"/>
    </xf>
    <xf numFmtId="164" fontId="14" fillId="0" borderId="3" xfId="30" applyFont="1" applyFill="1" applyBorder="1" applyAlignment="1" applyProtection="1">
      <alignment horizontal="center" vertical="center" wrapText="1"/>
      <protection locked="0"/>
    </xf>
    <xf numFmtId="164" fontId="11" fillId="5" borderId="12" xfId="30" applyFont="1" applyFill="1" applyBorder="1" applyAlignment="1" applyProtection="1">
      <alignment horizontal="left" vertical="center" wrapText="1"/>
      <protection locked="0"/>
    </xf>
    <xf numFmtId="164" fontId="11" fillId="0" borderId="11" xfId="30" applyFont="1" applyBorder="1" applyAlignment="1" applyProtection="1">
      <alignment horizontal="left" vertical="center" wrapText="1"/>
      <protection locked="0"/>
    </xf>
    <xf numFmtId="164" fontId="14" fillId="0" borderId="12" xfId="30" applyFont="1" applyBorder="1" applyAlignment="1" applyProtection="1">
      <alignment horizontal="center" vertical="center" wrapText="1"/>
      <protection locked="0"/>
    </xf>
    <xf numFmtId="164" fontId="14" fillId="0" borderId="12" xfId="23" applyFont="1" applyFill="1" applyBorder="1" applyAlignment="1" applyProtection="1">
      <alignment horizontal="center" vertical="center" wrapText="1"/>
      <protection locked="0"/>
    </xf>
    <xf numFmtId="164" fontId="6" fillId="0" borderId="0" xfId="25" applyFont="1" applyBorder="1" applyAlignment="1" applyProtection="1">
      <alignment horizontal="center" vertical="center" wrapText="1"/>
      <protection locked="0"/>
    </xf>
    <xf numFmtId="164" fontId="6" fillId="0" borderId="0" xfId="27" applyFont="1" applyFill="1" applyBorder="1" applyAlignment="1" applyProtection="1">
      <alignment horizontal="center" vertical="center"/>
      <protection locked="0"/>
    </xf>
    <xf numFmtId="164" fontId="13" fillId="0" borderId="0" xfId="30" applyFont="1" applyBorder="1" applyAlignment="1" applyProtection="1">
      <alignment horizontal="left" vertical="center" wrapText="1"/>
      <protection locked="0"/>
    </xf>
    <xf numFmtId="164" fontId="20" fillId="0" borderId="0" xfId="30" applyFont="1" applyBorder="1" applyAlignment="1" applyProtection="1">
      <alignment horizontal="center" vertical="center" wrapText="1"/>
      <protection locked="0"/>
    </xf>
    <xf numFmtId="164" fontId="20" fillId="0" borderId="0" xfId="30" applyFont="1" applyBorder="1" applyAlignment="1" applyProtection="1">
      <alignment horizontal="center" vertical="center"/>
      <protection locked="0"/>
    </xf>
    <xf numFmtId="169" fontId="20" fillId="0" borderId="0" xfId="30" applyNumberFormat="1" applyFont="1" applyBorder="1" applyAlignment="1" applyProtection="1">
      <alignment horizontal="center" vertical="center"/>
      <protection locked="0"/>
    </xf>
    <xf numFmtId="164" fontId="20" fillId="0" borderId="0" xfId="23" applyFont="1" applyBorder="1" applyAlignment="1" applyProtection="1">
      <alignment horizontal="center" vertical="center" wrapText="1"/>
      <protection locked="0"/>
    </xf>
    <xf numFmtId="164" fontId="6" fillId="0" borderId="0" xfId="23" applyFont="1" applyBorder="1" applyAlignment="1" applyProtection="1">
      <alignment horizontal="center" vertical="center" wrapText="1"/>
      <protection locked="0"/>
    </xf>
    <xf numFmtId="166" fontId="14" fillId="0" borderId="0" xfId="20" applyNumberFormat="1" applyFont="1" applyBorder="1" applyAlignment="1" applyProtection="1">
      <alignment horizontal="center" vertical="center"/>
      <protection locked="0"/>
    </xf>
    <xf numFmtId="167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4" fillId="0" borderId="0" xfId="20" applyNumberFormat="1" applyFont="1" applyBorder="1" applyAlignment="1" applyProtection="1">
      <alignment horizontal="center" vertical="center"/>
      <protection locked="0"/>
    </xf>
    <xf numFmtId="168" fontId="14" fillId="0" borderId="0" xfId="20" applyNumberFormat="1" applyFont="1" applyBorder="1" applyAlignment="1" applyProtection="1">
      <alignment horizontal="center" vertical="center"/>
      <protection locked="0"/>
    </xf>
    <xf numFmtId="167" fontId="18" fillId="0" borderId="0" xfId="0" applyNumberFormat="1" applyFont="1" applyBorder="1" applyAlignment="1" applyProtection="1">
      <alignment horizontal="center" vertical="center"/>
      <protection locked="0"/>
    </xf>
    <xf numFmtId="164" fontId="11" fillId="0" borderId="0" xfId="23" applyFont="1" applyBorder="1" applyAlignment="1" applyProtection="1">
      <alignment horizontal="center" vertical="center" wrapText="1"/>
      <protection locked="0"/>
    </xf>
    <xf numFmtId="164" fontId="6" fillId="0" borderId="0" xfId="23" applyFont="1" applyAlignment="1" applyProtection="1">
      <alignment vertical="center"/>
      <protection locked="0"/>
    </xf>
    <xf numFmtId="164" fontId="6" fillId="0" borderId="0" xfId="22" applyFont="1" applyAlignment="1" applyProtection="1">
      <alignment vertical="center"/>
      <protection locked="0"/>
    </xf>
    <xf numFmtId="164" fontId="5" fillId="0" borderId="0" xfId="27" applyFont="1" applyAlignment="1" applyProtection="1">
      <alignment horizontal="left" vertical="center"/>
      <protection locked="0"/>
    </xf>
    <xf numFmtId="164" fontId="21" fillId="0" borderId="0" xfId="23" applyFont="1" applyAlignment="1" applyProtection="1">
      <alignment vertical="center"/>
      <protection locked="0"/>
    </xf>
    <xf numFmtId="164" fontId="22" fillId="2" borderId="0" xfId="29" applyFont="1" applyFill="1" applyBorder="1" applyAlignment="1" applyProtection="1">
      <alignment horizontal="center" vertical="top" shrinkToFit="1"/>
      <protection locked="0"/>
    </xf>
    <xf numFmtId="164" fontId="4" fillId="0" borderId="0" xfId="26" applyFont="1" applyAlignment="1" applyProtection="1">
      <alignment vertical="center" wrapText="1"/>
      <protection locked="0"/>
    </xf>
    <xf numFmtId="164" fontId="5" fillId="0" borderId="0" xfId="26" applyFont="1" applyAlignment="1" applyProtection="1">
      <alignment horizontal="right" vertical="center"/>
      <protection locked="0"/>
    </xf>
    <xf numFmtId="164" fontId="1" fillId="0" borderId="0" xfId="26" applyAlignment="1" applyProtection="1">
      <alignment vertical="center"/>
      <protection locked="0"/>
    </xf>
    <xf numFmtId="164" fontId="11" fillId="0" borderId="0" xfId="27" applyFont="1" applyProtection="1">
      <alignment/>
      <protection locked="0"/>
    </xf>
    <xf numFmtId="164" fontId="11" fillId="0" borderId="0" xfId="27" applyFont="1" applyAlignment="1" applyProtection="1">
      <alignment wrapText="1"/>
      <protection locked="0"/>
    </xf>
    <xf numFmtId="164" fontId="11" fillId="0" borderId="0" xfId="27" applyFont="1" applyAlignment="1" applyProtection="1">
      <alignment shrinkToFit="1"/>
      <protection locked="0"/>
    </xf>
    <xf numFmtId="164" fontId="12" fillId="0" borderId="0" xfId="27" applyFont="1" applyProtection="1">
      <alignment/>
      <protection locked="0"/>
    </xf>
    <xf numFmtId="164" fontId="11" fillId="0" borderId="0" xfId="27" applyFont="1" applyBorder="1" applyAlignment="1" applyProtection="1">
      <alignment horizontal="right" vertical="center"/>
      <protection locked="0"/>
    </xf>
    <xf numFmtId="164" fontId="11" fillId="3" borderId="2" xfId="26" applyFont="1" applyFill="1" applyBorder="1" applyAlignment="1" applyProtection="1">
      <alignment horizontal="center" vertical="center" textRotation="90" wrapText="1"/>
      <protection locked="0"/>
    </xf>
    <xf numFmtId="164" fontId="13" fillId="3" borderId="3" xfId="26" applyFont="1" applyFill="1" applyBorder="1" applyAlignment="1" applyProtection="1">
      <alignment horizontal="center" vertical="center" textRotation="90" wrapText="1"/>
      <protection locked="0"/>
    </xf>
    <xf numFmtId="164" fontId="11" fillId="3" borderId="3" xfId="26" applyFont="1" applyFill="1" applyBorder="1" applyAlignment="1" applyProtection="1">
      <alignment horizontal="left" vertical="center" wrapText="1"/>
      <protection locked="0"/>
    </xf>
    <xf numFmtId="164" fontId="11" fillId="3" borderId="3" xfId="26" applyFont="1" applyFill="1" applyBorder="1" applyAlignment="1" applyProtection="1">
      <alignment horizontal="center" vertical="center" wrapText="1"/>
      <protection locked="0"/>
    </xf>
    <xf numFmtId="164" fontId="11" fillId="3" borderId="3" xfId="26" applyFont="1" applyFill="1" applyBorder="1" applyAlignment="1" applyProtection="1">
      <alignment horizontal="center" vertical="center" textRotation="90" wrapText="1"/>
      <protection locked="0"/>
    </xf>
    <xf numFmtId="164" fontId="11" fillId="3" borderId="7" xfId="26" applyFont="1" applyFill="1" applyBorder="1" applyAlignment="1" applyProtection="1">
      <alignment horizontal="center" vertical="center" wrapText="1"/>
      <protection locked="0"/>
    </xf>
    <xf numFmtId="164" fontId="10" fillId="0" borderId="0" xfId="22" applyFont="1" applyAlignment="1" applyProtection="1">
      <alignment vertical="center"/>
      <protection locked="0"/>
    </xf>
    <xf numFmtId="164" fontId="14" fillId="3" borderId="14" xfId="20" applyFont="1" applyFill="1" applyBorder="1" applyAlignment="1" applyProtection="1">
      <alignment horizontal="right" vertical="center"/>
      <protection locked="0"/>
    </xf>
    <xf numFmtId="164" fontId="15" fillId="3" borderId="0" xfId="20" applyFont="1" applyFill="1" applyBorder="1" applyAlignment="1" applyProtection="1">
      <alignment horizontal="center" vertical="center"/>
      <protection locked="0"/>
    </xf>
    <xf numFmtId="164" fontId="14" fillId="3" borderId="0" xfId="20" applyFont="1" applyFill="1" applyBorder="1" applyAlignment="1" applyProtection="1">
      <alignment vertical="center"/>
      <protection locked="0"/>
    </xf>
    <xf numFmtId="164" fontId="14" fillId="3" borderId="0" xfId="20" applyFont="1" applyFill="1" applyBorder="1" applyAlignment="1" applyProtection="1">
      <alignment horizontal="right" vertical="center"/>
      <protection locked="0"/>
    </xf>
    <xf numFmtId="164" fontId="14" fillId="3" borderId="0" xfId="20" applyFont="1" applyFill="1" applyBorder="1" applyAlignment="1" applyProtection="1">
      <alignment horizontal="center" vertical="center"/>
      <protection locked="0"/>
    </xf>
    <xf numFmtId="166" fontId="15" fillId="3" borderId="15" xfId="20" applyNumberFormat="1" applyFont="1" applyFill="1" applyBorder="1" applyAlignment="1" applyProtection="1">
      <alignment horizontal="center" vertical="center"/>
      <protection locked="0"/>
    </xf>
    <xf numFmtId="167" fontId="17" fillId="3" borderId="16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2" xfId="24" applyFont="1" applyBorder="1" applyAlignment="1" applyProtection="1">
      <alignment horizontal="center" vertical="center" wrapText="1"/>
      <protection locked="0"/>
    </xf>
    <xf numFmtId="164" fontId="14" fillId="0" borderId="3" xfId="22" applyFont="1" applyBorder="1" applyAlignment="1" applyProtection="1">
      <alignment horizontal="center" vertical="center" wrapText="1"/>
      <protection locked="0"/>
    </xf>
    <xf numFmtId="164" fontId="14" fillId="0" borderId="13" xfId="22" applyFont="1" applyBorder="1" applyAlignment="1" applyProtection="1">
      <alignment horizontal="center" vertical="center" wrapText="1"/>
      <protection locked="0"/>
    </xf>
    <xf numFmtId="167" fontId="18" fillId="4" borderId="17" xfId="0" applyNumberFormat="1" applyFont="1" applyFill="1" applyBorder="1" applyAlignment="1" applyProtection="1">
      <alignment horizontal="center" vertical="center"/>
      <protection locked="0"/>
    </xf>
    <xf numFmtId="164" fontId="11" fillId="0" borderId="7" xfId="22" applyFont="1" applyBorder="1" applyAlignment="1" applyProtection="1">
      <alignment horizontal="center" vertical="center" wrapText="1"/>
      <protection locked="0"/>
    </xf>
    <xf numFmtId="164" fontId="19" fillId="0" borderId="0" xfId="22" applyFont="1" applyAlignment="1" applyProtection="1">
      <alignment vertical="center"/>
      <protection locked="0"/>
    </xf>
    <xf numFmtId="164" fontId="14" fillId="0" borderId="18" xfId="22" applyFont="1" applyBorder="1" applyAlignment="1" applyProtection="1">
      <alignment horizontal="center" vertical="center" wrapText="1"/>
      <protection locked="0"/>
    </xf>
    <xf numFmtId="166" fontId="14" fillId="0" borderId="18" xfId="20" applyNumberFormat="1" applyFont="1" applyFill="1" applyBorder="1" applyAlignment="1" applyProtection="1">
      <alignment horizontal="center" vertical="center"/>
      <protection locked="0"/>
    </xf>
    <xf numFmtId="167" fontId="14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14" fillId="0" borderId="18" xfId="0" applyNumberFormat="1" applyFont="1" applyFill="1" applyBorder="1" applyAlignment="1" applyProtection="1">
      <alignment horizontal="center" vertical="center"/>
      <protection locked="0"/>
    </xf>
    <xf numFmtId="167" fontId="14" fillId="0" borderId="18" xfId="20" applyNumberFormat="1" applyFont="1" applyFill="1" applyBorder="1" applyAlignment="1" applyProtection="1">
      <alignment horizontal="center" vertical="center"/>
      <protection locked="0"/>
    </xf>
    <xf numFmtId="168" fontId="14" fillId="0" borderId="18" xfId="20" applyNumberFormat="1" applyFont="1" applyFill="1" applyBorder="1" applyAlignment="1" applyProtection="1">
      <alignment horizontal="center" vertical="center"/>
      <protection locked="0"/>
    </xf>
    <xf numFmtId="164" fontId="14" fillId="0" borderId="11" xfId="22" applyFont="1" applyBorder="1" applyAlignment="1" applyProtection="1">
      <alignment horizontal="center" vertical="center" wrapText="1"/>
      <protection locked="0"/>
    </xf>
    <xf numFmtId="166" fontId="14" fillId="0" borderId="11" xfId="20" applyNumberFormat="1" applyFont="1" applyFill="1" applyBorder="1" applyAlignment="1" applyProtection="1">
      <alignment horizontal="center" vertical="center" wrapText="1"/>
      <protection locked="0"/>
    </xf>
    <xf numFmtId="168" fontId="14" fillId="0" borderId="7" xfId="2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24" applyFont="1" applyBorder="1" applyAlignment="1" applyProtection="1">
      <alignment horizontal="center" vertical="center" wrapText="1"/>
      <protection locked="0"/>
    </xf>
    <xf numFmtId="164" fontId="6" fillId="0" borderId="0" xfId="26" applyFont="1" applyFill="1" applyBorder="1" applyAlignment="1" applyProtection="1">
      <alignment horizontal="center" vertical="center"/>
      <protection locked="0"/>
    </xf>
    <xf numFmtId="164" fontId="20" fillId="0" borderId="0" xfId="22" applyFont="1" applyBorder="1" applyAlignment="1" applyProtection="1">
      <alignment horizontal="center" vertical="center" wrapText="1"/>
      <protection locked="0"/>
    </xf>
    <xf numFmtId="164" fontId="6" fillId="0" borderId="0" xfId="22" applyFont="1" applyBorder="1" applyAlignment="1" applyProtection="1">
      <alignment horizontal="center" vertical="center" wrapText="1"/>
      <protection locked="0"/>
    </xf>
    <xf numFmtId="164" fontId="11" fillId="0" borderId="0" xfId="22" applyFont="1" applyBorder="1" applyAlignment="1" applyProtection="1">
      <alignment horizontal="center" vertical="center" wrapText="1"/>
      <protection locked="0"/>
    </xf>
    <xf numFmtId="164" fontId="5" fillId="0" borderId="0" xfId="26" applyFont="1" applyAlignment="1" applyProtection="1">
      <alignment horizontal="left" vertical="center"/>
      <protection locked="0"/>
    </xf>
    <xf numFmtId="164" fontId="21" fillId="0" borderId="0" xfId="22" applyFont="1" applyAlignment="1" applyProtection="1">
      <alignment vertical="center"/>
      <protection locked="0"/>
    </xf>
    <xf numFmtId="165" fontId="11" fillId="0" borderId="1" xfId="26" applyNumberFormat="1" applyFont="1" applyBorder="1" applyAlignment="1" applyProtection="1">
      <alignment horizontal="right" vertical="center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_Выездка технические1" xfId="22"/>
    <cellStyle name="Обычный_Выездка технические1 2" xfId="23"/>
    <cellStyle name="Обычный_Измайлово-2003" xfId="24"/>
    <cellStyle name="Обычный_Измайлово-2003 2" xfId="25"/>
    <cellStyle name="Обычный_Лист Microsoft Excel" xfId="26"/>
    <cellStyle name="Обычный_Лист Microsoft Excel 2" xfId="27"/>
    <cellStyle name="Обычный_Орел" xfId="28"/>
    <cellStyle name="Обычный_ПРИМЕРЫ ТЕХ.РЕЗУЛЬТАТОВ - Выездка" xfId="29"/>
    <cellStyle name="Обычный_Россия (В) юниоры" xfId="30"/>
    <cellStyle name="Обычный_конкур К" xfId="31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3</xdr:col>
      <xdr:colOff>285750</xdr:colOff>
      <xdr:row>1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0002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L35"/>
  <sheetViews>
    <sheetView zoomScaleSheetLayoutView="70" workbookViewId="0" topLeftCell="A16">
      <selection activeCell="L33" sqref="L33"/>
    </sheetView>
  </sheetViews>
  <sheetFormatPr defaultColWidth="9.140625" defaultRowHeight="15"/>
  <cols>
    <col min="1" max="1" width="3.7109375" style="1" customWidth="1"/>
    <col min="2" max="2" width="4.7109375" style="1" customWidth="1"/>
    <col min="3" max="3" width="15.7109375" style="1" customWidth="1"/>
    <col min="4" max="4" width="7.7109375" style="1" customWidth="1"/>
    <col min="5" max="5" width="0" style="1" hidden="1" customWidth="1"/>
    <col min="6" max="6" width="28.57421875" style="1" customWidth="1"/>
    <col min="7" max="7" width="7.7109375" style="1" customWidth="1"/>
    <col min="8" max="8" width="14.8515625" style="1" customWidth="1"/>
    <col min="9" max="9" width="16.140625" style="1" customWidth="1"/>
    <col min="10" max="10" width="3.7109375" style="1" customWidth="1"/>
    <col min="11" max="11" width="9.7109375" style="1" customWidth="1"/>
    <col min="12" max="12" width="10.7109375" style="1" customWidth="1"/>
    <col min="13" max="13" width="10.421875" style="1" customWidth="1"/>
    <col min="14" max="19" width="9.7109375" style="1" customWidth="1"/>
    <col min="20" max="20" width="6.7109375" style="1" customWidth="1"/>
    <col min="21" max="16384" width="9.140625" style="1" customWidth="1"/>
  </cols>
  <sheetData>
    <row r="1" spans="1:38" s="3" customFormat="1" ht="12.75" hidden="1">
      <c r="A1" s="2" t="s">
        <v>0</v>
      </c>
      <c r="C1" s="4"/>
      <c r="D1" s="2" t="s">
        <v>1</v>
      </c>
      <c r="E1" s="4"/>
      <c r="F1" s="4"/>
      <c r="G1" s="2" t="s">
        <v>2</v>
      </c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/>
      <c r="S1" s="2" t="s">
        <v>5</v>
      </c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L1" s="7"/>
    </row>
    <row r="2" spans="1:20" s="10" customFormat="1" ht="4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1:19" s="12" customFormat="1" ht="30" customHeight="1">
      <c r="A3" s="11" t="s">
        <v>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14" customFormat="1" ht="15.75" customHeight="1">
      <c r="A4" s="13" t="s">
        <v>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s="16" customFormat="1" ht="15.75" customHeight="1">
      <c r="A5" s="15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s="18" customFormat="1" ht="15.75" customHeight="1">
      <c r="A6" s="17" t="s">
        <v>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20" s="24" customFormat="1" ht="15" customHeight="1">
      <c r="A7" s="19" t="s">
        <v>10</v>
      </c>
      <c r="B7" s="20"/>
      <c r="C7" s="21"/>
      <c r="D7" s="21"/>
      <c r="E7" s="21"/>
      <c r="F7" s="21"/>
      <c r="G7" s="21"/>
      <c r="H7" s="22"/>
      <c r="I7" s="20"/>
      <c r="J7" s="20"/>
      <c r="K7" s="20"/>
      <c r="L7" s="20"/>
      <c r="M7" s="20"/>
      <c r="N7" s="20"/>
      <c r="O7" s="20"/>
      <c r="P7" s="20"/>
      <c r="Q7" s="20"/>
      <c r="R7" s="23">
        <v>43331</v>
      </c>
      <c r="S7" s="23"/>
      <c r="T7" s="23"/>
    </row>
    <row r="8" spans="1:20" s="38" customFormat="1" ht="15" customHeight="1">
      <c r="A8" s="25" t="s">
        <v>11</v>
      </c>
      <c r="B8" s="26" t="s">
        <v>12</v>
      </c>
      <c r="C8" s="27" t="s">
        <v>13</v>
      </c>
      <c r="D8" s="28" t="s">
        <v>14</v>
      </c>
      <c r="E8" s="29" t="s">
        <v>15</v>
      </c>
      <c r="F8" s="27" t="s">
        <v>16</v>
      </c>
      <c r="G8" s="28" t="s">
        <v>14</v>
      </c>
      <c r="H8" s="28" t="s">
        <v>17</v>
      </c>
      <c r="I8" s="28" t="s">
        <v>18</v>
      </c>
      <c r="J8" s="29" t="s">
        <v>19</v>
      </c>
      <c r="K8" s="30" t="s">
        <v>20</v>
      </c>
      <c r="L8" s="31">
        <v>20</v>
      </c>
      <c r="M8" s="32" t="s">
        <v>21</v>
      </c>
      <c r="N8" s="33" t="s">
        <v>22</v>
      </c>
      <c r="O8" s="33"/>
      <c r="P8" s="32">
        <v>1</v>
      </c>
      <c r="Q8" s="34" t="s">
        <v>23</v>
      </c>
      <c r="R8" s="35">
        <v>0.020833333333333332</v>
      </c>
      <c r="S8" s="36" t="s">
        <v>24</v>
      </c>
      <c r="T8" s="37" t="s">
        <v>25</v>
      </c>
    </row>
    <row r="9" spans="1:20" s="38" customFormat="1" ht="15" customHeight="1">
      <c r="A9" s="25"/>
      <c r="B9" s="26"/>
      <c r="C9" s="27"/>
      <c r="D9" s="28"/>
      <c r="E9" s="29"/>
      <c r="F9" s="27"/>
      <c r="G9" s="28"/>
      <c r="H9" s="28"/>
      <c r="I9" s="28"/>
      <c r="J9" s="29"/>
      <c r="K9" s="39" t="s">
        <v>26</v>
      </c>
      <c r="L9" s="40">
        <v>20</v>
      </c>
      <c r="M9" s="41" t="s">
        <v>21</v>
      </c>
      <c r="N9" s="42"/>
      <c r="O9" s="42"/>
      <c r="P9" s="41"/>
      <c r="Q9" s="43"/>
      <c r="R9" s="44"/>
      <c r="S9" s="36"/>
      <c r="T9" s="37"/>
    </row>
    <row r="10" spans="1:20" s="38" customFormat="1" ht="39.75" customHeight="1">
      <c r="A10" s="25"/>
      <c r="B10" s="26"/>
      <c r="C10" s="27"/>
      <c r="D10" s="28"/>
      <c r="E10" s="29"/>
      <c r="F10" s="27"/>
      <c r="G10" s="28"/>
      <c r="H10" s="28"/>
      <c r="I10" s="28"/>
      <c r="J10" s="29"/>
      <c r="K10" s="45" t="s">
        <v>27</v>
      </c>
      <c r="L10" s="46" t="s">
        <v>28</v>
      </c>
      <c r="M10" s="47" t="s">
        <v>29</v>
      </c>
      <c r="N10" s="47" t="s">
        <v>30</v>
      </c>
      <c r="O10" s="47" t="s">
        <v>31</v>
      </c>
      <c r="P10" s="48" t="s">
        <v>32</v>
      </c>
      <c r="Q10" s="48" t="s">
        <v>33</v>
      </c>
      <c r="R10" s="49" t="s">
        <v>34</v>
      </c>
      <c r="S10" s="36"/>
      <c r="T10" s="37"/>
    </row>
    <row r="11" spans="1:20" s="69" customFormat="1" ht="23.25" customHeight="1">
      <c r="A11" s="50">
        <v>1</v>
      </c>
      <c r="B11" s="51">
        <v>73</v>
      </c>
      <c r="C11" s="52" t="s">
        <v>35</v>
      </c>
      <c r="D11" s="53" t="s">
        <v>36</v>
      </c>
      <c r="E11" s="54"/>
      <c r="F11" s="52" t="s">
        <v>37</v>
      </c>
      <c r="G11" s="55" t="s">
        <v>38</v>
      </c>
      <c r="H11" s="56" t="s">
        <v>39</v>
      </c>
      <c r="I11" s="57" t="s">
        <v>40</v>
      </c>
      <c r="J11" s="58">
        <v>1</v>
      </c>
      <c r="K11" s="59">
        <v>0.4583333333333333</v>
      </c>
      <c r="L11" s="60">
        <v>0.5132407407407408</v>
      </c>
      <c r="M11" s="61">
        <v>0.5193865740740741</v>
      </c>
      <c r="N11" s="62">
        <f>M11-L11</f>
        <v>0.006145833333333295</v>
      </c>
      <c r="O11" s="63">
        <f>L11-K11</f>
        <v>0.05490740740740746</v>
      </c>
      <c r="P11" s="64">
        <f>$L$8/O11/24</f>
        <v>15.177065767284978</v>
      </c>
      <c r="Q11" s="65">
        <f>SUM($L$8:$L$9)/R11/24</f>
        <v>15.1930787085883</v>
      </c>
      <c r="R11" s="66">
        <f>SUM(O11:O12)</f>
        <v>0.10969907407407414</v>
      </c>
      <c r="S11" s="67">
        <f>SUM(N11:N12)+R11</f>
        <v>0.12783564814814813</v>
      </c>
      <c r="T11" s="68" t="s">
        <v>41</v>
      </c>
    </row>
    <row r="12" spans="1:20" s="69" customFormat="1" ht="23.25" customHeight="1">
      <c r="A12" s="50"/>
      <c r="B12" s="51"/>
      <c r="C12" s="52"/>
      <c r="D12" s="53"/>
      <c r="E12" s="54"/>
      <c r="F12" s="52"/>
      <c r="G12" s="55"/>
      <c r="H12" s="56"/>
      <c r="I12" s="57"/>
      <c r="J12" s="70">
        <v>2</v>
      </c>
      <c r="K12" s="71">
        <f>M11+$R$8</f>
        <v>0.5402199074074074</v>
      </c>
      <c r="L12" s="72">
        <v>0.5950115740740741</v>
      </c>
      <c r="M12" s="73">
        <v>0.6070023148148148</v>
      </c>
      <c r="N12" s="74">
        <f>M12-L12</f>
        <v>0.01199074074074069</v>
      </c>
      <c r="O12" s="75">
        <f>L12-K12</f>
        <v>0.05479166666666668</v>
      </c>
      <c r="P12" s="76">
        <f>$L$9/O12/24</f>
        <v>15.209125475285168</v>
      </c>
      <c r="Q12" s="65"/>
      <c r="R12" s="66"/>
      <c r="S12" s="67"/>
      <c r="T12" s="68"/>
    </row>
    <row r="13" spans="1:20" s="69" customFormat="1" ht="23.25" customHeight="1">
      <c r="A13" s="50">
        <v>2</v>
      </c>
      <c r="B13" s="51">
        <v>74</v>
      </c>
      <c r="C13" s="52" t="s">
        <v>42</v>
      </c>
      <c r="D13" s="53" t="s">
        <v>43</v>
      </c>
      <c r="E13" s="54"/>
      <c r="F13" s="52" t="s">
        <v>44</v>
      </c>
      <c r="G13" s="55" t="s">
        <v>45</v>
      </c>
      <c r="H13" s="56" t="s">
        <v>46</v>
      </c>
      <c r="I13" s="57" t="s">
        <v>40</v>
      </c>
      <c r="J13" s="58">
        <v>1</v>
      </c>
      <c r="K13" s="59">
        <v>0.4583333333333333</v>
      </c>
      <c r="L13" s="60">
        <v>0.5133333333333333</v>
      </c>
      <c r="M13" s="61">
        <v>0.5195833333333334</v>
      </c>
      <c r="N13" s="62">
        <f>M13-L13</f>
        <v>0.006250000000000089</v>
      </c>
      <c r="O13" s="63">
        <f>L13-K13</f>
        <v>0.05499999999999999</v>
      </c>
      <c r="P13" s="77">
        <f>$L$8/O13/24</f>
        <v>15.151515151515154</v>
      </c>
      <c r="Q13" s="78">
        <f>SUM($L$8:$L$9)/R13/24</f>
        <v>15.196285352469408</v>
      </c>
      <c r="R13" s="66">
        <f>SUM(O13:O14)</f>
        <v>0.10967592592592584</v>
      </c>
      <c r="S13" s="67">
        <f>SUM(N13:N14)+R13</f>
        <v>0.1280439814814815</v>
      </c>
      <c r="T13" s="68" t="s">
        <v>41</v>
      </c>
    </row>
    <row r="14" spans="1:20" s="69" customFormat="1" ht="24.75" customHeight="1">
      <c r="A14" s="50"/>
      <c r="B14" s="51"/>
      <c r="C14" s="52"/>
      <c r="D14" s="53"/>
      <c r="E14" s="54"/>
      <c r="F14" s="52"/>
      <c r="G14" s="55"/>
      <c r="H14" s="56"/>
      <c r="I14" s="57"/>
      <c r="J14" s="70">
        <v>2</v>
      </c>
      <c r="K14" s="71">
        <f>M13+$R$8</f>
        <v>0.5404166666666668</v>
      </c>
      <c r="L14" s="72">
        <v>0.5950925925925926</v>
      </c>
      <c r="M14" s="73">
        <v>0.6072106481481482</v>
      </c>
      <c r="N14" s="74">
        <f>M14-L14</f>
        <v>0.012118055555555562</v>
      </c>
      <c r="O14" s="75">
        <f>L14-K14</f>
        <v>0.05467592592592585</v>
      </c>
      <c r="P14" s="79">
        <f>$L$9/O14/24</f>
        <v>15.241320914479276</v>
      </c>
      <c r="Q14" s="78"/>
      <c r="R14" s="66"/>
      <c r="S14" s="67"/>
      <c r="T14" s="68"/>
    </row>
    <row r="15" spans="1:19" s="14" customFormat="1" ht="33.75" customHeight="1">
      <c r="A15" s="13" t="s">
        <v>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s="16" customFormat="1" ht="15.75" customHeight="1">
      <c r="A16" s="15" t="s">
        <v>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s="18" customFormat="1" ht="15.75" customHeight="1">
      <c r="A17" s="17" t="s">
        <v>47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20" s="24" customFormat="1" ht="15" customHeight="1">
      <c r="A18" s="19" t="s">
        <v>48</v>
      </c>
      <c r="B18" s="20"/>
      <c r="C18" s="21"/>
      <c r="D18" s="21"/>
      <c r="E18" s="21"/>
      <c r="F18" s="21"/>
      <c r="G18" s="21"/>
      <c r="H18" s="22"/>
      <c r="I18" s="20"/>
      <c r="J18" s="20"/>
      <c r="K18" s="20"/>
      <c r="L18" s="20"/>
      <c r="M18" s="20"/>
      <c r="N18" s="20"/>
      <c r="O18" s="20"/>
      <c r="P18" s="20"/>
      <c r="Q18" s="20"/>
      <c r="R18" s="23">
        <v>43331</v>
      </c>
      <c r="S18" s="23"/>
      <c r="T18" s="23"/>
    </row>
    <row r="19" spans="1:20" s="38" customFormat="1" ht="15" customHeight="1">
      <c r="A19" s="25" t="s">
        <v>11</v>
      </c>
      <c r="B19" s="26" t="s">
        <v>12</v>
      </c>
      <c r="C19" s="27" t="s">
        <v>13</v>
      </c>
      <c r="D19" s="28" t="s">
        <v>14</v>
      </c>
      <c r="E19" s="29" t="s">
        <v>15</v>
      </c>
      <c r="F19" s="27" t="s">
        <v>16</v>
      </c>
      <c r="G19" s="28" t="s">
        <v>14</v>
      </c>
      <c r="H19" s="28" t="s">
        <v>17</v>
      </c>
      <c r="I19" s="28" t="s">
        <v>18</v>
      </c>
      <c r="J19" s="29" t="s">
        <v>19</v>
      </c>
      <c r="K19" s="30" t="s">
        <v>20</v>
      </c>
      <c r="L19" s="31">
        <v>20</v>
      </c>
      <c r="M19" s="32" t="s">
        <v>21</v>
      </c>
      <c r="N19" s="33" t="s">
        <v>22</v>
      </c>
      <c r="O19" s="33"/>
      <c r="P19" s="32">
        <v>1</v>
      </c>
      <c r="Q19" s="34" t="s">
        <v>23</v>
      </c>
      <c r="R19" s="35">
        <v>0.020833333333333332</v>
      </c>
      <c r="S19" s="36" t="s">
        <v>24</v>
      </c>
      <c r="T19" s="37" t="s">
        <v>25</v>
      </c>
    </row>
    <row r="20" spans="1:20" s="38" customFormat="1" ht="15" customHeight="1">
      <c r="A20" s="25"/>
      <c r="B20" s="26"/>
      <c r="C20" s="27"/>
      <c r="D20" s="28"/>
      <c r="E20" s="29"/>
      <c r="F20" s="27"/>
      <c r="G20" s="28"/>
      <c r="H20" s="28"/>
      <c r="I20" s="28"/>
      <c r="J20" s="29"/>
      <c r="K20" s="39" t="s">
        <v>26</v>
      </c>
      <c r="L20" s="40">
        <v>20</v>
      </c>
      <c r="M20" s="41" t="s">
        <v>21</v>
      </c>
      <c r="N20" s="42"/>
      <c r="O20" s="42"/>
      <c r="P20" s="41"/>
      <c r="Q20" s="43"/>
      <c r="R20" s="44"/>
      <c r="S20" s="36"/>
      <c r="T20" s="37"/>
    </row>
    <row r="21" spans="1:20" s="38" customFormat="1" ht="39.75" customHeight="1">
      <c r="A21" s="25"/>
      <c r="B21" s="26"/>
      <c r="C21" s="27"/>
      <c r="D21" s="28"/>
      <c r="E21" s="29"/>
      <c r="F21" s="27"/>
      <c r="G21" s="28"/>
      <c r="H21" s="28"/>
      <c r="I21" s="28"/>
      <c r="J21" s="29"/>
      <c r="K21" s="45" t="s">
        <v>27</v>
      </c>
      <c r="L21" s="46" t="s">
        <v>28</v>
      </c>
      <c r="M21" s="47" t="s">
        <v>29</v>
      </c>
      <c r="N21" s="47" t="s">
        <v>30</v>
      </c>
      <c r="O21" s="47" t="s">
        <v>31</v>
      </c>
      <c r="P21" s="48" t="s">
        <v>32</v>
      </c>
      <c r="Q21" s="48" t="s">
        <v>33</v>
      </c>
      <c r="R21" s="49" t="s">
        <v>34</v>
      </c>
      <c r="S21" s="36"/>
      <c r="T21" s="37"/>
    </row>
    <row r="22" spans="1:20" s="69" customFormat="1" ht="23.25" customHeight="1">
      <c r="A22" s="50">
        <v>1</v>
      </c>
      <c r="B22" s="51">
        <v>71</v>
      </c>
      <c r="C22" s="52" t="s">
        <v>49</v>
      </c>
      <c r="D22" s="53" t="s">
        <v>50</v>
      </c>
      <c r="E22" s="54"/>
      <c r="F22" s="80" t="s">
        <v>51</v>
      </c>
      <c r="G22" s="81" t="s">
        <v>52</v>
      </c>
      <c r="H22" s="82" t="s">
        <v>53</v>
      </c>
      <c r="I22" s="57" t="s">
        <v>54</v>
      </c>
      <c r="J22" s="58">
        <v>1</v>
      </c>
      <c r="K22" s="59">
        <v>0.4583333333333333</v>
      </c>
      <c r="L22" s="60">
        <v>0.5131828703703704</v>
      </c>
      <c r="M22" s="61">
        <v>0.5179745370370371</v>
      </c>
      <c r="N22" s="62">
        <f>M22-L22</f>
        <v>0.0047916666666667496</v>
      </c>
      <c r="O22" s="63">
        <f>L22-K22</f>
        <v>0.054849537037037044</v>
      </c>
      <c r="P22" s="77">
        <f>$L$8/O22/24</f>
        <v>15.193078708588308</v>
      </c>
      <c r="Q22" s="78">
        <f>SUM($L$8:$L$9)/R22/24</f>
        <v>15.228426395939094</v>
      </c>
      <c r="R22" s="66">
        <f>SUM(O22:O23)</f>
        <v>0.1094444444444444</v>
      </c>
      <c r="S22" s="67">
        <f>SUM(N22:N23)+R22</f>
        <v>0.12152777777777773</v>
      </c>
      <c r="T22" s="68" t="s">
        <v>55</v>
      </c>
    </row>
    <row r="23" spans="1:20" s="69" customFormat="1" ht="23.25" customHeight="1">
      <c r="A23" s="50"/>
      <c r="B23" s="51"/>
      <c r="C23" s="52"/>
      <c r="D23" s="53"/>
      <c r="E23" s="54"/>
      <c r="F23" s="80"/>
      <c r="G23" s="81"/>
      <c r="H23" s="82"/>
      <c r="I23" s="57"/>
      <c r="J23" s="70">
        <v>2</v>
      </c>
      <c r="K23" s="71">
        <f>M22+$R$8</f>
        <v>0.5388078703703705</v>
      </c>
      <c r="L23" s="60">
        <v>0.5934027777777778</v>
      </c>
      <c r="M23" s="61">
        <v>0.6006944444444444</v>
      </c>
      <c r="N23" s="74">
        <f>M23-L23</f>
        <v>0.007291666666666585</v>
      </c>
      <c r="O23" s="75">
        <f>L23-K23</f>
        <v>0.054594907407407356</v>
      </c>
      <c r="P23" s="79">
        <f>$L$9/O23/24</f>
        <v>15.263938944244238</v>
      </c>
      <c r="Q23" s="78"/>
      <c r="R23" s="66"/>
      <c r="S23" s="67"/>
      <c r="T23" s="68"/>
    </row>
    <row r="24" spans="1:20" s="69" customFormat="1" ht="23.25" customHeight="1">
      <c r="A24" s="50">
        <v>2</v>
      </c>
      <c r="B24" s="51">
        <v>72</v>
      </c>
      <c r="C24" s="83" t="s">
        <v>56</v>
      </c>
      <c r="D24" s="81" t="s">
        <v>57</v>
      </c>
      <c r="E24" s="54"/>
      <c r="F24" s="84" t="s">
        <v>58</v>
      </c>
      <c r="G24" s="81" t="s">
        <v>59</v>
      </c>
      <c r="H24" s="85" t="s">
        <v>39</v>
      </c>
      <c r="I24" s="57" t="s">
        <v>54</v>
      </c>
      <c r="J24" s="58">
        <v>1</v>
      </c>
      <c r="K24" s="59">
        <v>0.4583333333333333</v>
      </c>
      <c r="L24" s="60">
        <v>0.5132638888888889</v>
      </c>
      <c r="M24" s="61">
        <v>0.5196064814814815</v>
      </c>
      <c r="N24" s="62">
        <f>M24-L24</f>
        <v>0.006342592592592622</v>
      </c>
      <c r="O24" s="63">
        <f>L24-K24</f>
        <v>0.05493055555555554</v>
      </c>
      <c r="P24" s="77">
        <f>$L$8/O24/24</f>
        <v>15.170670037926682</v>
      </c>
      <c r="Q24" s="78">
        <f>SUM($L$8:$L$9)/R24/24</f>
        <v>15.21716157666703</v>
      </c>
      <c r="R24" s="66">
        <f>SUM(O24:O25)</f>
        <v>0.1095254629629629</v>
      </c>
      <c r="S24" s="67">
        <f>SUM(N24:N25)+R24</f>
        <v>0.1278587962962962</v>
      </c>
      <c r="T24" s="68" t="s">
        <v>55</v>
      </c>
    </row>
    <row r="25" spans="1:20" s="69" customFormat="1" ht="23.25" customHeight="1">
      <c r="A25" s="50"/>
      <c r="B25" s="51"/>
      <c r="C25" s="83"/>
      <c r="D25" s="81"/>
      <c r="E25" s="54"/>
      <c r="F25" s="84"/>
      <c r="G25" s="81"/>
      <c r="H25" s="85"/>
      <c r="I25" s="57"/>
      <c r="J25" s="70">
        <v>2</v>
      </c>
      <c r="K25" s="71">
        <f>M24+$R$8</f>
        <v>0.5404398148148148</v>
      </c>
      <c r="L25" s="72">
        <v>0.5950347222222222</v>
      </c>
      <c r="M25" s="73">
        <v>0.6070254629629629</v>
      </c>
      <c r="N25" s="74">
        <f>M25-L25</f>
        <v>0.01199074074074069</v>
      </c>
      <c r="O25" s="75">
        <f>L25-K25</f>
        <v>0.054594907407407356</v>
      </c>
      <c r="P25" s="79">
        <f>$L$9/O25/24</f>
        <v>15.263938944244238</v>
      </c>
      <c r="Q25" s="78"/>
      <c r="R25" s="66"/>
      <c r="S25" s="67"/>
      <c r="T25" s="68"/>
    </row>
    <row r="26" spans="1:20" s="69" customFormat="1" ht="23.25" customHeight="1">
      <c r="A26" s="50">
        <v>3</v>
      </c>
      <c r="B26" s="51">
        <v>76</v>
      </c>
      <c r="C26" s="52" t="s">
        <v>60</v>
      </c>
      <c r="D26" s="53" t="s">
        <v>61</v>
      </c>
      <c r="E26" s="54"/>
      <c r="F26" s="52" t="s">
        <v>62</v>
      </c>
      <c r="G26" s="55" t="s">
        <v>63</v>
      </c>
      <c r="H26" s="56" t="s">
        <v>39</v>
      </c>
      <c r="I26" s="57" t="s">
        <v>54</v>
      </c>
      <c r="J26" s="58">
        <v>1</v>
      </c>
      <c r="K26" s="59">
        <v>0.4583333333333333</v>
      </c>
      <c r="L26" s="60">
        <v>0.5135532407407407</v>
      </c>
      <c r="M26" s="61">
        <v>0.5196296296296297</v>
      </c>
      <c r="N26" s="62">
        <f>M26-L26</f>
        <v>0.006076388888888951</v>
      </c>
      <c r="O26" s="63">
        <f>L26-K26</f>
        <v>0.0552199074074074</v>
      </c>
      <c r="P26" s="77">
        <f>$L$8/O26/24</f>
        <v>15.091175854118637</v>
      </c>
      <c r="Q26" s="78">
        <f>SUM($L$8:$L$9)/R26/24</f>
        <v>15.177065767285</v>
      </c>
      <c r="R26" s="66">
        <f>SUM(O26:O27)</f>
        <v>0.10981481481481475</v>
      </c>
      <c r="S26" s="67">
        <f>SUM(N26:N27)+R26</f>
        <v>0.128125</v>
      </c>
      <c r="T26" s="68" t="s">
        <v>55</v>
      </c>
    </row>
    <row r="27" spans="1:20" s="69" customFormat="1" ht="23.25" customHeight="1">
      <c r="A27" s="50"/>
      <c r="B27" s="51"/>
      <c r="C27" s="52"/>
      <c r="D27" s="53"/>
      <c r="E27" s="54"/>
      <c r="F27" s="52"/>
      <c r="G27" s="55"/>
      <c r="H27" s="56"/>
      <c r="I27" s="57"/>
      <c r="J27" s="70">
        <v>2</v>
      </c>
      <c r="K27" s="71">
        <f>M26+$R$8</f>
        <v>0.540462962962963</v>
      </c>
      <c r="L27" s="72">
        <v>0.5950578703703704</v>
      </c>
      <c r="M27" s="73">
        <v>0.6072916666666667</v>
      </c>
      <c r="N27" s="74">
        <f>M27-L27</f>
        <v>0.012233796296296284</v>
      </c>
      <c r="O27" s="75">
        <f>L27-K27</f>
        <v>0.054594907407407356</v>
      </c>
      <c r="P27" s="79">
        <f>$L$9/O27/24</f>
        <v>15.263938944244238</v>
      </c>
      <c r="Q27" s="78"/>
      <c r="R27" s="66"/>
      <c r="S27" s="67"/>
      <c r="T27" s="68"/>
    </row>
    <row r="28" spans="1:20" s="69" customFormat="1" ht="23.25" customHeight="1">
      <c r="A28" s="50">
        <v>4</v>
      </c>
      <c r="B28" s="51">
        <v>77</v>
      </c>
      <c r="C28" s="52" t="s">
        <v>64</v>
      </c>
      <c r="D28" s="53" t="s">
        <v>65</v>
      </c>
      <c r="E28" s="54"/>
      <c r="F28" s="80" t="s">
        <v>66</v>
      </c>
      <c r="G28" s="81" t="s">
        <v>67</v>
      </c>
      <c r="H28" s="82" t="s">
        <v>68</v>
      </c>
      <c r="I28" s="86" t="s">
        <v>69</v>
      </c>
      <c r="J28" s="58">
        <v>1</v>
      </c>
      <c r="K28" s="59">
        <v>0.4583333333333333</v>
      </c>
      <c r="L28" s="60">
        <v>0.5137615740740741</v>
      </c>
      <c r="M28" s="61">
        <v>0.5213310185185185</v>
      </c>
      <c r="N28" s="62">
        <f>M28-L28</f>
        <v>0.0075694444444444065</v>
      </c>
      <c r="O28" s="63">
        <f>L28-K28</f>
        <v>0.055428240740740764</v>
      </c>
      <c r="P28" s="77">
        <f>$L$8/O28/24</f>
        <v>15.03445395698475</v>
      </c>
      <c r="Q28" s="78">
        <f>SUM($L$8:$L$9)/R28/24</f>
        <v>12.754650132860938</v>
      </c>
      <c r="R28" s="66">
        <f>SUM(O28:O29)</f>
        <v>0.1306712962962963</v>
      </c>
      <c r="S28" s="67">
        <f>SUM(N28:N29)+R28</f>
        <v>0.14851851851851844</v>
      </c>
      <c r="T28" s="68"/>
    </row>
    <row r="29" spans="1:20" s="69" customFormat="1" ht="23.25" customHeight="1">
      <c r="A29" s="50"/>
      <c r="B29" s="51"/>
      <c r="C29" s="52"/>
      <c r="D29" s="53"/>
      <c r="E29" s="54"/>
      <c r="F29" s="80"/>
      <c r="G29" s="81"/>
      <c r="H29" s="82"/>
      <c r="I29" s="86"/>
      <c r="J29" s="70">
        <v>2</v>
      </c>
      <c r="K29" s="71">
        <f>M28+$R$8</f>
        <v>0.5421643518518519</v>
      </c>
      <c r="L29" s="72">
        <v>0.6174074074074074</v>
      </c>
      <c r="M29" s="73">
        <v>0.6276851851851851</v>
      </c>
      <c r="N29" s="74">
        <f>M29-L29</f>
        <v>0.010277777777777719</v>
      </c>
      <c r="O29" s="75">
        <f>L29-K29</f>
        <v>0.07524305555555555</v>
      </c>
      <c r="P29" s="79">
        <f>$L$9/O29/24</f>
        <v>11.075219197046609</v>
      </c>
      <c r="Q29" s="78"/>
      <c r="R29" s="66"/>
      <c r="S29" s="67"/>
      <c r="T29" s="68"/>
    </row>
    <row r="30" spans="1:20" s="69" customFormat="1" ht="12.75" customHeight="1">
      <c r="A30" s="87"/>
      <c r="B30" s="88"/>
      <c r="C30" s="89"/>
      <c r="D30" s="90"/>
      <c r="E30" s="91"/>
      <c r="F30" s="89"/>
      <c r="G30" s="92"/>
      <c r="H30" s="90"/>
      <c r="I30" s="93"/>
      <c r="J30" s="94"/>
      <c r="K30" s="95"/>
      <c r="L30" s="96"/>
      <c r="M30" s="95"/>
      <c r="N30" s="95"/>
      <c r="O30" s="97"/>
      <c r="P30" s="98"/>
      <c r="Q30" s="98"/>
      <c r="R30" s="99"/>
      <c r="S30" s="99"/>
      <c r="T30" s="100"/>
    </row>
    <row r="31" spans="1:19" ht="30" customHeight="1">
      <c r="A31" s="101"/>
      <c r="B31" s="101"/>
      <c r="C31" s="101" t="s">
        <v>70</v>
      </c>
      <c r="D31" s="101"/>
      <c r="E31" s="101"/>
      <c r="F31" s="101"/>
      <c r="G31" s="102"/>
      <c r="H31" s="102" t="s">
        <v>71</v>
      </c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1:20" ht="30" customHeight="1">
      <c r="A32" s="101"/>
      <c r="B32" s="101"/>
      <c r="C32" s="101" t="s">
        <v>72</v>
      </c>
      <c r="D32" s="101"/>
      <c r="E32" s="101"/>
      <c r="F32" s="101"/>
      <c r="G32" s="102"/>
      <c r="H32" s="102" t="s">
        <v>73</v>
      </c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" t="s">
        <v>74</v>
      </c>
    </row>
    <row r="33" ht="12.75">
      <c r="A33" s="103"/>
    </row>
    <row r="34" ht="12.75">
      <c r="A34" s="104"/>
    </row>
    <row r="35" ht="12.75">
      <c r="A35" s="104"/>
    </row>
  </sheetData>
  <sheetProtection selectLockedCells="1" selectUnlockedCells="1"/>
  <mergeCells count="113">
    <mergeCell ref="A3:S3"/>
    <mergeCell ref="A4:S4"/>
    <mergeCell ref="A5:S5"/>
    <mergeCell ref="A6:S6"/>
    <mergeCell ref="R7:T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N8:O8"/>
    <mergeCell ref="S8:S10"/>
    <mergeCell ref="T8:T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Q11:Q12"/>
    <mergeCell ref="R11:R12"/>
    <mergeCell ref="S11:S12"/>
    <mergeCell ref="T11:T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Q13:Q14"/>
    <mergeCell ref="R13:R14"/>
    <mergeCell ref="S13:S14"/>
    <mergeCell ref="T13:T14"/>
    <mergeCell ref="A15:S15"/>
    <mergeCell ref="A16:S16"/>
    <mergeCell ref="A17:S17"/>
    <mergeCell ref="R18:T18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N19:O19"/>
    <mergeCell ref="S19:S21"/>
    <mergeCell ref="T19:T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Q22:Q23"/>
    <mergeCell ref="R22:R23"/>
    <mergeCell ref="S22:S23"/>
    <mergeCell ref="T22:T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Q24:Q25"/>
    <mergeCell ref="R24:R25"/>
    <mergeCell ref="S24:S25"/>
    <mergeCell ref="T24:T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Q26:Q27"/>
    <mergeCell ref="R26:R27"/>
    <mergeCell ref="S26:S27"/>
    <mergeCell ref="T26:T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Q28:Q29"/>
    <mergeCell ref="R28:R29"/>
    <mergeCell ref="S28:S29"/>
    <mergeCell ref="T28:T29"/>
  </mergeCells>
  <conditionalFormatting sqref="N11:N14 N22:N29">
    <cfRule type="cellIs" priority="1" dxfId="0" operator="greaterThan" stopIfTrue="1">
      <formula>0.0138888888888889</formula>
    </cfRule>
  </conditionalFormatting>
  <conditionalFormatting sqref="P11:Q14 P22:Q29">
    <cfRule type="cellIs" priority="2" dxfId="0" operator="greaterThan" stopIfTrue="1">
      <formula>16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&amp;R© Комитет по ДКП ФКСР, 2015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AL27"/>
  <sheetViews>
    <sheetView zoomScaleSheetLayoutView="70" workbookViewId="0" topLeftCell="A2">
      <selection activeCell="G23" sqref="G23"/>
    </sheetView>
  </sheetViews>
  <sheetFormatPr defaultColWidth="9.140625" defaultRowHeight="15"/>
  <cols>
    <col min="1" max="1" width="3.7109375" style="12" customWidth="1"/>
    <col min="2" max="2" width="6.7109375" style="12" customWidth="1"/>
    <col min="3" max="3" width="15.7109375" style="12" customWidth="1"/>
    <col min="4" max="4" width="7.7109375" style="12" customWidth="1"/>
    <col min="5" max="5" width="1.28515625" style="12" customWidth="1"/>
    <col min="6" max="6" width="25.7109375" style="12" customWidth="1"/>
    <col min="7" max="7" width="7.7109375" style="12" customWidth="1"/>
    <col min="8" max="8" width="14.7109375" style="12" customWidth="1"/>
    <col min="9" max="9" width="16.28125" style="12" customWidth="1"/>
    <col min="10" max="10" width="3.7109375" style="12" customWidth="1"/>
    <col min="11" max="11" width="9.7109375" style="12" customWidth="1"/>
    <col min="12" max="12" width="10.7109375" style="12" customWidth="1"/>
    <col min="13" max="17" width="9.7109375" style="12" customWidth="1"/>
    <col min="18" max="18" width="11.8515625" style="12" customWidth="1"/>
    <col min="19" max="19" width="6.7109375" style="12" customWidth="1"/>
    <col min="20" max="16384" width="9.140625" style="12" customWidth="1"/>
  </cols>
  <sheetData>
    <row r="1" spans="1:38" s="3" customFormat="1" ht="12.75" hidden="1">
      <c r="A1" s="2" t="s">
        <v>0</v>
      </c>
      <c r="C1" s="4"/>
      <c r="D1" s="2" t="s">
        <v>1</v>
      </c>
      <c r="E1" s="4"/>
      <c r="F1" s="4"/>
      <c r="G1" s="2" t="s">
        <v>2</v>
      </c>
      <c r="I1" s="4"/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 t="s">
        <v>5</v>
      </c>
      <c r="S1" s="10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L1" s="7"/>
    </row>
    <row r="2" spans="1:19" s="108" customFormat="1" ht="4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7"/>
    </row>
    <row r="3" spans="1:19" ht="30" customHeight="1">
      <c r="A3" s="11" t="s">
        <v>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14" customFormat="1" ht="15.75" customHeight="1">
      <c r="A4" s="13" t="s">
        <v>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s="16" customFormat="1" ht="15.75" customHeight="1">
      <c r="A5" s="15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s="18" customFormat="1" ht="15.75" customHeight="1">
      <c r="A6" s="17" t="s">
        <v>75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s="18" customFormat="1" ht="15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20" s="112" customFormat="1" ht="15" customHeight="1">
      <c r="A8" s="19" t="s">
        <v>48</v>
      </c>
      <c r="B8" s="109"/>
      <c r="C8" s="110"/>
      <c r="D8" s="110"/>
      <c r="E8" s="110"/>
      <c r="F8" s="110"/>
      <c r="G8" s="110"/>
      <c r="H8" s="111"/>
      <c r="I8" s="109"/>
      <c r="J8" s="109"/>
      <c r="K8" s="109"/>
      <c r="L8" s="109"/>
      <c r="M8" s="109"/>
      <c r="N8" s="109"/>
      <c r="O8" s="109"/>
      <c r="P8" s="109"/>
      <c r="R8" s="109" t="s">
        <v>76</v>
      </c>
      <c r="S8" s="109"/>
      <c r="T8" s="113"/>
    </row>
    <row r="9" spans="1:19" s="120" customFormat="1" ht="15" customHeight="1">
      <c r="A9" s="114" t="s">
        <v>11</v>
      </c>
      <c r="B9" s="115" t="s">
        <v>12</v>
      </c>
      <c r="C9" s="116" t="s">
        <v>13</v>
      </c>
      <c r="D9" s="117" t="s">
        <v>14</v>
      </c>
      <c r="E9" s="118"/>
      <c r="F9" s="116" t="s">
        <v>16</v>
      </c>
      <c r="G9" s="117" t="s">
        <v>14</v>
      </c>
      <c r="H9" s="117" t="s">
        <v>17</v>
      </c>
      <c r="I9" s="117" t="s">
        <v>18</v>
      </c>
      <c r="J9" s="118" t="s">
        <v>19</v>
      </c>
      <c r="K9" s="30" t="s">
        <v>20</v>
      </c>
      <c r="L9" s="31">
        <v>30</v>
      </c>
      <c r="M9" s="32" t="s">
        <v>21</v>
      </c>
      <c r="N9" s="33" t="s">
        <v>22</v>
      </c>
      <c r="O9" s="33"/>
      <c r="P9" s="32">
        <v>1</v>
      </c>
      <c r="Q9" s="34" t="s">
        <v>23</v>
      </c>
      <c r="R9" s="35">
        <v>0.020833333333333332</v>
      </c>
      <c r="S9" s="119" t="s">
        <v>25</v>
      </c>
    </row>
    <row r="10" spans="1:19" s="120" customFormat="1" ht="15" customHeight="1">
      <c r="A10" s="114"/>
      <c r="B10" s="115"/>
      <c r="C10" s="116"/>
      <c r="D10" s="117"/>
      <c r="E10" s="118"/>
      <c r="F10" s="116"/>
      <c r="G10" s="117"/>
      <c r="H10" s="117"/>
      <c r="I10" s="117"/>
      <c r="J10" s="118"/>
      <c r="K10" s="121" t="s">
        <v>26</v>
      </c>
      <c r="L10" s="122">
        <v>30</v>
      </c>
      <c r="M10" s="123" t="s">
        <v>21</v>
      </c>
      <c r="N10" s="124"/>
      <c r="O10" s="124"/>
      <c r="P10" s="123">
        <v>2</v>
      </c>
      <c r="Q10" s="125" t="s">
        <v>23</v>
      </c>
      <c r="R10" s="126">
        <v>0.027777777777777776</v>
      </c>
      <c r="S10" s="119"/>
    </row>
    <row r="11" spans="1:19" s="120" customFormat="1" ht="15" customHeight="1">
      <c r="A11" s="114"/>
      <c r="B11" s="115"/>
      <c r="C11" s="116"/>
      <c r="D11" s="117"/>
      <c r="E11" s="118"/>
      <c r="F11" s="116"/>
      <c r="G11" s="117"/>
      <c r="H11" s="117"/>
      <c r="I11" s="117"/>
      <c r="J11" s="118"/>
      <c r="K11" s="39" t="s">
        <v>77</v>
      </c>
      <c r="L11" s="40">
        <v>20</v>
      </c>
      <c r="M11" s="41" t="s">
        <v>21</v>
      </c>
      <c r="N11" s="42"/>
      <c r="O11" s="42"/>
      <c r="P11" s="41"/>
      <c r="Q11" s="43"/>
      <c r="R11" s="44"/>
      <c r="S11" s="119"/>
    </row>
    <row r="12" spans="1:19" s="120" customFormat="1" ht="39.75" customHeight="1">
      <c r="A12" s="114"/>
      <c r="B12" s="115"/>
      <c r="C12" s="116"/>
      <c r="D12" s="117"/>
      <c r="E12" s="118"/>
      <c r="F12" s="116"/>
      <c r="G12" s="117"/>
      <c r="H12" s="117"/>
      <c r="I12" s="117"/>
      <c r="J12" s="118"/>
      <c r="K12" s="45" t="s">
        <v>27</v>
      </c>
      <c r="L12" s="46" t="s">
        <v>28</v>
      </c>
      <c r="M12" s="47" t="s">
        <v>29</v>
      </c>
      <c r="N12" s="47" t="s">
        <v>30</v>
      </c>
      <c r="O12" s="47" t="s">
        <v>31</v>
      </c>
      <c r="P12" s="48" t="s">
        <v>32</v>
      </c>
      <c r="Q12" s="48" t="s">
        <v>33</v>
      </c>
      <c r="R12" s="127" t="s">
        <v>34</v>
      </c>
      <c r="S12" s="119"/>
    </row>
    <row r="13" spans="1:19" s="133" customFormat="1" ht="18" customHeight="1">
      <c r="A13" s="128">
        <v>1</v>
      </c>
      <c r="B13" s="51">
        <v>306</v>
      </c>
      <c r="C13" s="52" t="s">
        <v>78</v>
      </c>
      <c r="D13" s="53" t="s">
        <v>79</v>
      </c>
      <c r="E13" s="54"/>
      <c r="F13" s="52" t="s">
        <v>80</v>
      </c>
      <c r="G13" s="55" t="s">
        <v>81</v>
      </c>
      <c r="H13" s="56" t="s">
        <v>68</v>
      </c>
      <c r="I13" s="129" t="s">
        <v>82</v>
      </c>
      <c r="J13" s="130">
        <v>1</v>
      </c>
      <c r="K13" s="59">
        <v>0.37152777777777773</v>
      </c>
      <c r="L13" s="60">
        <v>0.4780324074074074</v>
      </c>
      <c r="M13" s="61">
        <v>0.4802777777777778</v>
      </c>
      <c r="N13" s="62">
        <f>M13-L13</f>
        <v>0.0022453703703704253</v>
      </c>
      <c r="O13" s="63">
        <f>M13-K13</f>
        <v>0.10875000000000007</v>
      </c>
      <c r="P13" s="77">
        <f>$L$9/O13/24</f>
        <v>11.49425287356321</v>
      </c>
      <c r="Q13" s="78">
        <f>SUM($L$9:$L$11)/R13/24</f>
        <v>11.614308182441425</v>
      </c>
      <c r="R13" s="131">
        <f>SUM(O13:O15)</f>
        <v>0.2870023148148148</v>
      </c>
      <c r="S13" s="132"/>
    </row>
    <row r="14" spans="1:19" s="133" customFormat="1" ht="18" customHeight="1">
      <c r="A14" s="128"/>
      <c r="B14" s="51"/>
      <c r="C14" s="52"/>
      <c r="D14" s="53"/>
      <c r="E14" s="54"/>
      <c r="F14" s="52"/>
      <c r="G14" s="55"/>
      <c r="H14" s="56"/>
      <c r="I14" s="129"/>
      <c r="J14" s="134">
        <v>2</v>
      </c>
      <c r="K14" s="135">
        <f>M13+$R$9</f>
        <v>0.5011111111111112</v>
      </c>
      <c r="L14" s="136">
        <v>0.6090162037037037</v>
      </c>
      <c r="M14" s="135">
        <v>0.6104050925925926</v>
      </c>
      <c r="N14" s="137">
        <f>M14-L14</f>
        <v>0.001388888888888884</v>
      </c>
      <c r="O14" s="138">
        <f>M14-K14</f>
        <v>0.1092939814814814</v>
      </c>
      <c r="P14" s="139">
        <f>$L$10/O14/24</f>
        <v>11.437043312506626</v>
      </c>
      <c r="Q14" s="78"/>
      <c r="R14" s="131"/>
      <c r="S14" s="132"/>
    </row>
    <row r="15" spans="1:19" s="133" customFormat="1" ht="18" customHeight="1">
      <c r="A15" s="128"/>
      <c r="B15" s="51"/>
      <c r="C15" s="52"/>
      <c r="D15" s="53"/>
      <c r="E15" s="54"/>
      <c r="F15" s="52"/>
      <c r="G15" s="55"/>
      <c r="H15" s="56"/>
      <c r="I15" s="129"/>
      <c r="J15" s="140">
        <v>3</v>
      </c>
      <c r="K15" s="71">
        <f>M14+$R$10</f>
        <v>0.6381828703703704</v>
      </c>
      <c r="L15" s="72">
        <v>0.7071412037037037</v>
      </c>
      <c r="M15" s="141">
        <v>0.7102314814814815</v>
      </c>
      <c r="N15" s="74">
        <f>M15-L15</f>
        <v>0.0030902777777778168</v>
      </c>
      <c r="O15" s="75">
        <f>L15-K15</f>
        <v>0.06895833333333334</v>
      </c>
      <c r="P15" s="79">
        <f>$L$11/O15/24</f>
        <v>12.084592145015103</v>
      </c>
      <c r="Q15" s="78"/>
      <c r="R15" s="131"/>
      <c r="S15" s="132"/>
    </row>
    <row r="16" spans="1:19" s="133" customFormat="1" ht="18" customHeight="1">
      <c r="A16" s="128"/>
      <c r="B16" s="51">
        <v>313</v>
      </c>
      <c r="C16" s="52" t="s">
        <v>83</v>
      </c>
      <c r="D16" s="53" t="s">
        <v>84</v>
      </c>
      <c r="E16" s="54"/>
      <c r="F16" s="52" t="s">
        <v>85</v>
      </c>
      <c r="G16" s="55" t="s">
        <v>86</v>
      </c>
      <c r="H16" s="56" t="s">
        <v>39</v>
      </c>
      <c r="I16" s="129" t="s">
        <v>54</v>
      </c>
      <c r="J16" s="130">
        <v>1</v>
      </c>
      <c r="K16" s="59">
        <v>0.37847222222222227</v>
      </c>
      <c r="L16" s="60">
        <v>0.44848379629629626</v>
      </c>
      <c r="M16" s="61">
        <v>0.451261574074074</v>
      </c>
      <c r="N16" s="62">
        <f>M16-L16</f>
        <v>0.002777777777777768</v>
      </c>
      <c r="O16" s="63">
        <f>M16-K16</f>
        <v>0.07278935185185176</v>
      </c>
      <c r="P16" s="77">
        <f>$L$9/O16/24</f>
        <v>17.172841469232015</v>
      </c>
      <c r="Q16" s="142" t="s">
        <v>87</v>
      </c>
      <c r="R16" s="142"/>
      <c r="S16" s="142"/>
    </row>
    <row r="17" spans="1:19" s="133" customFormat="1" ht="18" customHeight="1">
      <c r="A17" s="128"/>
      <c r="B17" s="51"/>
      <c r="C17" s="52"/>
      <c r="D17" s="53"/>
      <c r="E17" s="54"/>
      <c r="F17" s="52"/>
      <c r="G17" s="55"/>
      <c r="H17" s="56"/>
      <c r="I17" s="129"/>
      <c r="J17" s="134">
        <v>2</v>
      </c>
      <c r="K17" s="135">
        <f>M16+$R$9</f>
        <v>0.47209490740740734</v>
      </c>
      <c r="L17" s="136">
        <v>0.5665046296296297</v>
      </c>
      <c r="M17" s="135">
        <v>0.5724189814814815</v>
      </c>
      <c r="N17" s="137">
        <f>M17-L17</f>
        <v>0.005914351851851851</v>
      </c>
      <c r="O17" s="138">
        <f>M17-K17</f>
        <v>0.10032407407407418</v>
      </c>
      <c r="P17" s="139">
        <f>$L$10/O17/24</f>
        <v>12.459621596677422</v>
      </c>
      <c r="Q17" s="142"/>
      <c r="R17" s="142"/>
      <c r="S17" s="142"/>
    </row>
    <row r="18" spans="1:19" s="133" customFormat="1" ht="18" customHeight="1">
      <c r="A18" s="128"/>
      <c r="B18" s="51"/>
      <c r="C18" s="52"/>
      <c r="D18" s="53"/>
      <c r="E18" s="54"/>
      <c r="F18" s="52"/>
      <c r="G18" s="55"/>
      <c r="H18" s="56"/>
      <c r="I18" s="129"/>
      <c r="J18" s="140">
        <v>3</v>
      </c>
      <c r="K18" s="71"/>
      <c r="L18" s="72"/>
      <c r="M18" s="71"/>
      <c r="N18" s="74"/>
      <c r="O18" s="75"/>
      <c r="P18" s="79"/>
      <c r="Q18" s="142"/>
      <c r="R18" s="142"/>
      <c r="S18" s="142"/>
    </row>
    <row r="19" spans="1:19" s="133" customFormat="1" ht="18" customHeight="1">
      <c r="A19" s="128"/>
      <c r="B19" s="51">
        <v>301</v>
      </c>
      <c r="C19" s="52" t="s">
        <v>88</v>
      </c>
      <c r="D19" s="53" t="s">
        <v>89</v>
      </c>
      <c r="E19" s="54"/>
      <c r="F19" s="52" t="s">
        <v>90</v>
      </c>
      <c r="G19" s="55" t="s">
        <v>91</v>
      </c>
      <c r="H19" s="56" t="s">
        <v>92</v>
      </c>
      <c r="I19" s="129" t="s">
        <v>93</v>
      </c>
      <c r="J19" s="130">
        <v>1</v>
      </c>
      <c r="K19" s="59">
        <v>0.37152777777777773</v>
      </c>
      <c r="L19" s="60">
        <v>0.47770833333333335</v>
      </c>
      <c r="M19" s="61">
        <v>0.48333333333333334</v>
      </c>
      <c r="N19" s="62">
        <f>M19-L19</f>
        <v>0.005624999999999991</v>
      </c>
      <c r="O19" s="63">
        <f>M19-K19</f>
        <v>0.1118055555555556</v>
      </c>
      <c r="P19" s="77">
        <f>$L$9/O19/24</f>
        <v>11.180124223602478</v>
      </c>
      <c r="Q19" s="142" t="s">
        <v>87</v>
      </c>
      <c r="R19" s="142"/>
      <c r="S19" s="142"/>
    </row>
    <row r="20" spans="1:19" s="133" customFormat="1" ht="18" customHeight="1">
      <c r="A20" s="128"/>
      <c r="B20" s="51"/>
      <c r="C20" s="52"/>
      <c r="D20" s="53"/>
      <c r="E20" s="54"/>
      <c r="F20" s="52"/>
      <c r="G20" s="55"/>
      <c r="H20" s="56"/>
      <c r="I20" s="129"/>
      <c r="J20" s="134">
        <v>2</v>
      </c>
      <c r="K20" s="135">
        <f>M19+$R$9</f>
        <v>0.5041666666666667</v>
      </c>
      <c r="L20" s="136">
        <v>0.6088541666666667</v>
      </c>
      <c r="M20" s="135">
        <v>0.6221064814814815</v>
      </c>
      <c r="N20" s="137">
        <f>M20-L20</f>
        <v>0.013252314814814814</v>
      </c>
      <c r="O20" s="138">
        <f>M20-K20</f>
        <v>0.11793981481481486</v>
      </c>
      <c r="P20" s="139">
        <f>$L$10/O20/24</f>
        <v>10.598626104023548</v>
      </c>
      <c r="Q20" s="142"/>
      <c r="R20" s="142"/>
      <c r="S20" s="142"/>
    </row>
    <row r="21" spans="1:19" s="133" customFormat="1" ht="18" customHeight="1">
      <c r="A21" s="128"/>
      <c r="B21" s="51"/>
      <c r="C21" s="52"/>
      <c r="D21" s="53"/>
      <c r="E21" s="54"/>
      <c r="F21" s="52"/>
      <c r="G21" s="55"/>
      <c r="H21" s="56"/>
      <c r="I21" s="129"/>
      <c r="J21" s="140">
        <v>3</v>
      </c>
      <c r="K21" s="71"/>
      <c r="L21" s="72"/>
      <c r="M21" s="71"/>
      <c r="N21" s="74"/>
      <c r="O21" s="75"/>
      <c r="P21" s="79"/>
      <c r="Q21" s="142"/>
      <c r="R21" s="142"/>
      <c r="S21" s="142"/>
    </row>
    <row r="22" spans="1:19" s="133" customFormat="1" ht="12.75" customHeight="1">
      <c r="A22" s="143"/>
      <c r="B22" s="144"/>
      <c r="C22" s="89"/>
      <c r="D22" s="90"/>
      <c r="E22" s="91"/>
      <c r="F22" s="89"/>
      <c r="G22" s="92"/>
      <c r="H22" s="90"/>
      <c r="I22" s="145"/>
      <c r="J22" s="146"/>
      <c r="K22" s="95"/>
      <c r="L22" s="96"/>
      <c r="M22" s="95"/>
      <c r="N22" s="95"/>
      <c r="O22" s="97"/>
      <c r="P22" s="98"/>
      <c r="Q22" s="98"/>
      <c r="R22" s="99"/>
      <c r="S22" s="147"/>
    </row>
    <row r="23" spans="1:18" ht="30" customHeight="1">
      <c r="A23" s="102"/>
      <c r="B23" s="102"/>
      <c r="C23" s="102" t="s">
        <v>70</v>
      </c>
      <c r="D23" s="102"/>
      <c r="E23" s="102"/>
      <c r="F23" s="102" t="s">
        <v>71</v>
      </c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</row>
    <row r="24" spans="1:18" ht="30" customHeight="1">
      <c r="A24" s="102"/>
      <c r="B24" s="102"/>
      <c r="C24" s="102" t="s">
        <v>72</v>
      </c>
      <c r="D24" s="102"/>
      <c r="E24" s="102"/>
      <c r="F24" s="102" t="s">
        <v>73</v>
      </c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</row>
    <row r="25" ht="12.75">
      <c r="A25" s="148"/>
    </row>
    <row r="26" ht="12.75">
      <c r="A26" s="149"/>
    </row>
    <row r="27" ht="12.75">
      <c r="A27" s="149"/>
    </row>
  </sheetData>
  <sheetProtection selectLockedCells="1" selectUnlockedCells="1"/>
  <mergeCells count="49">
    <mergeCell ref="A3:S3"/>
    <mergeCell ref="A4:S4"/>
    <mergeCell ref="A5:S5"/>
    <mergeCell ref="A6:S6"/>
    <mergeCell ref="A7:S7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J9:J12"/>
    <mergeCell ref="N9:O9"/>
    <mergeCell ref="S9:S12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Q13:Q15"/>
    <mergeCell ref="R13:R15"/>
    <mergeCell ref="S13:S15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Q16:S18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Q19:S21"/>
  </mergeCells>
  <conditionalFormatting sqref="P13:Q13 P15:P16 P18:P19 P21 Q15">
    <cfRule type="cellIs" priority="1" dxfId="0" operator="greaterThan" stopIfTrue="1">
      <formula>16</formula>
    </cfRule>
  </conditionalFormatting>
  <conditionalFormatting sqref="N16:N17">
    <cfRule type="cellIs" priority="2" dxfId="0" operator="greaterThan" stopIfTrue="1">
      <formula>0.0138888888888889</formula>
    </cfRule>
  </conditionalFormatting>
  <conditionalFormatting sqref="N13:N15 N18:N21">
    <cfRule type="cellIs" priority="3" dxfId="0" operator="greaterThan" stopIfTrue="1">
      <formula>0.0208333333333333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&amp;R© Комитет по ДКП ФКСР, 2015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AL23"/>
  <sheetViews>
    <sheetView tabSelected="1" zoomScaleSheetLayoutView="70" workbookViewId="0" topLeftCell="A2">
      <selection activeCell="T19" sqref="T19"/>
    </sheetView>
  </sheetViews>
  <sheetFormatPr defaultColWidth="9.140625" defaultRowHeight="15"/>
  <cols>
    <col min="1" max="1" width="3.7109375" style="12" customWidth="1"/>
    <col min="2" max="2" width="4.7109375" style="12" customWidth="1"/>
    <col min="3" max="3" width="15.7109375" style="12" customWidth="1"/>
    <col min="4" max="4" width="7.7109375" style="12" customWidth="1"/>
    <col min="5" max="5" width="1.28515625" style="12" customWidth="1"/>
    <col min="6" max="6" width="25.7109375" style="12" customWidth="1"/>
    <col min="7" max="7" width="7.7109375" style="12" customWidth="1"/>
    <col min="8" max="8" width="14.00390625" style="12" customWidth="1"/>
    <col min="9" max="9" width="12.7109375" style="12" customWidth="1"/>
    <col min="10" max="10" width="3.7109375" style="12" customWidth="1"/>
    <col min="11" max="11" width="9.7109375" style="12" customWidth="1"/>
    <col min="12" max="12" width="10.7109375" style="12" customWidth="1"/>
    <col min="13" max="17" width="9.7109375" style="12" customWidth="1"/>
    <col min="18" max="18" width="17.421875" style="12" customWidth="1"/>
    <col min="19" max="19" width="6.7109375" style="12" customWidth="1"/>
    <col min="20" max="16384" width="9.140625" style="12" customWidth="1"/>
  </cols>
  <sheetData>
    <row r="1" spans="1:38" s="3" customFormat="1" ht="12.75" hidden="1">
      <c r="A1" s="2" t="s">
        <v>0</v>
      </c>
      <c r="C1" s="4"/>
      <c r="D1" s="2" t="s">
        <v>1</v>
      </c>
      <c r="E1" s="4"/>
      <c r="F1" s="4"/>
      <c r="G1" s="2" t="s">
        <v>2</v>
      </c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 t="s">
        <v>5</v>
      </c>
      <c r="S1" s="10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L1" s="7"/>
    </row>
    <row r="2" spans="1:19" s="108" customFormat="1" ht="4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7"/>
    </row>
    <row r="3" spans="1:19" ht="30" customHeight="1">
      <c r="A3" s="11" t="s">
        <v>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14" customFormat="1" ht="15.75" customHeight="1">
      <c r="A4" s="13" t="s">
        <v>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s="16" customFormat="1" ht="15.75" customHeight="1">
      <c r="A5" s="15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s="18" customFormat="1" ht="15.75" customHeight="1">
      <c r="A6" s="17" t="s">
        <v>94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s="18" customFormat="1" ht="15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s="24" customFormat="1" ht="15" customHeight="1">
      <c r="A8" s="19" t="s">
        <v>48</v>
      </c>
      <c r="B8" s="20"/>
      <c r="C8" s="21"/>
      <c r="D8" s="21"/>
      <c r="E8" s="21"/>
      <c r="F8" s="21"/>
      <c r="G8" s="21"/>
      <c r="H8" s="22"/>
      <c r="I8" s="20"/>
      <c r="J8" s="20"/>
      <c r="K8" s="20"/>
      <c r="L8" s="20"/>
      <c r="M8" s="20"/>
      <c r="N8" s="20"/>
      <c r="O8" s="20"/>
      <c r="P8" s="20"/>
      <c r="Q8" s="20"/>
      <c r="R8" s="150">
        <v>43331</v>
      </c>
      <c r="S8" s="150"/>
    </row>
    <row r="9" spans="1:19" s="120" customFormat="1" ht="15" customHeight="1">
      <c r="A9" s="114" t="s">
        <v>11</v>
      </c>
      <c r="B9" s="115" t="s">
        <v>12</v>
      </c>
      <c r="C9" s="116" t="s">
        <v>13</v>
      </c>
      <c r="D9" s="117" t="s">
        <v>14</v>
      </c>
      <c r="E9" s="118"/>
      <c r="F9" s="116" t="s">
        <v>16</v>
      </c>
      <c r="G9" s="117" t="s">
        <v>14</v>
      </c>
      <c r="H9" s="117" t="s">
        <v>17</v>
      </c>
      <c r="I9" s="117" t="s">
        <v>18</v>
      </c>
      <c r="J9" s="118" t="s">
        <v>19</v>
      </c>
      <c r="K9" s="30" t="s">
        <v>20</v>
      </c>
      <c r="L9" s="31">
        <v>40</v>
      </c>
      <c r="M9" s="32" t="s">
        <v>21</v>
      </c>
      <c r="N9" s="33" t="s">
        <v>22</v>
      </c>
      <c r="O9" s="33"/>
      <c r="P9" s="32">
        <v>1</v>
      </c>
      <c r="Q9" s="34" t="s">
        <v>23</v>
      </c>
      <c r="R9" s="35">
        <v>0.027777777777777776</v>
      </c>
      <c r="S9" s="119" t="s">
        <v>25</v>
      </c>
    </row>
    <row r="10" spans="1:19" s="120" customFormat="1" ht="15" customHeight="1">
      <c r="A10" s="114"/>
      <c r="B10" s="115"/>
      <c r="C10" s="116"/>
      <c r="D10" s="117"/>
      <c r="E10" s="118"/>
      <c r="F10" s="116"/>
      <c r="G10" s="117"/>
      <c r="H10" s="117"/>
      <c r="I10" s="117"/>
      <c r="J10" s="118"/>
      <c r="K10" s="121" t="s">
        <v>26</v>
      </c>
      <c r="L10" s="122">
        <v>30</v>
      </c>
      <c r="M10" s="123" t="s">
        <v>21</v>
      </c>
      <c r="N10" s="124"/>
      <c r="O10" s="124"/>
      <c r="P10" s="123">
        <v>2</v>
      </c>
      <c r="Q10" s="125" t="s">
        <v>23</v>
      </c>
      <c r="R10" s="126">
        <v>0.027777777777777776</v>
      </c>
      <c r="S10" s="119"/>
    </row>
    <row r="11" spans="1:19" s="120" customFormat="1" ht="15" customHeight="1">
      <c r="A11" s="114"/>
      <c r="B11" s="115"/>
      <c r="C11" s="116"/>
      <c r="D11" s="117"/>
      <c r="E11" s="118"/>
      <c r="F11" s="116"/>
      <c r="G11" s="117"/>
      <c r="H11" s="117"/>
      <c r="I11" s="117"/>
      <c r="J11" s="118"/>
      <c r="K11" s="121" t="s">
        <v>77</v>
      </c>
      <c r="L11" s="122">
        <v>30</v>
      </c>
      <c r="M11" s="123" t="s">
        <v>21</v>
      </c>
      <c r="N11" s="124"/>
      <c r="O11" s="124"/>
      <c r="P11" s="123">
        <v>3</v>
      </c>
      <c r="Q11" s="125" t="s">
        <v>23</v>
      </c>
      <c r="R11" s="126">
        <v>0.034722222222222224</v>
      </c>
      <c r="S11" s="119"/>
    </row>
    <row r="12" spans="1:19" s="120" customFormat="1" ht="15" customHeight="1">
      <c r="A12" s="114"/>
      <c r="B12" s="115"/>
      <c r="C12" s="116"/>
      <c r="D12" s="117"/>
      <c r="E12" s="118"/>
      <c r="F12" s="116"/>
      <c r="G12" s="117"/>
      <c r="H12" s="117"/>
      <c r="I12" s="117"/>
      <c r="J12" s="118"/>
      <c r="K12" s="39" t="s">
        <v>95</v>
      </c>
      <c r="L12" s="40">
        <v>20</v>
      </c>
      <c r="M12" s="41" t="s">
        <v>21</v>
      </c>
      <c r="N12" s="42"/>
      <c r="O12" s="42"/>
      <c r="P12" s="41"/>
      <c r="Q12" s="43"/>
      <c r="R12" s="44"/>
      <c r="S12" s="119"/>
    </row>
    <row r="13" spans="1:19" s="120" customFormat="1" ht="39.75" customHeight="1">
      <c r="A13" s="114"/>
      <c r="B13" s="115"/>
      <c r="C13" s="116"/>
      <c r="D13" s="117"/>
      <c r="E13" s="118"/>
      <c r="F13" s="116"/>
      <c r="G13" s="117"/>
      <c r="H13" s="117"/>
      <c r="I13" s="117"/>
      <c r="J13" s="118"/>
      <c r="K13" s="45" t="s">
        <v>27</v>
      </c>
      <c r="L13" s="46" t="s">
        <v>28</v>
      </c>
      <c r="M13" s="47" t="s">
        <v>29</v>
      </c>
      <c r="N13" s="47" t="s">
        <v>30</v>
      </c>
      <c r="O13" s="47" t="s">
        <v>31</v>
      </c>
      <c r="P13" s="48" t="s">
        <v>32</v>
      </c>
      <c r="Q13" s="48" t="s">
        <v>33</v>
      </c>
      <c r="R13" s="49" t="s">
        <v>34</v>
      </c>
      <c r="S13" s="119"/>
    </row>
    <row r="14" spans="1:19" s="133" customFormat="1" ht="18" customHeight="1">
      <c r="A14" s="128"/>
      <c r="B14" s="51">
        <v>54</v>
      </c>
      <c r="C14" s="52" t="s">
        <v>96</v>
      </c>
      <c r="D14" s="53" t="s">
        <v>97</v>
      </c>
      <c r="E14" s="54"/>
      <c r="F14" s="52" t="s">
        <v>98</v>
      </c>
      <c r="G14" s="55" t="s">
        <v>99</v>
      </c>
      <c r="H14" s="56" t="s">
        <v>100</v>
      </c>
      <c r="I14" s="129" t="s">
        <v>101</v>
      </c>
      <c r="J14" s="130">
        <v>1</v>
      </c>
      <c r="K14" s="59">
        <v>0.21180555555555555</v>
      </c>
      <c r="L14" s="60">
        <v>0.3401736111111111</v>
      </c>
      <c r="M14" s="61">
        <v>0.34180555555555553</v>
      </c>
      <c r="N14" s="62">
        <f>M14-L14</f>
        <v>0.001631944444444422</v>
      </c>
      <c r="O14" s="63">
        <f>M14-K14</f>
        <v>0.12999999999999998</v>
      </c>
      <c r="P14" s="77">
        <f>$L$9/O14/24</f>
        <v>12.820512820512823</v>
      </c>
      <c r="Q14" s="142" t="s">
        <v>87</v>
      </c>
      <c r="R14" s="142"/>
      <c r="S14" s="142"/>
    </row>
    <row r="15" spans="1:19" s="133" customFormat="1" ht="18" customHeight="1">
      <c r="A15" s="128"/>
      <c r="B15" s="51"/>
      <c r="C15" s="52"/>
      <c r="D15" s="53"/>
      <c r="E15" s="54"/>
      <c r="F15" s="52"/>
      <c r="G15" s="55"/>
      <c r="H15" s="56"/>
      <c r="I15" s="129"/>
      <c r="J15" s="134">
        <v>2</v>
      </c>
      <c r="K15" s="135">
        <f>M14+$R$9</f>
        <v>0.3695833333333333</v>
      </c>
      <c r="L15" s="136">
        <v>0.4614583333333333</v>
      </c>
      <c r="M15" s="135">
        <v>0.4625578703703704</v>
      </c>
      <c r="N15" s="137">
        <f>M15-L15</f>
        <v>0.0010995370370370794</v>
      </c>
      <c r="O15" s="138">
        <f>M15-K15</f>
        <v>0.09297453703703706</v>
      </c>
      <c r="P15" s="139">
        <f>$L$10/O15/24</f>
        <v>13.444541267272497</v>
      </c>
      <c r="Q15" s="142"/>
      <c r="R15" s="142"/>
      <c r="S15" s="142"/>
    </row>
    <row r="16" spans="1:19" s="133" customFormat="1" ht="18" customHeight="1">
      <c r="A16" s="128"/>
      <c r="B16" s="51"/>
      <c r="C16" s="52"/>
      <c r="D16" s="53"/>
      <c r="E16" s="54"/>
      <c r="F16" s="52"/>
      <c r="G16" s="55"/>
      <c r="H16" s="56"/>
      <c r="I16" s="129"/>
      <c r="J16" s="134">
        <v>3</v>
      </c>
      <c r="K16" s="135">
        <f>M15+$R$10</f>
        <v>0.4903356481481482</v>
      </c>
      <c r="L16" s="136"/>
      <c r="M16" s="135"/>
      <c r="N16" s="137"/>
      <c r="O16" s="138"/>
      <c r="P16" s="139"/>
      <c r="Q16" s="142"/>
      <c r="R16" s="142"/>
      <c r="S16" s="142"/>
    </row>
    <row r="17" spans="1:19" s="133" customFormat="1" ht="18" customHeight="1">
      <c r="A17" s="128"/>
      <c r="B17" s="51"/>
      <c r="C17" s="52"/>
      <c r="D17" s="53"/>
      <c r="E17" s="54"/>
      <c r="F17" s="52"/>
      <c r="G17" s="55"/>
      <c r="H17" s="56"/>
      <c r="I17" s="129"/>
      <c r="J17" s="140">
        <v>4</v>
      </c>
      <c r="K17" s="71"/>
      <c r="L17" s="72"/>
      <c r="M17" s="71"/>
      <c r="N17" s="74"/>
      <c r="O17" s="75"/>
      <c r="P17" s="79"/>
      <c r="Q17" s="142"/>
      <c r="R17" s="142"/>
      <c r="S17" s="142"/>
    </row>
    <row r="18" ht="12.75" customHeight="1"/>
    <row r="19" spans="1:19" s="1" customFormat="1" ht="30" customHeight="1">
      <c r="A19" s="101"/>
      <c r="B19" s="101"/>
      <c r="C19" s="101" t="s">
        <v>70</v>
      </c>
      <c r="D19" s="101"/>
      <c r="E19" s="101"/>
      <c r="F19" s="101"/>
      <c r="G19" s="102"/>
      <c r="H19" s="102" t="s">
        <v>71</v>
      </c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</row>
    <row r="20" spans="1:19" s="1" customFormat="1" ht="30" customHeight="1">
      <c r="A20" s="101"/>
      <c r="B20" s="101"/>
      <c r="C20" s="101" t="s">
        <v>72</v>
      </c>
      <c r="D20" s="101"/>
      <c r="E20" s="101"/>
      <c r="F20" s="101"/>
      <c r="G20" s="102"/>
      <c r="H20" s="102" t="s">
        <v>73</v>
      </c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</row>
    <row r="21" ht="12.75">
      <c r="A21" s="148"/>
    </row>
    <row r="22" ht="12.75">
      <c r="A22" s="149"/>
    </row>
    <row r="23" ht="12.75">
      <c r="A23" s="149"/>
    </row>
  </sheetData>
  <sheetProtection selectLockedCells="1" selectUnlockedCells="1"/>
  <mergeCells count="28">
    <mergeCell ref="A3:S3"/>
    <mergeCell ref="A4:S4"/>
    <mergeCell ref="A5:S5"/>
    <mergeCell ref="A6:S6"/>
    <mergeCell ref="A7:S7"/>
    <mergeCell ref="R8:S8"/>
    <mergeCell ref="A9:A13"/>
    <mergeCell ref="B9:B13"/>
    <mergeCell ref="C9:C13"/>
    <mergeCell ref="D9:D13"/>
    <mergeCell ref="E9:E13"/>
    <mergeCell ref="F9:F13"/>
    <mergeCell ref="G9:G13"/>
    <mergeCell ref="H9:H13"/>
    <mergeCell ref="I9:I13"/>
    <mergeCell ref="J9:J13"/>
    <mergeCell ref="N9:O9"/>
    <mergeCell ref="S9:S13"/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Q14:S17"/>
  </mergeCells>
  <conditionalFormatting sqref="P14 P17">
    <cfRule type="cellIs" priority="1" dxfId="0" operator="greaterThan" stopIfTrue="1">
      <formula>16</formula>
    </cfRule>
  </conditionalFormatting>
  <conditionalFormatting sqref="N14:N16">
    <cfRule type="cellIs" priority="2" dxfId="0" operator="greaterThan" stopIfTrue="1">
      <formula>0.0138888888888889</formula>
    </cfRule>
  </conditionalFormatting>
  <conditionalFormatting sqref="N17">
    <cfRule type="cellIs" priority="3" dxfId="0" operator="greaterThan" stopIfTrue="1">
      <formula>0.0208333333333333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&amp;R© Комитет по ДКП ФКСР, 2015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ТОШИБА</dc:creator>
  <cp:keywords/>
  <dc:description/>
  <cp:lastModifiedBy>O K</cp:lastModifiedBy>
  <cp:lastPrinted>2018-08-19T13:39:12Z</cp:lastPrinted>
  <dcterms:created xsi:type="dcterms:W3CDTF">2010-01-21T11:17:41Z</dcterms:created>
  <dcterms:modified xsi:type="dcterms:W3CDTF">2018-08-22T20:02:14Z</dcterms:modified>
  <cp:category/>
  <cp:version/>
  <cp:contentType/>
  <cp:contentStatus/>
  <cp:revision>3</cp:revision>
</cp:coreProperties>
</file>