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activeTab="10"/>
  </bookViews>
  <sheets>
    <sheet name="МЛ в" sheetId="1" r:id="rId1"/>
    <sheet name="МЛ к" sheetId="2" r:id="rId2"/>
    <sheet name="1.3" sheetId="3" r:id="rId3"/>
    <sheet name="КПпони" sheetId="4" r:id="rId4"/>
    <sheet name="Выбор" sheetId="5" r:id="rId5"/>
    <sheet name="ППдA 2020" sheetId="6" r:id="rId6"/>
    <sheet name="ППдB 2020" sheetId="7" r:id="rId7"/>
    <sheet name="№7 кавалетти" sheetId="8" r:id="rId8"/>
    <sheet name="№8-40-50" sheetId="9" r:id="rId9"/>
    <sheet name="№9-60-65-70-75" sheetId="10" r:id="rId10"/>
    <sheet name="№10-80-90" sheetId="11" r:id="rId11"/>
    <sheet name="Суд. выездка" sheetId="12" r:id="rId12"/>
    <sheet name="Судейская конкур" sheetId="13" r:id="rId13"/>
  </sheets>
  <definedNames>
    <definedName name="_xlfn.AVERAGEIF" hidden="1">#NAME?</definedName>
    <definedName name="_xlfn.RANK.EQ" hidden="1">#NAME?</definedName>
    <definedName name="_xlnm._FilterDatabase" localSheetId="0" hidden="1">'МЛ в'!$A$7:$L$33</definedName>
    <definedName name="_xlnm._FilterDatabase" localSheetId="1" hidden="1">'МЛ к'!$A$7:$L$41</definedName>
    <definedName name="_xlnm.Print_Area" localSheetId="2">'1.3'!$A$1:$Z$22</definedName>
    <definedName name="_xlnm.Print_Area" localSheetId="10">'№10-80-90'!$A$1:$P$26</definedName>
    <definedName name="_xlnm.Print_Area" localSheetId="7">'№7 кавалетти'!$A$1:$S$21</definedName>
    <definedName name="_xlnm.Print_Area" localSheetId="8">'№8-40-50'!$A$1:$S$31</definedName>
    <definedName name="_xlnm.Print_Area" localSheetId="9">'№9-60-65-70-75'!$A$1:$N$41</definedName>
    <definedName name="_xlnm.Print_Area" localSheetId="4">'Выбор'!$A$1:$Z$14</definedName>
    <definedName name="_xlnm.Print_Area" localSheetId="3">'КПпони'!$A$1:$Z$18</definedName>
    <definedName name="_xlnm.Print_Area" localSheetId="0">'МЛ в'!$A$1:$L$41</definedName>
    <definedName name="_xlnm.Print_Area" localSheetId="1">'МЛ к'!$A$1:$L$49</definedName>
    <definedName name="_xlnm.Print_Area" localSheetId="5">'ППдA 2020'!$A$1:$Z$21</definedName>
    <definedName name="_xlnm.Print_Area" localSheetId="6">'ППдB 2020'!$A$1:$Z$26</definedName>
  </definedNames>
  <calcPr fullCalcOnLoad="1" refMode="R1C1"/>
</workbook>
</file>

<file path=xl/sharedStrings.xml><?xml version="1.0" encoding="utf-8"?>
<sst xmlns="http://schemas.openxmlformats.org/spreadsheetml/2006/main" count="1768" uniqueCount="370">
  <si>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</si>
  <si>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</si>
  <si>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</si>
  <si>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</si>
  <si>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</si>
  <si>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</si>
  <si>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</si>
  <si>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</si>
  <si>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</si>
  <si>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</si>
  <si>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</si>
  <si>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</si>
  <si>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</si>
  <si>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</si>
  <si>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Place</t>
  </si>
  <si>
    <t>Rider_ID</t>
  </si>
  <si>
    <t>Horse_ID</t>
  </si>
  <si>
    <t>Зачет</t>
  </si>
  <si>
    <t>Результат</t>
  </si>
  <si>
    <t>Вып. норм.</t>
  </si>
  <si>
    <t>Время</t>
  </si>
  <si>
    <t>1Rpp</t>
  </si>
  <si>
    <t>1Rt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</si>
  <si>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</si>
  <si>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</si>
  <si>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</si>
  <si>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</si>
  <si>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</si>
  <si>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</si>
  <si>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</si>
  <si>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</si>
  <si>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</si>
  <si>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t>1К</t>
  </si>
  <si>
    <t>Высота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</si>
  <si>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</si>
  <si>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</si>
  <si>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</si>
  <si>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Перепрыжка</t>
  </si>
  <si>
    <t>ш/о</t>
  </si>
  <si>
    <t>Технический делегат</t>
  </si>
  <si>
    <t>Загоруйко С.А.</t>
  </si>
  <si>
    <t>3К</t>
  </si>
  <si>
    <t>б/р</t>
  </si>
  <si>
    <t>Доманчук Л.</t>
  </si>
  <si>
    <t>МС</t>
  </si>
  <si>
    <t>2Ю</t>
  </si>
  <si>
    <t>КМС</t>
  </si>
  <si>
    <t>1Ю</t>
  </si>
  <si>
    <t>Рыкова А.</t>
  </si>
  <si>
    <t>КСК "Дерби" / 
Ленинградская область</t>
  </si>
  <si>
    <t>ч/в /
 Ленинградская область</t>
  </si>
  <si>
    <t>Бондаренко Е.</t>
  </si>
  <si>
    <t>КСОЦ "Берегиня" / 
Ленинградская область</t>
  </si>
  <si>
    <t>Стулова Е.</t>
  </si>
  <si>
    <t>КЗ "Ковчег" /
 Санкт-Петербург</t>
  </si>
  <si>
    <t>3Ю</t>
  </si>
  <si>
    <t>Пердофориди А.</t>
  </si>
  <si>
    <r>
      <t>АДЕЛИЯ</t>
    </r>
    <r>
      <rPr>
        <sz val="8"/>
        <rFont val="Verdana"/>
        <family val="2"/>
      </rPr>
      <t>-04 (140), коб., вор., спорт. пом., Латто, Санкт-Петербург</t>
    </r>
  </si>
  <si>
    <t>008309</t>
  </si>
  <si>
    <t>Дергачева Н.</t>
  </si>
  <si>
    <t>Короткевич Д.</t>
  </si>
  <si>
    <r>
      <t>АВАТАР</t>
    </r>
    <r>
      <rPr>
        <sz val="8"/>
        <rFont val="Verdana"/>
        <family val="2"/>
      </rPr>
      <t>-06 (146), мер., изобел., райт пони, Onbekend, Нидерланды</t>
    </r>
  </si>
  <si>
    <t>007649</t>
  </si>
  <si>
    <t>Локтионов В.</t>
  </si>
  <si>
    <r>
      <t>РОНДОС БАРБЕРРИ</t>
    </r>
    <r>
      <rPr>
        <sz val="8"/>
        <rFont val="Verdana"/>
        <family val="2"/>
      </rPr>
      <t>-11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(133), жер., сол., уэльск. пони, Бостон Бонапарт, Нидерланды</t>
    </r>
  </si>
  <si>
    <t>018608</t>
  </si>
  <si>
    <t>Устрова М.</t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</si>
  <si>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</si>
  <si>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t>008957</t>
  </si>
  <si>
    <t>Бондаренко А.</t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</si>
  <si>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</si>
  <si>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t>010484</t>
  </si>
  <si>
    <t>Борзенкова М.</t>
  </si>
  <si>
    <t>Ловкачева М.</t>
  </si>
  <si>
    <r>
      <t>ПАРАДНЫЙ</t>
    </r>
    <r>
      <rPr>
        <sz val="8"/>
        <rFont val="Verdana"/>
        <family val="2"/>
      </rPr>
      <t>-07 (145), жер., гнед., араб., Наблус, К/З "Ковчег"</t>
    </r>
  </si>
  <si>
    <t>008992</t>
  </si>
  <si>
    <t>КК "Форсайд" / 
Ленинградская область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</si>
  <si>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</si>
  <si>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</si>
  <si>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КСОЦ "Берегиня" / 
Санкт-Петербург</t>
  </si>
  <si>
    <r>
      <t>СЕРЕНА ЛАКИ СТАР</t>
    </r>
    <r>
      <rPr>
        <sz val="8"/>
        <rFont val="Verdana"/>
        <family val="2"/>
      </rPr>
      <t>-09 (134), коб., рыж., уэльск. пони, Резфайер Серен У Де, Нидерланды</t>
    </r>
  </si>
  <si>
    <t>011306</t>
  </si>
  <si>
    <t>Вожакова А.</t>
  </si>
  <si>
    <r>
      <t>ДАРИЭЛЬ</t>
    </r>
    <r>
      <rPr>
        <sz val="8"/>
        <rFont val="Verdana"/>
        <family val="2"/>
      </rPr>
      <t>-08 (142), коб., вор., райт-пони, Дамаск, Краснодарский край</t>
    </r>
  </si>
  <si>
    <t>010556</t>
  </si>
  <si>
    <t>Григорьева Е.</t>
  </si>
  <si>
    <t>Артарова В.</t>
  </si>
  <si>
    <r>
      <t xml:space="preserve">ВЕНГОРСКАЯ </t>
    </r>
    <r>
      <rPr>
        <sz val="8"/>
        <rFont val="Verdana"/>
        <family val="2"/>
      </rPr>
      <t>Ева, 2007</t>
    </r>
  </si>
  <si>
    <t>Ружинская Е.</t>
  </si>
  <si>
    <t>Кротова Н.</t>
  </si>
  <si>
    <r>
      <t xml:space="preserve">ВОЛКОВА </t>
    </r>
    <r>
      <rPr>
        <sz val="8"/>
        <rFont val="Verdana"/>
        <family val="2"/>
      </rPr>
      <t>София, 2009</t>
    </r>
  </si>
  <si>
    <t>015309</t>
  </si>
  <si>
    <r>
      <t>ИЛАРИЯ</t>
    </r>
    <r>
      <rPr>
        <sz val="8"/>
        <rFont val="Verdana"/>
        <family val="2"/>
      </rPr>
      <t>-10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гнед.-пег., полукр., неизв., Россия</t>
    </r>
  </si>
  <si>
    <t>017485</t>
  </si>
  <si>
    <t>КСК "Нева" / 
Ленинградская область</t>
  </si>
  <si>
    <t>Епишин В.</t>
  </si>
  <si>
    <r>
      <t xml:space="preserve">ГИЛЁВА </t>
    </r>
    <r>
      <rPr>
        <sz val="8"/>
        <rFont val="Verdana"/>
        <family val="2"/>
      </rPr>
      <t>Дана, 2007</t>
    </r>
  </si>
  <si>
    <t>010807</t>
  </si>
  <si>
    <t>Горбачева И.</t>
  </si>
  <si>
    <t>018650</t>
  </si>
  <si>
    <t>Шерягиня Е.</t>
  </si>
  <si>
    <r>
      <t>КРИСТИ</t>
    </r>
    <r>
      <rPr>
        <sz val="8"/>
        <rFont val="Verdana"/>
        <family val="2"/>
      </rPr>
      <t>-04 (150), коб., пег., полукр., Ранг, Краснодарский край</t>
    </r>
  </si>
  <si>
    <t>006976</t>
  </si>
  <si>
    <r>
      <t>КРОНВУЭЛЬ</t>
    </r>
    <r>
      <rPr>
        <sz val="8"/>
        <rFont val="Verdana"/>
        <family val="2"/>
      </rPr>
      <t>-04 (146), мер., гнед., райт-пони, Кеннеди, Германия</t>
    </r>
  </si>
  <si>
    <t>010116</t>
  </si>
  <si>
    <t>Горбачева И.
Леонова М.</t>
  </si>
  <si>
    <t>Федорова Ю.</t>
  </si>
  <si>
    <r>
      <t xml:space="preserve">ГРАЧЕВА </t>
    </r>
    <r>
      <rPr>
        <sz val="8"/>
        <rFont val="Verdana"/>
        <family val="2"/>
      </rPr>
      <t>Анфиса, 2007</t>
    </r>
  </si>
  <si>
    <t>005007</t>
  </si>
  <si>
    <t>Поляков Ф.</t>
  </si>
  <si>
    <t>КСК "Триумф" /
Ленинградская область</t>
  </si>
  <si>
    <t>Додонова О.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</si>
  <si>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</si>
  <si>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</si>
  <si>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r>
      <t xml:space="preserve">ГРОМОВА </t>
    </r>
    <r>
      <rPr>
        <sz val="8"/>
        <rFont val="Verdana"/>
        <family val="2"/>
      </rPr>
      <t>Карина, 2005</t>
    </r>
  </si>
  <si>
    <t>079005</t>
  </si>
  <si>
    <t>Громова О.</t>
  </si>
  <si>
    <t>Шарипова Е.</t>
  </si>
  <si>
    <r>
      <t xml:space="preserve">ДМИТРИЕВА </t>
    </r>
    <r>
      <rPr>
        <sz val="8"/>
        <rFont val="Verdana"/>
        <family val="2"/>
      </rPr>
      <t>Вероника, 2010</t>
    </r>
  </si>
  <si>
    <r>
      <t>АРИЕНА ХОВ СИТСКЕ</t>
    </r>
    <r>
      <rPr>
        <sz val="8"/>
        <rFont val="Verdana"/>
        <family val="2"/>
      </rPr>
      <t>-03 (135), коб., гнед., Нью форест пони, Вивьенес Вижн, Нидерланды</t>
    </r>
  </si>
  <si>
    <t>009917</t>
  </si>
  <si>
    <t>Самохин Р.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</si>
  <si>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</si>
  <si>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</si>
  <si>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003201</t>
  </si>
  <si>
    <r>
      <t>ЕРАСТОВА</t>
    </r>
    <r>
      <rPr>
        <sz val="8"/>
        <rFont val="Verdana"/>
        <family val="2"/>
      </rPr>
      <t xml:space="preserve"> Василиса, 2001</t>
    </r>
  </si>
  <si>
    <r>
      <t>ДЕМПСИ БОББИ</t>
    </r>
    <r>
      <rPr>
        <sz val="8"/>
        <rFont val="Verdana"/>
        <family val="2"/>
      </rPr>
      <t>-14 (146), жер., гнед., уэльск. пони, Нио Домо С Болеро, Нидерланды</t>
    </r>
  </si>
  <si>
    <r>
      <t>СКАЙ ЛАРК-</t>
    </r>
    <r>
      <rPr>
        <sz val="8"/>
        <rFont val="Verdana"/>
        <family val="2"/>
      </rPr>
      <t>10 (132), мер., бул., уэльск. пони, Колни Гиперион, Нидерланды</t>
    </r>
  </si>
  <si>
    <t>011858</t>
  </si>
  <si>
    <r>
      <t>БЬЮТИ</t>
    </r>
    <r>
      <rPr>
        <sz val="8"/>
        <rFont val="Verdana"/>
        <family val="2"/>
      </rPr>
      <t>-06 (112), коб., сабино, уэльск. пони, Vechtzicht's Hywel, Голландия</t>
    </r>
  </si>
  <si>
    <t>008546</t>
  </si>
  <si>
    <r>
      <t>ВИЛЕХОВЕС ИЗАБЕЛЬ</t>
    </r>
    <r>
      <rPr>
        <sz val="8"/>
        <rFont val="Verdana"/>
        <family val="2"/>
      </rPr>
      <t>-10 (130), коб., изаб., уэльск. пони, Зистелдаун Балиху, Нидерланды</t>
    </r>
  </si>
  <si>
    <t>020445</t>
  </si>
  <si>
    <r>
      <t>КЕННИ</t>
    </r>
    <r>
      <rPr>
        <sz val="8"/>
        <rFont val="Verdana"/>
        <family val="2"/>
      </rPr>
      <t>-04 (127), мер., сол., уэлск. пони, неизв., Нидерланды</t>
    </r>
  </si>
  <si>
    <t>006968</t>
  </si>
  <si>
    <r>
      <t>МАГНОЛИЯ</t>
    </r>
    <r>
      <rPr>
        <sz val="8"/>
        <rFont val="Verdana"/>
        <family val="2"/>
      </rPr>
      <t>-06 (150), коб., бул., клеппер, Magir, Латвия</t>
    </r>
  </si>
  <si>
    <t>011239</t>
  </si>
  <si>
    <r>
      <t>ШЕЙМАС</t>
    </r>
    <r>
      <rPr>
        <sz val="8"/>
        <rFont val="Verdana"/>
        <family val="2"/>
      </rPr>
      <t>-08 (127), мер., сол., уэльск. пони, Шемрок Империал, Нидерланды</t>
    </r>
  </si>
  <si>
    <t>010340</t>
  </si>
  <si>
    <r>
      <t xml:space="preserve">ЖАШКЕВИЧ </t>
    </r>
    <r>
      <rPr>
        <sz val="8"/>
        <rFont val="Verdana"/>
        <family val="2"/>
      </rPr>
      <t>Анна, 2007</t>
    </r>
  </si>
  <si>
    <t>009207</t>
  </si>
  <si>
    <r>
      <t xml:space="preserve">ЖОРОВА </t>
    </r>
    <r>
      <rPr>
        <sz val="8"/>
        <rFont val="Verdana"/>
        <family val="2"/>
      </rPr>
      <t>София, 2009</t>
    </r>
  </si>
  <si>
    <t>001609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</si>
  <si>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</si>
  <si>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</si>
  <si>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</si>
  <si>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020053</t>
  </si>
  <si>
    <t>КСК "Триумф" /
Санкт-Петербург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</si>
  <si>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</si>
  <si>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</si>
  <si>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</si>
  <si>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</si>
  <si>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t>011811</t>
  </si>
  <si>
    <r>
      <t xml:space="preserve">ИЛЬИЧЕВА </t>
    </r>
    <r>
      <rPr>
        <sz val="8"/>
        <rFont val="Verdana"/>
        <family val="2"/>
      </rPr>
      <t>Эмилия, 2005</t>
    </r>
  </si>
  <si>
    <t>038205</t>
  </si>
  <si>
    <t>Брунц Н.</t>
  </si>
  <si>
    <r>
      <t xml:space="preserve">ИНЧЕНКОВА </t>
    </r>
    <r>
      <rPr>
        <sz val="8"/>
        <rFont val="Verdana"/>
        <family val="2"/>
      </rPr>
      <t>Ульяна, 2006</t>
    </r>
  </si>
  <si>
    <t>032206</t>
  </si>
  <si>
    <t>Митрофанова Ю.</t>
  </si>
  <si>
    <r>
      <t xml:space="preserve">КАБУКАЕВА </t>
    </r>
    <r>
      <rPr>
        <sz val="8"/>
        <rFont val="Verdana"/>
        <family val="2"/>
      </rPr>
      <t>Мария, 2006</t>
    </r>
  </si>
  <si>
    <t>031506</t>
  </si>
  <si>
    <r>
      <t>БЬЮТИ СТАР</t>
    </r>
    <r>
      <rPr>
        <sz val="8"/>
        <rFont val="Verdana"/>
        <family val="2"/>
      </rPr>
      <t>-05 (148), коб., гнед., Ньюфорест пони, Мак Ми Дей Хе СТБ 246, Нидерланды</t>
    </r>
  </si>
  <si>
    <t>020470</t>
  </si>
  <si>
    <r>
      <t>КАРМАДАЛ</t>
    </r>
    <r>
      <rPr>
        <sz val="8"/>
        <rFont val="Verdana"/>
        <family val="2"/>
      </rPr>
      <t>-10 (132)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 xml:space="preserve">жер., палом., пони класс, Расетвуд Элэйшн 65529, Великобритания </t>
    </r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</si>
  <si>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</si>
  <si>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009611</t>
  </si>
  <si>
    <r>
      <t>ЭШЛИ</t>
    </r>
    <r>
      <rPr>
        <sz val="8"/>
        <rFont val="Verdana"/>
        <family val="2"/>
      </rPr>
      <t>-05  (140), коб., вор., Нью Форест пони, De Mensinghe`s Rinaldo, Нидерланды</t>
    </r>
  </si>
  <si>
    <t>011208</t>
  </si>
  <si>
    <t>Попова О.</t>
  </si>
  <si>
    <r>
      <t>ЛЕМНИСКААТ  РАПСОДИ-</t>
    </r>
    <r>
      <rPr>
        <sz val="8"/>
        <rFont val="Verdana"/>
        <family val="2"/>
      </rPr>
      <t>04 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</si>
  <si>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t>104GY09</t>
  </si>
  <si>
    <r>
      <t>ЛЕОНОВА</t>
    </r>
    <r>
      <rPr>
        <sz val="8"/>
        <rFont val="Verdana"/>
        <family val="2"/>
      </rPr>
      <t xml:space="preserve"> Ульяна, 2004</t>
    </r>
  </si>
  <si>
    <t>017604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</si>
  <si>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</si>
  <si>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</si>
  <si>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 xml:space="preserve">ЛОГИНОВА </t>
    </r>
    <r>
      <rPr>
        <sz val="8"/>
        <rFont val="Verdana"/>
        <family val="2"/>
      </rPr>
      <t>Мария, 2005</t>
    </r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</si>
  <si>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</si>
  <si>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</si>
  <si>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t>Леонова М.</t>
  </si>
  <si>
    <r>
      <t xml:space="preserve">МАМАЕВА </t>
    </r>
    <r>
      <rPr>
        <sz val="8"/>
        <rFont val="Verdana"/>
        <family val="2"/>
      </rPr>
      <t>Тамила, 2006</t>
    </r>
  </si>
  <si>
    <t>018106</t>
  </si>
  <si>
    <r>
      <t>ПЕРЧИК</t>
    </r>
    <r>
      <rPr>
        <sz val="8"/>
        <rFont val="Verdana"/>
        <family val="2"/>
      </rPr>
      <t>-08 (147), мер., вор., класс пони, неизв., Беларусь</t>
    </r>
  </si>
  <si>
    <t>010628</t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</si>
  <si>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</si>
  <si>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</si>
  <si>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 xml:space="preserve">ПЕТРОВА </t>
    </r>
    <r>
      <rPr>
        <sz val="8"/>
        <rFont val="Verdana"/>
        <family val="2"/>
      </rPr>
      <t>Тамара, 2008</t>
    </r>
  </si>
  <si>
    <r>
      <t xml:space="preserve">ПОДКОПАЕВ </t>
    </r>
    <r>
      <rPr>
        <sz val="8"/>
        <rFont val="Verdana"/>
        <family val="2"/>
      </rPr>
      <t>Николай, 2011</t>
    </r>
  </si>
  <si>
    <r>
      <t xml:space="preserve">РУЖИНСКАЯ </t>
    </r>
    <r>
      <rPr>
        <sz val="8"/>
        <rFont val="Verdana"/>
        <family val="2"/>
      </rPr>
      <t xml:space="preserve"> Виктория, 2005</t>
    </r>
  </si>
  <si>
    <t>005505</t>
  </si>
  <si>
    <r>
      <t>СТЕЛЛА</t>
    </r>
    <r>
      <rPr>
        <sz val="8"/>
        <rFont val="Verdana"/>
        <family val="2"/>
      </rPr>
      <t>-08 (128), коб., рыже-чал., уэльск. пони, Лемоншилл Роял Флайт, Нидерланды</t>
    </r>
  </si>
  <si>
    <t>010475</t>
  </si>
  <si>
    <r>
      <t xml:space="preserve">РУЖИНСКАЯ </t>
    </r>
    <r>
      <rPr>
        <sz val="8"/>
        <rFont val="Verdana"/>
        <family val="2"/>
      </rPr>
      <t>Адриана, 2003</t>
    </r>
  </si>
  <si>
    <t>016403</t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</si>
  <si>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</si>
  <si>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</si>
  <si>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</rPr>
      <t>-12 (149), коб., сол., уэльск. пони, Леунс Велдс Винстон, Нидерланды</t>
    </r>
  </si>
  <si>
    <t>017484</t>
  </si>
  <si>
    <t>Светашов В.</t>
  </si>
  <si>
    <r>
      <t xml:space="preserve">СТЕПАНОВА </t>
    </r>
    <r>
      <rPr>
        <sz val="8"/>
        <rFont val="Verdana"/>
        <family val="2"/>
      </rPr>
      <t>Ангелина, 2010</t>
    </r>
  </si>
  <si>
    <r>
      <t xml:space="preserve">ФЕДОРОВА </t>
    </r>
    <r>
      <rPr>
        <sz val="8"/>
        <rFont val="Verdana"/>
        <family val="2"/>
      </rPr>
      <t>Александра, 2008</t>
    </r>
  </si>
  <si>
    <t>000708</t>
  </si>
  <si>
    <r>
      <t xml:space="preserve">ЧМЕЛЬ </t>
    </r>
    <r>
      <rPr>
        <sz val="8"/>
        <rFont val="Verdana"/>
        <family val="2"/>
      </rPr>
      <t>София, 2010</t>
    </r>
  </si>
  <si>
    <t>009910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</si>
  <si>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</si>
  <si>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</si>
  <si>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ШУМИЛОВА</t>
    </r>
    <r>
      <rPr>
        <sz val="8"/>
        <rFont val="Verdana"/>
        <family val="2"/>
      </rPr>
      <t xml:space="preserve"> 
Анна, 2004</t>
    </r>
  </si>
  <si>
    <t>065404</t>
  </si>
  <si>
    <t>КСК "Дерби", Ленинградская область</t>
  </si>
  <si>
    <t xml:space="preserve">Главный судья </t>
  </si>
  <si>
    <t>Красненкова А. - Ленинградская область</t>
  </si>
  <si>
    <t>Давыдова А.П.</t>
  </si>
  <si>
    <t>Цветков В.С.</t>
  </si>
  <si>
    <t>Синицына И.Ю.</t>
  </si>
  <si>
    <t>Секретарь</t>
  </si>
  <si>
    <t>036207</t>
  </si>
  <si>
    <t>КСК "Конная Лахта" / 
Ленинградская область</t>
  </si>
  <si>
    <t>011756</t>
  </si>
  <si>
    <t>Силина И.</t>
  </si>
  <si>
    <t>074705</t>
  </si>
  <si>
    <r>
      <t xml:space="preserve">ТОПОРОВА </t>
    </r>
    <r>
      <rPr>
        <sz val="8"/>
        <rFont val="Verdana"/>
        <family val="2"/>
      </rPr>
      <t>Алина</t>
    </r>
  </si>
  <si>
    <r>
      <t xml:space="preserve">БАРХАРОВА </t>
    </r>
    <r>
      <rPr>
        <sz val="8"/>
        <rFont val="Verdana"/>
        <family val="2"/>
      </rPr>
      <t>Виктория, 2006</t>
    </r>
  </si>
  <si>
    <t>112304</t>
  </si>
  <si>
    <r>
      <t>СТЕПЬ</t>
    </r>
    <r>
      <rPr>
        <sz val="8"/>
        <rFont val="Verdana"/>
        <family val="2"/>
      </rPr>
      <t>-09 (144), коб., сер., полукр., Вихрь, Россия</t>
    </r>
  </si>
  <si>
    <r>
      <t xml:space="preserve">ПУЗЯН </t>
    </r>
    <r>
      <rPr>
        <sz val="8"/>
        <rFont val="Verdana"/>
        <family val="2"/>
      </rPr>
      <t>Мария, 2005</t>
    </r>
  </si>
  <si>
    <t>009011</t>
  </si>
  <si>
    <t>Румянцева Е. - ВК - Ленинградская область</t>
  </si>
  <si>
    <t>Состав судейское коллегии</t>
  </si>
  <si>
    <t>Румянцева Е.А.</t>
  </si>
  <si>
    <t xml:space="preserve">Член ГСК </t>
  </si>
  <si>
    <t xml:space="preserve">Курс-Дизайнер </t>
  </si>
  <si>
    <t xml:space="preserve">Ассистент курс-дизайнера </t>
  </si>
  <si>
    <t>Судья-инспектор (шеф-стюард)</t>
  </si>
  <si>
    <t>СПРАВКА о составе судейское коллегии</t>
  </si>
  <si>
    <t>СПРАВКА о количестве субъектов РФ</t>
  </si>
  <si>
    <t>ВСЕГО РЕГИОНОВ:</t>
  </si>
  <si>
    <t>095805</t>
  </si>
  <si>
    <t>Цветков В. - ВК - Ленинградская область</t>
  </si>
  <si>
    <t>ВК/МК3*</t>
  </si>
  <si>
    <t>Остапенко О.П.</t>
  </si>
  <si>
    <t>Судья на поле</t>
  </si>
  <si>
    <t>Давыдова А. - 1К - Санкт-Петербург</t>
  </si>
  <si>
    <t>2К</t>
  </si>
  <si>
    <t>-</t>
  </si>
  <si>
    <t>Ревнивых М.С.</t>
  </si>
  <si>
    <t>Ср</t>
  </si>
  <si>
    <t>Ст</t>
  </si>
  <si>
    <t>016910</t>
  </si>
  <si>
    <t>105MY17</t>
  </si>
  <si>
    <t>104ZQ06</t>
  </si>
  <si>
    <r>
      <t>ЧАМП ОФ ДЭЙЛИ</t>
    </r>
    <r>
      <rPr>
        <sz val="8"/>
        <rFont val="Verdana"/>
        <family val="2"/>
      </rPr>
      <t>-07 (148), коб., гнед.</t>
    </r>
  </si>
  <si>
    <t>25 января 2020 г.</t>
  </si>
  <si>
    <r>
      <t xml:space="preserve">ОБЛАСТНЫЕ СОРЕВНОВАНИЯ СРЕДИ ВСАДНИКОВ 
НА ЛОШАДЯХ ДО 150 СМ В ХОЛКЕ (ПОНИ)
"ЛЕНИНГРАДСКИЕ ЗВЁЗДОЧКИ"
</t>
    </r>
    <r>
      <rPr>
        <sz val="16"/>
        <rFont val="Verdana"/>
        <family val="2"/>
      </rPr>
      <t>РЕГИОНАЛЬНЫЕ СОРЕВНОВАНИЯ</t>
    </r>
  </si>
  <si>
    <t>Конкур (лошади до 150 см)</t>
  </si>
  <si>
    <t>Мальчики и девочки (до 13 лет), мальчики и девочки (12-16 лет)</t>
  </si>
  <si>
    <t>26 января 2020 г.</t>
  </si>
  <si>
    <t>Выездка (лошади до 150 см)</t>
  </si>
  <si>
    <t>008807</t>
  </si>
  <si>
    <t>Синильникова Н.</t>
  </si>
  <si>
    <t>ч/в  / 
Санкт-Петербург</t>
  </si>
  <si>
    <t>ч/в /
Ленинградская область</t>
  </si>
  <si>
    <t>018603</t>
  </si>
  <si>
    <r>
      <t xml:space="preserve">МАЛЫШЕВСКАЯ </t>
    </r>
    <r>
      <rPr>
        <sz val="8"/>
        <rFont val="Verdana"/>
        <family val="2"/>
      </rPr>
      <t>Эвелина, 2009</t>
    </r>
  </si>
  <si>
    <t>Красненкова  А.</t>
  </si>
  <si>
    <r>
      <t xml:space="preserve">БУЛКИНА </t>
    </r>
    <r>
      <rPr>
        <sz val="8"/>
        <rFont val="Verdana"/>
        <family val="2"/>
      </rPr>
      <t>Полина, 2012</t>
    </r>
  </si>
  <si>
    <t>003512</t>
  </si>
  <si>
    <r>
      <t>ПАМИР</t>
    </r>
    <r>
      <rPr>
        <sz val="8"/>
        <rFont val="Verdana"/>
        <family val="2"/>
      </rPr>
      <t>-09 (105), мер., сер., шетл. пони, Посандо, Россия</t>
    </r>
  </si>
  <si>
    <t>020561</t>
  </si>
  <si>
    <t>Тарасенко М.</t>
  </si>
  <si>
    <t>011159</t>
  </si>
  <si>
    <t>Трошкина Т.</t>
  </si>
  <si>
    <r>
      <t>АРМАНДО</t>
    </r>
    <r>
      <rPr>
        <sz val="8"/>
        <rFont val="Verdana"/>
        <family val="2"/>
      </rPr>
      <t>-05, мер., т.-гнед., голл., Грибальди, Нидерланды</t>
    </r>
  </si>
  <si>
    <t>КПЮн</t>
  </si>
  <si>
    <t>030807</t>
  </si>
  <si>
    <t>097505</t>
  </si>
  <si>
    <r>
      <t xml:space="preserve">ДОЦЕНКО </t>
    </r>
    <r>
      <rPr>
        <sz val="8"/>
        <rFont val="Verdana"/>
        <family val="2"/>
      </rPr>
      <t>Марина, 2005</t>
    </r>
  </si>
  <si>
    <r>
      <t xml:space="preserve">БАКУТА </t>
    </r>
    <r>
      <rPr>
        <sz val="8"/>
        <rFont val="Verdana"/>
        <family val="2"/>
      </rPr>
      <t>Ариадна, 2007</t>
    </r>
  </si>
  <si>
    <t>047307</t>
  </si>
  <si>
    <r>
      <t xml:space="preserve">ФИОНИНА </t>
    </r>
    <r>
      <rPr>
        <sz val="8"/>
        <rFont val="Verdana"/>
        <family val="2"/>
      </rPr>
      <t>Алиса, 2007</t>
    </r>
  </si>
  <si>
    <t>Соревнование №7</t>
  </si>
  <si>
    <t>Кавалетти. На стиль всадника.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</si>
  <si>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</si>
  <si>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</si>
  <si>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</si>
  <si>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</si>
  <si>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</si>
  <si>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</si>
  <si>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</si>
  <si>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</si>
  <si>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</si>
  <si>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</si>
  <si>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</si>
  <si>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</si>
  <si>
    <t>Соревнование №8</t>
  </si>
  <si>
    <t>Высота препятствий 40-50 см (Гандикап). На стиль всадника.</t>
  </si>
  <si>
    <t>010320</t>
  </si>
  <si>
    <r>
      <t>ДЭЗИ ФОН ШВАРЦВАЛЬД</t>
    </r>
    <r>
      <rPr>
        <sz val="8"/>
        <rFont val="Verdana"/>
        <family val="2"/>
      </rPr>
      <t>-04 (125), коб., гнед., спорт. пони, неизв., Московская область</t>
    </r>
  </si>
  <si>
    <t>Соревнование №9</t>
  </si>
  <si>
    <r>
      <t>"Приближенный к норме времени"</t>
    </r>
    <r>
      <rPr>
        <i/>
        <sz val="10"/>
        <rFont val="Verdana"/>
        <family val="2"/>
      </rPr>
      <t xml:space="preserve"> (табл. А)</t>
    </r>
  </si>
  <si>
    <t>Высота препятствий 60-65 см (Гандикап)</t>
  </si>
  <si>
    <t>Высота препятствий 70-75 см (Гандикап)</t>
  </si>
  <si>
    <t>70
ВК</t>
  </si>
  <si>
    <t>Соревнование №10</t>
  </si>
  <si>
    <r>
      <t xml:space="preserve">Высота препятствий 80-90 см (Гандикап)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>ст. 9.8.2.2.</t>
    </r>
    <r>
      <rPr>
        <i/>
        <sz val="10"/>
        <rFont val="Verdana"/>
        <family val="2"/>
      </rPr>
      <t>, табл. А)</t>
    </r>
  </si>
  <si>
    <t>"Классический с перепрыжкой с повышением"</t>
  </si>
  <si>
    <t>80
ВК</t>
  </si>
  <si>
    <t>КСК "Дерби" / Ленинградская область</t>
  </si>
  <si>
    <t>Место</t>
  </si>
  <si>
    <t>Н</t>
  </si>
  <si>
    <t>C</t>
  </si>
  <si>
    <t>В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</si>
  <si>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</si>
  <si>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</si>
  <si>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</si>
  <si>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</si>
  <si>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</si>
  <si>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</si>
  <si>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</si>
  <si>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</si>
  <si>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Средняя оценка</t>
  </si>
  <si>
    <t>Выездка (Лошади до 150 см)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</si>
  <si>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(мальчики и девочки до 13 лет, мальчики и девочки 12-16 лет)</t>
    </r>
  </si>
  <si>
    <t>Манежная езда ФКС СПб №1.3 (2016)</t>
  </si>
  <si>
    <t>Смородина Ю. - ВК - Санкт-Петербург</t>
  </si>
  <si>
    <t>Командный Приз. Всадники на пони. (FEI 2018)</t>
  </si>
  <si>
    <t>С</t>
  </si>
  <si>
    <t>Е</t>
  </si>
  <si>
    <t>Предварительный приз B. Дети (FEI 2020)</t>
  </si>
  <si>
    <t>Предварительный приз A. Дети (FEI 2020)</t>
  </si>
  <si>
    <t>Сочеванова О.А.</t>
  </si>
  <si>
    <t>Ахачинский А.А.</t>
  </si>
  <si>
    <t>М</t>
  </si>
  <si>
    <t>Ахачинский А. - ВК - Санкт-Петербург</t>
  </si>
  <si>
    <t>ЕЗДА</t>
  </si>
  <si>
    <t>Смородина Ю.В.</t>
  </si>
  <si>
    <r>
      <rPr>
        <b/>
        <sz val="12"/>
        <color indexed="8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color indexed="8"/>
        <rFont val="Verdana"/>
        <family val="2"/>
      </rPr>
      <t>РЕГИОНАЛЬНЫЕ СОРЕВНОВАНИЯ</t>
    </r>
    <r>
      <rPr>
        <sz val="9"/>
        <color indexed="8"/>
        <rFont val="Verdana"/>
        <family val="2"/>
      </rPr>
      <t xml:space="preserve">
</t>
    </r>
    <r>
      <rPr>
        <sz val="10"/>
        <color indexed="8"/>
        <rFont val="Verdana"/>
        <family val="2"/>
      </rPr>
      <t>(мальчики и девочки до 13 лет, мальчики и девочки 12-16 лет)</t>
    </r>
  </si>
  <si>
    <r>
      <rPr>
        <b/>
        <sz val="12"/>
        <color indexed="8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color indexed="8"/>
        <rFont val="Verdana"/>
        <family val="2"/>
      </rPr>
      <t>РЕГИОНАЛЬНЫЕ СОРЕВНОВАНИЯ</t>
    </r>
    <r>
      <rPr>
        <sz val="10"/>
        <color indexed="8"/>
        <rFont val="Verdana"/>
        <family val="2"/>
      </rPr>
      <t xml:space="preserve">
(мальчики и девочки до 13 лет, мальчики и девочки 12-16 лет)</t>
    </r>
  </si>
  <si>
    <r>
      <rPr>
        <b/>
        <sz val="10"/>
        <color indexed="8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0"/>
        <color indexed="8"/>
        <rFont val="Verdana"/>
        <family val="2"/>
      </rPr>
      <t>РЕГИОНАЛЬНЫЕ СОРЕВНОВАНИЯ</t>
    </r>
    <r>
      <rPr>
        <sz val="9"/>
        <color indexed="8"/>
        <rFont val="Verdana"/>
        <family val="2"/>
      </rPr>
      <t xml:space="preserve">
(мальчики и девочки до 13 лет, мальчики и девочки 12-16 лет)</t>
    </r>
  </si>
  <si>
    <t>Фадеева О.Н.</t>
  </si>
  <si>
    <t>Технические результаты</t>
  </si>
  <si>
    <t>Ассистент старшего судьи</t>
  </si>
  <si>
    <t>Ганюшкина Л.А.</t>
  </si>
  <si>
    <r>
      <rPr>
        <b/>
        <sz val="10"/>
        <rFont val="Verdana"/>
        <family val="2"/>
      </rPr>
      <t>СРЕДНЯЯ ГРУППА</t>
    </r>
    <r>
      <rPr>
        <b/>
        <sz val="9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</si>
  <si>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r>
      <rPr>
        <b/>
        <sz val="10"/>
        <rFont val="Verdana"/>
        <family val="2"/>
      </rPr>
      <t>СТАРШАЯ ГРУППА</t>
    </r>
    <r>
      <rPr>
        <b/>
        <sz val="9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12-16 лет</t>
    </r>
  </si>
  <si>
    <r>
      <t>СПОРТИШ ДРАЙВ ФОН БАСС</t>
    </r>
    <r>
      <rPr>
        <sz val="8"/>
        <rFont val="Verdana"/>
        <family val="2"/>
      </rPr>
      <t>-14 (127), жер., сер.,  уэльс. пони, Спортиш Сплендор, Московская область</t>
    </r>
  </si>
  <si>
    <t>Кан И.</t>
  </si>
  <si>
    <r>
      <t>ДЖОНКЕРС ПИТЕР</t>
    </r>
    <r>
      <rPr>
        <sz val="8"/>
        <rFont val="Verdana"/>
        <family val="2"/>
      </rPr>
      <t>-08 (147), мер., рыж.</t>
    </r>
  </si>
  <si>
    <r>
      <t xml:space="preserve">Судьи:  </t>
    </r>
    <r>
      <rPr>
        <sz val="10"/>
        <rFont val="Verdana"/>
        <family val="2"/>
      </rPr>
      <t>М - Сочеванова О. - ВК - Санкт-Петербург,</t>
    </r>
    <r>
      <rPr>
        <b/>
        <sz val="10"/>
        <rFont val="Verdana"/>
        <family val="2"/>
      </rPr>
      <t xml:space="preserve"> С - Ахачинский А. - ВК - Санкт-Петербург</t>
    </r>
    <r>
      <rPr>
        <sz val="10"/>
        <rFont val="Verdana"/>
        <family val="2"/>
      </rPr>
      <t>, Е - Смородина Ю. - ВК - Санкт-Петербург</t>
    </r>
  </si>
  <si>
    <r>
      <t xml:space="preserve">Судьи: </t>
    </r>
    <r>
      <rPr>
        <sz val="10"/>
        <rFont val="Verdana"/>
        <family val="2"/>
      </rPr>
      <t xml:space="preserve"> М - Сочеванова О. - ВК - Санкт-Петербург, </t>
    </r>
    <r>
      <rPr>
        <b/>
        <sz val="10"/>
        <rFont val="Verdana"/>
        <family val="2"/>
      </rPr>
      <t>С - Смородина Ю. - ВК - Санкт-Петербург</t>
    </r>
    <r>
      <rPr>
        <sz val="10"/>
        <rFont val="Verdana"/>
        <family val="2"/>
      </rPr>
      <t>, Е - Ахачинский А. - ВК - Санкт-Петербург</t>
    </r>
  </si>
  <si>
    <t>техника исп.</t>
  </si>
  <si>
    <t>качество исп.</t>
  </si>
  <si>
    <t>ЕЗДА ПО ВЫБОРУ</t>
  </si>
  <si>
    <r>
      <t xml:space="preserve">Судьи:  </t>
    </r>
    <r>
      <rPr>
        <sz val="10"/>
        <rFont val="Verdana"/>
        <family val="2"/>
      </rPr>
      <t>М</t>
    </r>
    <r>
      <rPr>
        <b/>
        <sz val="10"/>
        <rFont val="Verdana"/>
        <family val="2"/>
      </rPr>
      <t xml:space="preserve"> -</t>
    </r>
    <r>
      <rPr>
        <sz val="10"/>
        <rFont val="Verdana"/>
        <family val="2"/>
      </rPr>
      <t xml:space="preserve"> Сочеванова О. - ВК - Санкт-Петербург,</t>
    </r>
    <r>
      <rPr>
        <b/>
        <sz val="10"/>
        <rFont val="Verdana"/>
        <family val="2"/>
      </rPr>
      <t xml:space="preserve"> С - Смородина Ю. - ВК - Санкт-Петербург,</t>
    </r>
    <r>
      <rPr>
        <sz val="10"/>
        <rFont val="Verdana"/>
        <family val="2"/>
      </rPr>
      <t xml:space="preserve"> Е - Ахачинский А. - ВК - Санкт-Петербург</t>
    </r>
  </si>
  <si>
    <t xml:space="preserve">Выездка 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</si>
  <si>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(юноши и девушки 14-18 лет)</t>
    </r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</si>
  <si>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(мальчики и девочки 12-16 лет)</t>
    </r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</si>
  <si>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 - Сочеванова О. - ВК - Санкт-Петербург</t>
    </r>
    <r>
      <rPr>
        <sz val="10"/>
        <rFont val="Verdana"/>
        <family val="2"/>
      </rPr>
      <t>, Е - Смородина Ю. - ВК - Санкт-Петербург, Ахачинский А. - ВК - Санкт-Петербург</t>
    </r>
  </si>
  <si>
    <t>СРЕДНЯЯ  ГРУППА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</si>
  <si>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(мальчики и девочки до 13 лет)</t>
    </r>
  </si>
  <si>
    <t>СТАРШАЯ ГРУППА</t>
  </si>
  <si>
    <r>
      <rPr>
        <b/>
        <sz val="12"/>
        <rFont val="Verdana"/>
        <family val="2"/>
      </rPr>
      <t xml:space="preserve">ОБЛАСТНЫЕ СОРЕВНОВАНИЯ СРЕДИ ВСАДНИКОВ 
НА ЛОШАДЯХ ДО 150 СМ В ХОЛКЕ (ПОНИ)
"ЛЕНИНГРАДСКИЕ ЗВЁЗДОЧКИ"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(мальчики и девочки 12-16 лет)</t>
    </r>
  </si>
  <si>
    <r>
      <t xml:space="preserve">ПЕТРУНИНА </t>
    </r>
    <r>
      <rPr>
        <sz val="8"/>
        <rFont val="Verdana"/>
        <family val="2"/>
      </rPr>
      <t>Анна, 2008</t>
    </r>
  </si>
  <si>
    <r>
      <t>Судьи на стиль : Фадеева О.-</t>
    </r>
    <r>
      <rPr>
        <sz val="10"/>
        <rFont val="Verdana"/>
        <family val="2"/>
      </rPr>
      <t xml:space="preserve"> ВК-С-Петербург, </t>
    </r>
    <r>
      <rPr>
        <b/>
        <sz val="10"/>
        <rFont val="Verdana"/>
        <family val="2"/>
      </rPr>
      <t>Синицына И</t>
    </r>
    <r>
      <rPr>
        <b/>
        <sz val="10"/>
        <rFont val="Verdana"/>
        <family val="2"/>
      </rPr>
      <t>.-</t>
    </r>
    <r>
      <rPr>
        <sz val="10"/>
        <rFont val="Verdana"/>
        <family val="2"/>
      </rPr>
      <t>ВК-Ленинградская обл.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,</t>
    </r>
    <r>
      <rPr>
        <b/>
        <sz val="10"/>
        <rFont val="Verdana"/>
        <family val="2"/>
      </rPr>
      <t xml:space="preserve"> ассистент - </t>
    </r>
    <r>
      <rPr>
        <sz val="10"/>
        <rFont val="Verdana"/>
        <family val="2"/>
      </rPr>
      <t>Цветков В.-ВК-Лениннградская обл.</t>
    </r>
  </si>
  <si>
    <r>
      <t xml:space="preserve">Судьи на стиль : Фадеева О.- </t>
    </r>
    <r>
      <rPr>
        <sz val="10"/>
        <rFont val="Verdana"/>
        <family val="2"/>
      </rPr>
      <t>ВК-С-Петербург,</t>
    </r>
    <r>
      <rPr>
        <b/>
        <sz val="10"/>
        <rFont val="Verdana"/>
        <family val="2"/>
      </rPr>
      <t xml:space="preserve"> Синицына И.-</t>
    </r>
    <r>
      <rPr>
        <sz val="10"/>
        <rFont val="Verdana"/>
        <family val="2"/>
      </rPr>
      <t>ВК-Ленинградская обл.</t>
    </r>
    <r>
      <rPr>
        <b/>
        <sz val="10"/>
        <rFont val="Verdana"/>
        <family val="2"/>
      </rPr>
      <t xml:space="preserve"> , ассистент </t>
    </r>
    <r>
      <rPr>
        <sz val="10"/>
        <rFont val="Verdana"/>
        <family val="2"/>
      </rPr>
      <t>- Цветков В.</t>
    </r>
    <r>
      <rPr>
        <b/>
        <sz val="10"/>
        <rFont val="Verdana"/>
        <family val="2"/>
      </rPr>
      <t>-</t>
    </r>
    <r>
      <rPr>
        <sz val="10"/>
        <rFont val="Verdana"/>
        <family val="2"/>
      </rPr>
      <t>ВК-Лениннградская обл.</t>
    </r>
  </si>
  <si>
    <t>000608</t>
  </si>
  <si>
    <t>Зачёт "Всадники средней группы"</t>
  </si>
  <si>
    <t>Зачёт "Всадники старшей группы"</t>
  </si>
  <si>
    <t xml:space="preserve"> - </t>
  </si>
  <si>
    <t>в/к</t>
  </si>
  <si>
    <t>Давыдова А.П. - 1К - Санкт-Петербург</t>
  </si>
  <si>
    <t>снят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</si>
</sst>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  <numFmt numFmtId="190" formatCode="&quot;€&quot;#,##0.00;\-&quot;€&quot;#,##0.00"/>
    <numFmt numFmtId="191" formatCode="h:mm;@"/>
    <numFmt numFmtId="192" formatCode="[$-FC19]d\ mmmm\ yyyy\ &quot;г.&quot;"/>
    <numFmt numFmtId="193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6"/>
      <name val="Verdana"/>
      <family val="2"/>
    </font>
    <font>
      <b/>
      <i/>
      <sz val="26"/>
      <name val="Verdana"/>
      <family val="2"/>
    </font>
    <font>
      <sz val="11"/>
      <name val="Calibri"/>
      <family val="2"/>
    </font>
    <font>
      <sz val="12"/>
      <name val="Arial Cyr"/>
      <family val="0"/>
    </font>
    <font>
      <i/>
      <sz val="12"/>
      <name val="Verdana"/>
      <family val="2"/>
    </font>
    <font>
      <b/>
      <i/>
      <sz val="9"/>
      <name val="Arial Cyr"/>
      <family val="0"/>
    </font>
    <font>
      <b/>
      <sz val="2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61" fillId="3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6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1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1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61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6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61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61" fillId="4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1" fillId="5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61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62" fillId="54" borderId="1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0" fontId="63" fillId="55" borderId="3" applyNumberFormat="0" applyAlignment="0" applyProtection="0"/>
    <xf numFmtId="0" fontId="20" fillId="56" borderId="4" applyNumberFormat="0" applyAlignment="0" applyProtection="0"/>
    <xf numFmtId="0" fontId="20" fillId="56" borderId="4" applyNumberFormat="0" applyAlignment="0" applyProtection="0"/>
    <xf numFmtId="0" fontId="20" fillId="56" borderId="4" applyNumberFormat="0" applyAlignment="0" applyProtection="0"/>
    <xf numFmtId="0" fontId="20" fillId="56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20" fillId="57" borderId="4" applyNumberFormat="0" applyAlignment="0" applyProtection="0"/>
    <xf numFmtId="0" fontId="64" fillId="55" borderId="1" applyNumberFormat="0" applyAlignment="0" applyProtection="0"/>
    <xf numFmtId="0" fontId="21" fillId="56" borderId="2" applyNumberFormat="0" applyAlignment="0" applyProtection="0"/>
    <xf numFmtId="0" fontId="21" fillId="56" borderId="2" applyNumberFormat="0" applyAlignment="0" applyProtection="0"/>
    <xf numFmtId="0" fontId="21" fillId="56" borderId="2" applyNumberFormat="0" applyAlignment="0" applyProtection="0"/>
    <xf numFmtId="0" fontId="21" fillId="56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6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7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9" fillId="58" borderId="13" applyNumberFormat="0" applyAlignment="0" applyProtection="0"/>
    <xf numFmtId="0" fontId="26" fillId="59" borderId="14" applyNumberFormat="0" applyAlignment="0" applyProtection="0"/>
    <xf numFmtId="0" fontId="26" fillId="59" borderId="14" applyNumberFormat="0" applyAlignment="0" applyProtection="0"/>
    <xf numFmtId="0" fontId="26" fillId="59" borderId="14" applyNumberFormat="0" applyAlignment="0" applyProtection="0"/>
    <xf numFmtId="0" fontId="26" fillId="59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26" fillId="60" borderId="14" applyNumberFormat="0" applyAlignment="0" applyProtection="0"/>
    <xf numFmtId="0" fontId="7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6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0" fillId="66" borderId="16" applyNumberFormat="0" applyAlignment="0" applyProtection="0"/>
    <xf numFmtId="0" fontId="0" fillId="66" borderId="16" applyNumberFormat="0" applyAlignment="0" applyProtection="0"/>
    <xf numFmtId="0" fontId="0" fillId="67" borderId="16" applyNumberFormat="0" applyFont="0" applyAlignment="0" applyProtection="0"/>
    <xf numFmtId="0" fontId="0" fillId="65" borderId="15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74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6" fillId="6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</cellStyleXfs>
  <cellXfs count="386">
    <xf numFmtId="0" fontId="0" fillId="0" borderId="0" xfId="0" applyAlignment="1">
      <alignment/>
    </xf>
    <xf numFmtId="0" fontId="6" fillId="69" borderId="19" xfId="3357" applyFont="1" applyFill="1" applyBorder="1" applyAlignment="1" applyProtection="1">
      <alignment horizontal="center" vertical="center" wrapText="1"/>
      <protection locked="0"/>
    </xf>
    <xf numFmtId="0" fontId="6" fillId="69" borderId="19" xfId="3132" applyNumberFormat="1" applyFont="1" applyFill="1" applyBorder="1" applyAlignment="1">
      <alignment horizontal="center" vertical="center" wrapText="1"/>
      <protection/>
    </xf>
    <xf numFmtId="0" fontId="6" fillId="69" borderId="19" xfId="3132" applyNumberFormat="1" applyFont="1" applyFill="1" applyBorder="1" applyAlignment="1" applyProtection="1">
      <alignment horizontal="center" vertical="center"/>
      <protection locked="0"/>
    </xf>
    <xf numFmtId="0" fontId="6" fillId="69" borderId="19" xfId="3354" applyFont="1" applyFill="1" applyBorder="1" applyAlignment="1" applyProtection="1">
      <alignment horizontal="center" vertical="center" wrapText="1"/>
      <protection locked="0"/>
    </xf>
    <xf numFmtId="0" fontId="6" fillId="69" borderId="19" xfId="3354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354" applyFont="1" applyFill="1" applyBorder="1" applyAlignment="1" applyProtection="1">
      <alignment vertical="center" wrapText="1"/>
      <protection locked="0"/>
    </xf>
    <xf numFmtId="0" fontId="5" fillId="69" borderId="19" xfId="3352" applyNumberFormat="1" applyFont="1" applyFill="1" applyBorder="1" applyAlignment="1" applyProtection="1">
      <alignment vertical="center" wrapText="1"/>
      <protection locked="0"/>
    </xf>
    <xf numFmtId="0" fontId="6" fillId="69" borderId="19" xfId="3356" applyFont="1" applyFill="1" applyBorder="1" applyAlignment="1" applyProtection="1">
      <alignment horizontal="center" vertical="center"/>
      <protection locked="0"/>
    </xf>
    <xf numFmtId="0" fontId="2" fillId="0" borderId="0" xfId="3366" applyFont="1" applyFill="1" applyBorder="1" applyAlignment="1" applyProtection="1">
      <alignment horizontal="center" vertical="center"/>
      <protection/>
    </xf>
    <xf numFmtId="0" fontId="13" fillId="0" borderId="0" xfId="3366" applyFont="1" applyFill="1" applyBorder="1" applyAlignment="1" applyProtection="1">
      <alignment horizontal="center" vertical="center"/>
      <protection/>
    </xf>
    <xf numFmtId="0" fontId="13" fillId="0" borderId="0" xfId="3366" applyFont="1" applyFill="1" applyBorder="1" applyAlignment="1" applyProtection="1">
      <alignment horizontal="center" vertical="center"/>
      <protection locked="0"/>
    </xf>
    <xf numFmtId="0" fontId="13" fillId="0" borderId="0" xfId="3366" applyNumberFormat="1" applyFont="1" applyFill="1" applyBorder="1" applyAlignment="1" applyProtection="1">
      <alignment horizontal="center" vertical="center"/>
      <protection/>
    </xf>
    <xf numFmtId="2" fontId="13" fillId="0" borderId="0" xfId="3366" applyNumberFormat="1" applyFont="1" applyFill="1" applyBorder="1" applyAlignment="1" applyProtection="1">
      <alignment horizontal="center" vertical="center"/>
      <protection/>
    </xf>
    <xf numFmtId="0" fontId="11" fillId="0" borderId="0" xfId="3366" applyFont="1" applyFill="1" applyAlignment="1">
      <alignment vertical="center"/>
      <protection/>
    </xf>
    <xf numFmtId="0" fontId="2" fillId="0" borderId="0" xfId="3354" applyFont="1" applyAlignment="1" applyProtection="1">
      <alignment horizontal="center" vertical="center" wrapText="1"/>
      <protection locked="0"/>
    </xf>
    <xf numFmtId="0" fontId="4" fillId="0" borderId="0" xfId="3354" applyFont="1" applyAlignment="1" applyProtection="1">
      <alignment wrapText="1"/>
      <protection locked="0"/>
    </xf>
    <xf numFmtId="49" fontId="4" fillId="0" borderId="0" xfId="3354" applyNumberFormat="1" applyFont="1" applyAlignment="1" applyProtection="1">
      <alignment wrapText="1"/>
      <protection locked="0"/>
    </xf>
    <xf numFmtId="0" fontId="4" fillId="0" borderId="0" xfId="3354" applyFont="1" applyAlignment="1" applyProtection="1">
      <alignment shrinkToFit="1"/>
      <protection locked="0"/>
    </xf>
    <xf numFmtId="0" fontId="4" fillId="0" borderId="0" xfId="3354" applyFont="1" applyAlignment="1" applyProtection="1">
      <alignment horizontal="center"/>
      <protection locked="0"/>
    </xf>
    <xf numFmtId="0" fontId="2" fillId="0" borderId="0" xfId="3354" applyFont="1" applyAlignment="1" applyProtection="1">
      <alignment horizontal="center" vertical="center"/>
      <protection locked="0"/>
    </xf>
    <xf numFmtId="0" fontId="2" fillId="0" borderId="0" xfId="3354" applyFont="1" applyAlignment="1" applyProtection="1">
      <alignment vertical="center"/>
      <protection locked="0"/>
    </xf>
    <xf numFmtId="2" fontId="2" fillId="0" borderId="0" xfId="3354" applyNumberFormat="1" applyFont="1" applyAlignment="1" applyProtection="1">
      <alignment horizontal="center" vertical="center"/>
      <protection locked="0"/>
    </xf>
    <xf numFmtId="0" fontId="5" fillId="69" borderId="19" xfId="3358" applyFont="1" applyFill="1" applyBorder="1" applyAlignment="1" applyProtection="1">
      <alignment vertical="center" wrapText="1"/>
      <protection locked="0"/>
    </xf>
    <xf numFmtId="0" fontId="6" fillId="69" borderId="19" xfId="3358" applyFont="1" applyFill="1" applyBorder="1" applyAlignment="1" applyProtection="1">
      <alignment horizontal="center" vertical="center" wrapText="1"/>
      <protection locked="0"/>
    </xf>
    <xf numFmtId="49" fontId="6" fillId="69" borderId="19" xfId="2809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809" applyFont="1" applyFill="1" applyBorder="1" applyAlignment="1" applyProtection="1">
      <alignment horizontal="center" vertical="center" wrapText="1"/>
      <protection locked="0"/>
    </xf>
    <xf numFmtId="0" fontId="2" fillId="69" borderId="19" xfId="3354" applyFont="1" applyFill="1" applyBorder="1" applyAlignment="1" applyProtection="1">
      <alignment horizontal="center" vertical="center" wrapText="1"/>
      <protection locked="0"/>
    </xf>
    <xf numFmtId="49" fontId="6" fillId="69" borderId="19" xfId="2809" applyNumberFormat="1" applyFont="1" applyFill="1" applyBorder="1" applyAlignment="1">
      <alignment horizontal="center" vertical="center" wrapText="1"/>
      <protection/>
    </xf>
    <xf numFmtId="49" fontId="0" fillId="0" borderId="0" xfId="3354" applyNumberFormat="1" applyFill="1" applyAlignment="1" applyProtection="1">
      <alignment vertical="center" wrapText="1"/>
      <protection locked="0"/>
    </xf>
    <xf numFmtId="0" fontId="0" fillId="0" borderId="0" xfId="3354" applyFill="1" applyAlignment="1" applyProtection="1">
      <alignment horizontal="center" vertical="center" wrapText="1"/>
      <protection locked="0"/>
    </xf>
    <xf numFmtId="0" fontId="0" fillId="0" borderId="0" xfId="3354" applyFill="1" applyAlignment="1" applyProtection="1">
      <alignment vertical="center" wrapText="1"/>
      <protection locked="0"/>
    </xf>
    <xf numFmtId="0" fontId="6" fillId="69" borderId="19" xfId="3341" applyFont="1" applyFill="1" applyBorder="1" applyAlignment="1" applyProtection="1">
      <alignment horizontal="center" vertical="center" wrapText="1"/>
      <protection locked="0"/>
    </xf>
    <xf numFmtId="49" fontId="6" fillId="69" borderId="19" xfId="3341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1247" applyNumberFormat="1" applyFont="1" applyFill="1" applyBorder="1" applyAlignment="1" applyProtection="1">
      <alignment horizontal="center" vertical="center" wrapText="1"/>
      <protection locked="0"/>
    </xf>
    <xf numFmtId="0" fontId="36" fillId="69" borderId="19" xfId="3358" applyFont="1" applyFill="1" applyBorder="1" applyAlignment="1" applyProtection="1">
      <alignment horizontal="center" vertical="center"/>
      <protection locked="0"/>
    </xf>
    <xf numFmtId="0" fontId="6" fillId="69" borderId="19" xfId="3358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2809" applyFont="1" applyFill="1" applyBorder="1" applyAlignment="1" applyProtection="1">
      <alignment horizontal="center" vertical="center"/>
      <protection locked="0"/>
    </xf>
    <xf numFmtId="0" fontId="6" fillId="69" borderId="19" xfId="3358" applyFont="1" applyFill="1" applyBorder="1" applyAlignment="1" applyProtection="1">
      <alignment horizontal="center" vertical="center"/>
      <protection locked="0"/>
    </xf>
    <xf numFmtId="0" fontId="0" fillId="69" borderId="19" xfId="3358" applyFont="1" applyFill="1" applyBorder="1" applyAlignment="1" applyProtection="1">
      <alignment horizontal="center" vertical="center"/>
      <protection locked="0"/>
    </xf>
    <xf numFmtId="49" fontId="6" fillId="69" borderId="19" xfId="3131" applyNumberFormat="1" applyFont="1" applyFill="1" applyBorder="1" applyAlignment="1">
      <alignment horizontal="center" vertical="center" wrapText="1"/>
      <protection/>
    </xf>
    <xf numFmtId="0" fontId="7" fillId="69" borderId="19" xfId="3354" applyFont="1" applyFill="1" applyBorder="1" applyAlignment="1" applyProtection="1">
      <alignment horizontal="center" vertical="center" wrapText="1"/>
      <protection locked="0"/>
    </xf>
    <xf numFmtId="0" fontId="6" fillId="69" borderId="19" xfId="3047" applyNumberFormat="1" applyFont="1" applyFill="1" applyBorder="1" applyAlignment="1">
      <alignment horizontal="center" vertical="center" wrapText="1"/>
      <protection/>
    </xf>
    <xf numFmtId="0" fontId="6" fillId="69" borderId="19" xfId="3047" applyNumberFormat="1" applyFont="1" applyFill="1" applyBorder="1" applyAlignment="1" applyProtection="1">
      <alignment horizontal="center" vertical="center"/>
      <protection locked="0"/>
    </xf>
    <xf numFmtId="49" fontId="6" fillId="0" borderId="19" xfId="335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358" applyFont="1" applyFill="1" applyBorder="1" applyAlignment="1" applyProtection="1">
      <alignment horizontal="center" vertical="center" wrapText="1"/>
      <protection locked="0"/>
    </xf>
    <xf numFmtId="49" fontId="6" fillId="0" borderId="19" xfId="3354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354" applyFont="1" applyFill="1" applyBorder="1" applyAlignment="1" applyProtection="1">
      <alignment horizontal="left" vertical="center" wrapText="1"/>
      <protection locked="0"/>
    </xf>
    <xf numFmtId="0" fontId="6" fillId="0" borderId="19" xfId="3354" applyFont="1" applyFill="1" applyBorder="1" applyAlignment="1" applyProtection="1">
      <alignment horizontal="center" vertical="center" wrapText="1"/>
      <protection locked="0"/>
    </xf>
    <xf numFmtId="49" fontId="6" fillId="0" borderId="19" xfId="334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341" applyFont="1" applyFill="1" applyBorder="1" applyAlignment="1" applyProtection="1">
      <alignment horizontal="center" vertical="center" wrapText="1"/>
      <protection locked="0"/>
    </xf>
    <xf numFmtId="0" fontId="2" fillId="0" borderId="0" xfId="3354" applyFont="1" applyFill="1" applyAlignment="1" applyProtection="1">
      <alignment vertical="center"/>
      <protection locked="0"/>
    </xf>
    <xf numFmtId="0" fontId="9" fillId="0" borderId="0" xfId="3354" applyFont="1" applyAlignment="1" applyProtection="1">
      <alignment vertical="center"/>
      <protection locked="0"/>
    </xf>
    <xf numFmtId="0" fontId="11" fillId="0" borderId="0" xfId="3354" applyFont="1" applyAlignment="1" applyProtection="1">
      <alignment horizontal="left" vertical="center"/>
      <protection locked="0"/>
    </xf>
    <xf numFmtId="0" fontId="4" fillId="0" borderId="0" xfId="3354" applyFont="1" applyAlignment="1" applyProtection="1">
      <alignment horizontal="center" vertical="center"/>
      <protection locked="0"/>
    </xf>
    <xf numFmtId="0" fontId="15" fillId="0" borderId="0" xfId="3354" applyFont="1" applyAlignment="1" applyProtection="1">
      <alignment horizontal="left" vertical="center"/>
      <protection locked="0"/>
    </xf>
    <xf numFmtId="0" fontId="11" fillId="0" borderId="0" xfId="3354" applyFont="1" applyAlignment="1" applyProtection="1">
      <alignment horizontal="right" vertical="center"/>
      <protection locked="0"/>
    </xf>
    <xf numFmtId="2" fontId="7" fillId="69" borderId="19" xfId="3354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3358" applyFont="1" applyFill="1" applyBorder="1" applyAlignment="1" applyProtection="1">
      <alignment horizontal="center" vertical="center"/>
      <protection locked="0"/>
    </xf>
    <xf numFmtId="0" fontId="6" fillId="69" borderId="0" xfId="2809" applyFont="1" applyFill="1" applyBorder="1" applyAlignment="1" applyProtection="1">
      <alignment horizontal="center" vertical="center" wrapText="1"/>
      <protection locked="0"/>
    </xf>
    <xf numFmtId="0" fontId="2" fillId="0" borderId="0" xfId="3354" applyFont="1" applyFill="1" applyAlignment="1" applyProtection="1">
      <alignment horizontal="left" vertical="center"/>
      <protection locked="0"/>
    </xf>
    <xf numFmtId="0" fontId="7" fillId="0" borderId="0" xfId="3354" applyFont="1" applyAlignment="1" applyProtection="1">
      <alignment horizontal="center" vertical="center"/>
      <protection locked="0"/>
    </xf>
    <xf numFmtId="0" fontId="15" fillId="0" borderId="0" xfId="3354" applyFont="1" applyAlignment="1" applyProtection="1">
      <alignment horizontal="right" vertical="center"/>
      <protection locked="0"/>
    </xf>
    <xf numFmtId="0" fontId="2" fillId="69" borderId="19" xfId="3354" applyFont="1" applyFill="1" applyBorder="1" applyAlignment="1" applyProtection="1">
      <alignment horizontal="center" vertical="center"/>
      <protection locked="0"/>
    </xf>
    <xf numFmtId="2" fontId="2" fillId="69" borderId="19" xfId="3354" applyNumberFormat="1" applyFont="1" applyFill="1" applyBorder="1" applyAlignment="1" applyProtection="1">
      <alignment horizontal="center" vertical="center"/>
      <protection locked="0"/>
    </xf>
    <xf numFmtId="0" fontId="5" fillId="69" borderId="19" xfId="3354" applyFont="1" applyFill="1" applyBorder="1" applyAlignment="1" applyProtection="1">
      <alignment horizontal="center" vertical="center" textRotation="90" wrapText="1"/>
      <protection locked="0"/>
    </xf>
    <xf numFmtId="0" fontId="5" fillId="69" borderId="19" xfId="3354" applyFont="1" applyFill="1" applyBorder="1" applyAlignment="1" applyProtection="1">
      <alignment horizontal="center" vertical="center" wrapText="1"/>
      <protection locked="0"/>
    </xf>
    <xf numFmtId="49" fontId="5" fillId="69" borderId="19" xfId="3354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2807">
      <alignment/>
      <protection/>
    </xf>
    <xf numFmtId="0" fontId="0" fillId="0" borderId="0" xfId="3354" applyFont="1" applyFill="1" applyAlignment="1" applyProtection="1">
      <alignment horizontal="center" vertical="center" wrapText="1"/>
      <protection locked="0"/>
    </xf>
    <xf numFmtId="0" fontId="16" fillId="0" borderId="0" xfId="3354" applyFont="1" applyFill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3" fillId="0" borderId="0" xfId="3354" applyFont="1" applyFill="1" applyAlignment="1" applyProtection="1">
      <alignment horizontal="center" vertical="center" wrapText="1"/>
      <protection locked="0"/>
    </xf>
    <xf numFmtId="0" fontId="0" fillId="69" borderId="19" xfId="3341" applyFont="1" applyFill="1" applyBorder="1" applyAlignment="1">
      <alignment horizontal="center" vertical="center"/>
      <protection/>
    </xf>
    <xf numFmtId="0" fontId="2" fillId="69" borderId="19" xfId="3358" applyFont="1" applyFill="1" applyBorder="1" applyAlignment="1" applyProtection="1">
      <alignment horizontal="center" vertical="center"/>
      <protection locked="0"/>
    </xf>
    <xf numFmtId="0" fontId="6" fillId="0" borderId="19" xfId="2786" applyFont="1" applyFill="1" applyBorder="1" applyAlignment="1" applyProtection="1">
      <alignment horizontal="center" vertical="center" wrapText="1"/>
      <protection locked="0"/>
    </xf>
    <xf numFmtId="0" fontId="40" fillId="0" borderId="0" xfId="2807" applyFont="1">
      <alignment/>
      <protection/>
    </xf>
    <xf numFmtId="0" fontId="41" fillId="0" borderId="0" xfId="2807" applyFont="1">
      <alignment/>
      <protection/>
    </xf>
    <xf numFmtId="0" fontId="42" fillId="0" borderId="19" xfId="2807" applyFont="1" applyBorder="1">
      <alignment/>
      <protection/>
    </xf>
    <xf numFmtId="0" fontId="43" fillId="0" borderId="19" xfId="2807" applyFont="1" applyBorder="1">
      <alignment/>
      <protection/>
    </xf>
    <xf numFmtId="0" fontId="41" fillId="0" borderId="19" xfId="2807" applyFont="1" applyBorder="1" applyAlignment="1">
      <alignment wrapText="1"/>
      <protection/>
    </xf>
    <xf numFmtId="0" fontId="41" fillId="0" borderId="19" xfId="2807" applyFont="1" applyBorder="1">
      <alignment/>
      <protection/>
    </xf>
    <xf numFmtId="0" fontId="40" fillId="0" borderId="19" xfId="2807" applyFont="1" applyBorder="1">
      <alignment/>
      <protection/>
    </xf>
    <xf numFmtId="0" fontId="2" fillId="0" borderId="0" xfId="3357" applyFont="1" applyAlignment="1" applyProtection="1">
      <alignment/>
      <protection locked="0"/>
    </xf>
    <xf numFmtId="0" fontId="43" fillId="0" borderId="0" xfId="2807" applyFont="1" applyBorder="1">
      <alignment/>
      <protection/>
    </xf>
    <xf numFmtId="0" fontId="40" fillId="0" borderId="0" xfId="2807" applyFont="1" applyBorder="1">
      <alignment/>
      <protection/>
    </xf>
    <xf numFmtId="0" fontId="40" fillId="0" borderId="0" xfId="2807" applyFont="1" applyFill="1" applyBorder="1">
      <alignment/>
      <protection/>
    </xf>
    <xf numFmtId="0" fontId="42" fillId="0" borderId="0" xfId="2807" applyFont="1" applyBorder="1">
      <alignment/>
      <protection/>
    </xf>
    <xf numFmtId="0" fontId="45" fillId="0" borderId="0" xfId="2807" applyFont="1" applyBorder="1" applyAlignment="1">
      <alignment horizontal="right"/>
      <protection/>
    </xf>
    <xf numFmtId="0" fontId="45" fillId="0" borderId="0" xfId="2807" applyFont="1" applyBorder="1">
      <alignment/>
      <protection/>
    </xf>
    <xf numFmtId="0" fontId="41" fillId="0" borderId="0" xfId="2807" applyFont="1" applyBorder="1">
      <alignment/>
      <protection/>
    </xf>
    <xf numFmtId="0" fontId="41" fillId="0" borderId="0" xfId="2807" applyFont="1" applyFill="1" applyBorder="1">
      <alignment/>
      <protection/>
    </xf>
    <xf numFmtId="0" fontId="40" fillId="0" borderId="0" xfId="2807" applyFont="1" applyFill="1" applyBorder="1" applyAlignment="1">
      <alignment wrapText="1"/>
      <protection/>
    </xf>
    <xf numFmtId="49" fontId="6" fillId="69" borderId="0" xfId="2809" applyNumberFormat="1" applyFont="1" applyFill="1" applyBorder="1" applyAlignment="1">
      <alignment horizontal="center" vertical="center" wrapText="1"/>
      <protection/>
    </xf>
    <xf numFmtId="0" fontId="0" fillId="69" borderId="19" xfId="3358" applyFont="1" applyFill="1" applyBorder="1" applyAlignment="1" applyProtection="1">
      <alignment horizontal="center" vertical="center" wrapText="1"/>
      <protection locked="0"/>
    </xf>
    <xf numFmtId="0" fontId="15" fillId="69" borderId="0" xfId="3354" applyFont="1" applyFill="1" applyBorder="1" applyAlignment="1" applyProtection="1">
      <alignment horizontal="center" vertical="center" wrapText="1"/>
      <protection locked="0"/>
    </xf>
    <xf numFmtId="0" fontId="0" fillId="69" borderId="0" xfId="3358" applyFont="1" applyFill="1" applyBorder="1" applyAlignment="1" applyProtection="1">
      <alignment horizontal="center" vertical="center"/>
      <protection locked="0"/>
    </xf>
    <xf numFmtId="0" fontId="39" fillId="69" borderId="0" xfId="3354" applyFont="1" applyFill="1" applyAlignment="1" applyProtection="1">
      <alignment horizontal="left" vertical="center"/>
      <protection locked="0"/>
    </xf>
    <xf numFmtId="0" fontId="39" fillId="0" borderId="0" xfId="3354" applyFont="1" applyAlignment="1" applyProtection="1">
      <alignment horizontal="right" vertical="center"/>
      <protection locked="0"/>
    </xf>
    <xf numFmtId="0" fontId="39" fillId="0" borderId="0" xfId="3354" applyFont="1" applyAlignment="1" applyProtection="1">
      <alignment horizontal="left" vertical="center"/>
      <protection locked="0"/>
    </xf>
    <xf numFmtId="0" fontId="0" fillId="0" borderId="0" xfId="3354" applyFill="1" applyBorder="1" applyAlignment="1" applyProtection="1">
      <alignment vertical="center" wrapText="1"/>
      <protection locked="0"/>
    </xf>
    <xf numFmtId="0" fontId="34" fillId="0" borderId="0" xfId="3354" applyFont="1" applyFill="1" applyBorder="1" applyAlignment="1" applyProtection="1">
      <alignment vertical="center" wrapText="1"/>
      <protection locked="0"/>
    </xf>
    <xf numFmtId="0" fontId="10" fillId="0" borderId="0" xfId="3354" applyFont="1" applyBorder="1" applyProtection="1">
      <alignment/>
      <protection locked="0"/>
    </xf>
    <xf numFmtId="0" fontId="0" fillId="0" borderId="0" xfId="3354" applyBorder="1" applyAlignment="1" applyProtection="1">
      <alignment vertical="center" wrapText="1"/>
      <protection locked="0"/>
    </xf>
    <xf numFmtId="0" fontId="0" fillId="70" borderId="0" xfId="3354" applyFont="1" applyFill="1" applyBorder="1" applyAlignment="1" applyProtection="1">
      <alignment vertical="center" wrapText="1"/>
      <protection locked="0"/>
    </xf>
    <xf numFmtId="0" fontId="41" fillId="0" borderId="0" xfId="2807" applyFont="1" applyBorder="1" applyAlignment="1">
      <alignment wrapText="1"/>
      <protection/>
    </xf>
    <xf numFmtId="0" fontId="39" fillId="0" borderId="0" xfId="3354" applyFont="1" applyBorder="1" applyAlignment="1" applyProtection="1">
      <alignment horizontal="right" vertical="center"/>
      <protection locked="0"/>
    </xf>
    <xf numFmtId="0" fontId="2" fillId="0" borderId="0" xfId="3354" applyFont="1" applyBorder="1" applyAlignment="1" applyProtection="1">
      <alignment vertical="center"/>
      <protection locked="0"/>
    </xf>
    <xf numFmtId="0" fontId="38" fillId="0" borderId="0" xfId="3366" applyFont="1" applyFill="1" applyAlignment="1">
      <alignment horizontal="center" vertical="center" wrapText="1"/>
      <protection/>
    </xf>
    <xf numFmtId="0" fontId="47" fillId="0" borderId="0" xfId="3366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3366" applyFont="1" applyFill="1" applyBorder="1" applyAlignment="1" applyProtection="1">
      <alignment horizontal="center" vertical="top"/>
      <protection/>
    </xf>
    <xf numFmtId="0" fontId="13" fillId="0" borderId="0" xfId="3366" applyFont="1" applyFill="1" applyBorder="1" applyAlignment="1" applyProtection="1">
      <alignment horizontal="center" vertical="top"/>
      <protection locked="0"/>
    </xf>
    <xf numFmtId="0" fontId="13" fillId="6" borderId="0" xfId="3366" applyFont="1" applyFill="1" applyBorder="1" applyAlignment="1" applyProtection="1">
      <alignment horizontal="center" vertical="center"/>
      <protection/>
    </xf>
    <xf numFmtId="2" fontId="0" fillId="6" borderId="0" xfId="3363" applyNumberFormat="1" applyFont="1" applyFill="1" applyAlignment="1" applyProtection="1">
      <alignment horizontal="center" vertical="center"/>
      <protection locked="0"/>
    </xf>
    <xf numFmtId="0" fontId="0" fillId="6" borderId="0" xfId="3363" applyFont="1" applyFill="1" applyAlignment="1" applyProtection="1">
      <alignment vertical="center"/>
      <protection locked="0"/>
    </xf>
    <xf numFmtId="0" fontId="0" fillId="0" borderId="0" xfId="3363" applyFont="1" applyFill="1" applyAlignment="1" applyProtection="1">
      <alignment vertical="center"/>
      <protection locked="0"/>
    </xf>
    <xf numFmtId="0" fontId="2" fillId="0" borderId="0" xfId="3363" applyFont="1" applyAlignment="1" applyProtection="1">
      <alignment vertical="center"/>
      <protection locked="0"/>
    </xf>
    <xf numFmtId="0" fontId="2" fillId="0" borderId="0" xfId="3363" applyFont="1" applyAlignment="1" applyProtection="1">
      <alignment horizontal="center" vertical="center"/>
      <protection locked="0"/>
    </xf>
    <xf numFmtId="0" fontId="9" fillId="0" borderId="0" xfId="3363" applyFont="1" applyAlignment="1" applyProtection="1">
      <alignment vertical="center"/>
      <protection locked="0"/>
    </xf>
    <xf numFmtId="0" fontId="9" fillId="0" borderId="0" xfId="3363" applyFont="1" applyAlignment="1" applyProtection="1">
      <alignment horizontal="center" vertical="center"/>
      <protection locked="0"/>
    </xf>
    <xf numFmtId="0" fontId="16" fillId="0" borderId="0" xfId="3363" applyFont="1" applyFill="1" applyAlignment="1" applyProtection="1">
      <alignment vertical="center"/>
      <protection locked="0"/>
    </xf>
    <xf numFmtId="0" fontId="12" fillId="0" borderId="0" xfId="3363" applyFont="1" applyBorder="1" applyAlignment="1" applyProtection="1">
      <alignment horizontal="left" vertical="center"/>
      <protection locked="0"/>
    </xf>
    <xf numFmtId="0" fontId="4" fillId="0" borderId="0" xfId="3363" applyFont="1" applyProtection="1">
      <alignment/>
      <protection locked="0"/>
    </xf>
    <xf numFmtId="0" fontId="4" fillId="0" borderId="0" xfId="3363" applyFont="1" applyAlignment="1" applyProtection="1">
      <alignment wrapText="1"/>
      <protection locked="0"/>
    </xf>
    <xf numFmtId="49" fontId="4" fillId="0" borderId="0" xfId="3363" applyNumberFormat="1" applyFont="1" applyAlignment="1" applyProtection="1">
      <alignment wrapText="1"/>
      <protection locked="0"/>
    </xf>
    <xf numFmtId="0" fontId="4" fillId="0" borderId="0" xfId="3363" applyFont="1" applyAlignment="1" applyProtection="1">
      <alignment shrinkToFit="1"/>
      <protection locked="0"/>
    </xf>
    <xf numFmtId="0" fontId="4" fillId="0" borderId="0" xfId="3363" applyFont="1" applyAlignment="1" applyProtection="1">
      <alignment horizontal="center"/>
      <protection locked="0"/>
    </xf>
    <xf numFmtId="0" fontId="4" fillId="0" borderId="0" xfId="3363" applyFont="1" applyBorder="1" applyAlignment="1" applyProtection="1">
      <alignment horizontal="center" vertical="center"/>
      <protection locked="0"/>
    </xf>
    <xf numFmtId="0" fontId="4" fillId="0" borderId="0" xfId="3363" applyFont="1" applyAlignment="1" applyProtection="1">
      <alignment horizontal="right"/>
      <protection locked="0"/>
    </xf>
    <xf numFmtId="0" fontId="2" fillId="0" borderId="19" xfId="3363" applyFont="1" applyBorder="1" applyAlignment="1" applyProtection="1">
      <alignment horizontal="center" vertical="center"/>
      <protection locked="0"/>
    </xf>
    <xf numFmtId="0" fontId="0" fillId="69" borderId="0" xfId="3350" applyFont="1" applyFill="1" applyAlignment="1" applyProtection="1">
      <alignment vertical="center"/>
      <protection locked="0"/>
    </xf>
    <xf numFmtId="0" fontId="0" fillId="69" borderId="0" xfId="3350" applyFont="1" applyFill="1" applyBorder="1" applyAlignment="1" applyProtection="1">
      <alignment vertical="center"/>
      <protection locked="0"/>
    </xf>
    <xf numFmtId="0" fontId="0" fillId="69" borderId="0" xfId="3363" applyFont="1" applyFill="1" applyAlignment="1" applyProtection="1">
      <alignment vertical="center"/>
      <protection locked="0"/>
    </xf>
    <xf numFmtId="0" fontId="0" fillId="0" borderId="19" xfId="3356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3363" applyFont="1" applyFill="1" applyBorder="1" applyAlignment="1" applyProtection="1">
      <alignment horizontal="center" vertical="center"/>
      <protection locked="0"/>
    </xf>
    <xf numFmtId="0" fontId="2" fillId="0" borderId="19" xfId="3363" applyFont="1" applyBorder="1" applyAlignment="1" applyProtection="1">
      <alignment vertical="center"/>
      <protection locked="0"/>
    </xf>
    <xf numFmtId="0" fontId="0" fillId="69" borderId="0" xfId="3363" applyFont="1" applyFill="1" applyProtection="1">
      <alignment/>
      <protection locked="0"/>
    </xf>
    <xf numFmtId="0" fontId="0" fillId="0" borderId="0" xfId="3363" applyFont="1" applyFill="1" applyAlignment="1" applyProtection="1">
      <alignment horizontal="center" vertical="center"/>
      <protection locked="0"/>
    </xf>
    <xf numFmtId="0" fontId="16" fillId="0" borderId="0" xfId="3363" applyFont="1" applyFill="1" applyAlignment="1" applyProtection="1">
      <alignment horizontal="center" vertical="center"/>
      <protection locked="0"/>
    </xf>
    <xf numFmtId="0" fontId="0" fillId="0" borderId="0" xfId="3363" applyFont="1" applyFill="1" applyAlignment="1" applyProtection="1">
      <alignment horizontal="center" vertical="center" wrapText="1"/>
      <protection locked="0"/>
    </xf>
    <xf numFmtId="0" fontId="0" fillId="0" borderId="0" xfId="3363" applyFont="1" applyAlignment="1" applyProtection="1">
      <alignment horizontal="center" vertical="center"/>
      <protection locked="0"/>
    </xf>
    <xf numFmtId="0" fontId="0" fillId="0" borderId="0" xfId="3363" applyFont="1" applyAlignment="1" applyProtection="1">
      <alignment vertical="center"/>
      <protection locked="0"/>
    </xf>
    <xf numFmtId="0" fontId="2" fillId="0" borderId="0" xfId="3346" applyNumberFormat="1" applyFont="1" applyFill="1" applyBorder="1" applyAlignment="1" applyProtection="1">
      <alignment vertical="center"/>
      <protection locked="0"/>
    </xf>
    <xf numFmtId="0" fontId="5" fillId="69" borderId="0" xfId="3352" applyNumberFormat="1" applyFont="1" applyFill="1" applyBorder="1" applyAlignment="1" applyProtection="1">
      <alignment vertical="center" wrapText="1"/>
      <protection locked="0"/>
    </xf>
    <xf numFmtId="49" fontId="6" fillId="69" borderId="0" xfId="3131" applyNumberFormat="1" applyFont="1" applyFill="1" applyBorder="1" applyAlignment="1">
      <alignment horizontal="center" vertical="center" wrapText="1"/>
      <protection/>
    </xf>
    <xf numFmtId="0" fontId="6" fillId="69" borderId="0" xfId="3131" applyNumberFormat="1" applyFont="1" applyFill="1" applyBorder="1" applyAlignment="1">
      <alignment horizontal="center" vertical="center" wrapText="1"/>
      <protection/>
    </xf>
    <xf numFmtId="0" fontId="5" fillId="69" borderId="0" xfId="3364" applyNumberFormat="1" applyFont="1" applyFill="1" applyBorder="1" applyAlignment="1" applyProtection="1">
      <alignment horizontal="left" vertical="center" wrapText="1"/>
      <protection locked="0"/>
    </xf>
    <xf numFmtId="0" fontId="6" fillId="69" borderId="0" xfId="2809" applyNumberFormat="1" applyFont="1" applyFill="1" applyBorder="1" applyAlignment="1" applyProtection="1">
      <alignment horizontal="center" vertical="center"/>
      <protection locked="0"/>
    </xf>
    <xf numFmtId="0" fontId="6" fillId="69" borderId="0" xfId="3358" applyNumberFormat="1" applyFont="1" applyFill="1" applyBorder="1" applyAlignment="1" applyProtection="1">
      <alignment horizontal="center" vertical="center" wrapText="1"/>
      <protection locked="0"/>
    </xf>
    <xf numFmtId="0" fontId="4" fillId="69" borderId="19" xfId="3361" applyFont="1" applyFill="1" applyBorder="1" applyAlignment="1" applyProtection="1">
      <alignment horizontal="center" vertical="center" wrapText="1"/>
      <protection locked="0"/>
    </xf>
    <xf numFmtId="1" fontId="7" fillId="69" borderId="19" xfId="3348" applyNumberFormat="1" applyFont="1" applyFill="1" applyBorder="1" applyAlignment="1" applyProtection="1">
      <alignment horizontal="center" vertical="center" textRotation="90" wrapText="1"/>
      <protection locked="0"/>
    </xf>
    <xf numFmtId="189" fontId="7" fillId="69" borderId="19" xfId="3348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3348" applyFont="1" applyFill="1" applyBorder="1" applyAlignment="1" applyProtection="1">
      <alignment horizontal="center" vertical="center" textRotation="90" wrapText="1"/>
      <protection locked="0"/>
    </xf>
    <xf numFmtId="0" fontId="3" fillId="0" borderId="19" xfId="3349" applyFont="1" applyBorder="1" applyAlignment="1" applyProtection="1">
      <alignment horizontal="center" vertical="center" wrapText="1"/>
      <protection locked="0"/>
    </xf>
    <xf numFmtId="0" fontId="36" fillId="0" borderId="19" xfId="3356" applyFont="1" applyFill="1" applyBorder="1" applyAlignment="1" applyProtection="1">
      <alignment horizontal="center" vertical="center"/>
      <protection locked="0"/>
    </xf>
    <xf numFmtId="187" fontId="6" fillId="0" borderId="19" xfId="3347" applyNumberFormat="1" applyFont="1" applyBorder="1" applyAlignment="1" applyProtection="1">
      <alignment horizontal="center" vertical="center" wrapText="1"/>
      <protection locked="0"/>
    </xf>
    <xf numFmtId="189" fontId="10" fillId="0" borderId="19" xfId="3347" applyNumberFormat="1" applyFont="1" applyBorder="1" applyAlignment="1" applyProtection="1">
      <alignment horizontal="center" vertical="center" wrapText="1"/>
      <protection locked="0"/>
    </xf>
    <xf numFmtId="0" fontId="5" fillId="0" borderId="19" xfId="3349" applyFont="1" applyBorder="1" applyAlignment="1" applyProtection="1">
      <alignment horizontal="center" vertical="center" wrapText="1"/>
      <protection locked="0"/>
    </xf>
    <xf numFmtId="0" fontId="4" fillId="0" borderId="19" xfId="3347" applyFont="1" applyBorder="1" applyAlignment="1" applyProtection="1">
      <alignment horizontal="center" vertical="center" wrapText="1"/>
      <protection locked="0"/>
    </xf>
    <xf numFmtId="1" fontId="7" fillId="0" borderId="19" xfId="3347" applyNumberFormat="1" applyFont="1" applyBorder="1" applyAlignment="1" applyProtection="1">
      <alignment horizontal="center" vertical="center" wrapText="1"/>
      <protection locked="0"/>
    </xf>
    <xf numFmtId="0" fontId="15" fillId="0" borderId="19" xfId="3347" applyFont="1" applyBorder="1" applyAlignment="1" applyProtection="1">
      <alignment horizontal="center" vertical="center" wrapText="1"/>
      <protection locked="0"/>
    </xf>
    <xf numFmtId="0" fontId="4" fillId="0" borderId="0" xfId="3360" applyFont="1" applyProtection="1">
      <alignment/>
      <protection locked="0"/>
    </xf>
    <xf numFmtId="0" fontId="4" fillId="0" borderId="0" xfId="3360" applyFont="1" applyAlignment="1" applyProtection="1">
      <alignment wrapText="1"/>
      <protection locked="0"/>
    </xf>
    <xf numFmtId="0" fontId="4" fillId="0" borderId="0" xfId="3360" applyFont="1" applyAlignment="1" applyProtection="1">
      <alignment shrinkToFit="1"/>
      <protection locked="0"/>
    </xf>
    <xf numFmtId="1" fontId="51" fillId="0" borderId="0" xfId="3360" applyNumberFormat="1" applyFont="1" applyProtection="1">
      <alignment/>
      <protection locked="0"/>
    </xf>
    <xf numFmtId="189" fontId="4" fillId="0" borderId="0" xfId="3360" applyNumberFormat="1" applyFont="1" applyProtection="1">
      <alignment/>
      <protection locked="0"/>
    </xf>
    <xf numFmtId="0" fontId="51" fillId="0" borderId="0" xfId="3360" applyFont="1" applyProtection="1">
      <alignment/>
      <protection locked="0"/>
    </xf>
    <xf numFmtId="189" fontId="51" fillId="0" borderId="0" xfId="3360" applyNumberFormat="1" applyFont="1" applyProtection="1">
      <alignment/>
      <protection locked="0"/>
    </xf>
    <xf numFmtId="0" fontId="4" fillId="69" borderId="19" xfId="3360" applyFont="1" applyFill="1" applyBorder="1" applyAlignment="1" applyProtection="1">
      <alignment horizontal="center" vertical="center" wrapText="1"/>
      <protection locked="0"/>
    </xf>
    <xf numFmtId="0" fontId="15" fillId="69" borderId="20" xfId="3348" applyFont="1" applyFill="1" applyBorder="1" applyAlignment="1" applyProtection="1">
      <alignment horizontal="center" vertical="center"/>
      <protection locked="0"/>
    </xf>
    <xf numFmtId="49" fontId="6" fillId="0" borderId="19" xfId="3343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1913" applyNumberFormat="1" applyFont="1" applyFill="1" applyBorder="1" applyAlignment="1" applyProtection="1">
      <alignment horizontal="center" vertical="center"/>
      <protection locked="0"/>
    </xf>
    <xf numFmtId="0" fontId="5" fillId="69" borderId="19" xfId="3364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3352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354" applyFont="1" applyFill="1" applyBorder="1" applyAlignment="1" applyProtection="1">
      <alignment horizontal="left" vertical="center" wrapText="1"/>
      <protection locked="0"/>
    </xf>
    <xf numFmtId="49" fontId="6" fillId="69" borderId="19" xfId="3354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364" applyFont="1" applyFill="1" applyBorder="1" applyAlignment="1" applyProtection="1">
      <alignment horizontal="left" vertical="center" wrapText="1"/>
      <protection locked="0"/>
    </xf>
    <xf numFmtId="49" fontId="6" fillId="69" borderId="19" xfId="1569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95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353" applyFont="1" applyAlignment="1" applyProtection="1">
      <alignment vertical="center"/>
      <protection locked="0"/>
    </xf>
    <xf numFmtId="49" fontId="5" fillId="69" borderId="19" xfId="3344" applyNumberFormat="1" applyFont="1" applyFill="1" applyBorder="1" applyAlignment="1" applyProtection="1">
      <alignment horizontal="left" vertical="center" wrapText="1"/>
      <protection locked="0"/>
    </xf>
    <xf numFmtId="49" fontId="6" fillId="69" borderId="19" xfId="3345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3344" applyFont="1" applyFill="1" applyBorder="1" applyAlignment="1" applyProtection="1">
      <alignment horizontal="center" vertical="center" wrapText="1"/>
      <protection locked="0"/>
    </xf>
    <xf numFmtId="0" fontId="6" fillId="69" borderId="19" xfId="3131" applyNumberFormat="1" applyFont="1" applyFill="1" applyBorder="1" applyAlignment="1">
      <alignment horizontal="center" vertical="center" wrapText="1"/>
      <protection/>
    </xf>
    <xf numFmtId="0" fontId="6" fillId="69" borderId="19" xfId="3131" applyNumberFormat="1" applyFont="1" applyFill="1" applyBorder="1" applyAlignment="1" applyProtection="1">
      <alignment horizontal="center" vertical="center"/>
      <protection locked="0"/>
    </xf>
    <xf numFmtId="0" fontId="6" fillId="69" borderId="19" xfId="2809" applyNumberFormat="1" applyFont="1" applyFill="1" applyBorder="1" applyAlignment="1" applyProtection="1">
      <alignment horizontal="center" vertical="center"/>
      <protection locked="0"/>
    </xf>
    <xf numFmtId="49" fontId="6" fillId="69" borderId="19" xfId="2787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2809" applyNumberFormat="1" applyFont="1" applyFill="1" applyBorder="1" applyAlignment="1">
      <alignment horizontal="center" vertical="center"/>
      <protection/>
    </xf>
    <xf numFmtId="0" fontId="6" fillId="69" borderId="19" xfId="2809" applyNumberFormat="1" applyFont="1" applyFill="1" applyBorder="1" applyAlignment="1">
      <alignment horizontal="center" vertical="center" wrapText="1"/>
      <protection/>
    </xf>
    <xf numFmtId="0" fontId="15" fillId="69" borderId="19" xfId="3354" applyFont="1" applyFill="1" applyBorder="1" applyAlignment="1" applyProtection="1">
      <alignment horizontal="center" vertical="center" wrapText="1"/>
      <protection locked="0"/>
    </xf>
    <xf numFmtId="0" fontId="5" fillId="69" borderId="19" xfId="3363" applyFont="1" applyFill="1" applyBorder="1" applyAlignment="1" applyProtection="1">
      <alignment horizontal="center" vertical="center" wrapText="1"/>
      <protection locked="0"/>
    </xf>
    <xf numFmtId="0" fontId="2" fillId="69" borderId="19" xfId="3363" applyFont="1" applyFill="1" applyBorder="1" applyAlignment="1" applyProtection="1">
      <alignment horizontal="center" vertical="center" wrapText="1"/>
      <protection locked="0"/>
    </xf>
    <xf numFmtId="187" fontId="41" fillId="0" borderId="19" xfId="3363" applyNumberFormat="1" applyFont="1" applyFill="1" applyBorder="1" applyAlignment="1" applyProtection="1">
      <alignment horizontal="center" vertical="center" wrapText="1"/>
      <protection locked="0"/>
    </xf>
    <xf numFmtId="0" fontId="2" fillId="69" borderId="19" xfId="3363" applyFont="1" applyFill="1" applyBorder="1" applyAlignment="1" applyProtection="1">
      <alignment horizontal="center" vertical="center"/>
      <protection locked="0"/>
    </xf>
    <xf numFmtId="0" fontId="48" fillId="69" borderId="19" xfId="2794" applyNumberFormat="1" applyFont="1" applyFill="1" applyBorder="1" applyAlignment="1">
      <alignment horizontal="center" vertical="center"/>
      <protection/>
    </xf>
    <xf numFmtId="0" fontId="2" fillId="69" borderId="0" xfId="3363" applyFont="1" applyFill="1" applyAlignment="1" applyProtection="1">
      <alignment vertical="center"/>
      <protection locked="0"/>
    </xf>
    <xf numFmtId="0" fontId="7" fillId="69" borderId="0" xfId="3363" applyFont="1" applyFill="1" applyAlignment="1" applyProtection="1">
      <alignment horizontal="center" vertical="center"/>
      <protection locked="0"/>
    </xf>
    <xf numFmtId="0" fontId="2" fillId="69" borderId="0" xfId="3363" applyFont="1" applyFill="1" applyAlignment="1" applyProtection="1">
      <alignment horizontal="center" vertical="center" wrapText="1"/>
      <protection locked="0"/>
    </xf>
    <xf numFmtId="0" fontId="2" fillId="69" borderId="0" xfId="3363" applyFont="1" applyFill="1" applyAlignment="1" applyProtection="1">
      <alignment horizontal="center" vertical="center"/>
      <protection locked="0"/>
    </xf>
    <xf numFmtId="0" fontId="2" fillId="69" borderId="0" xfId="3363" applyFont="1" applyFill="1" applyBorder="1" applyAlignment="1" applyProtection="1">
      <alignment horizontal="center" vertical="center"/>
      <protection locked="0"/>
    </xf>
    <xf numFmtId="187" fontId="41" fillId="0" borderId="0" xfId="3363" applyNumberFormat="1" applyFont="1" applyFill="1" applyBorder="1" applyAlignment="1" applyProtection="1">
      <alignment horizontal="center" vertical="center" wrapText="1"/>
      <protection locked="0"/>
    </xf>
    <xf numFmtId="2" fontId="53" fillId="69" borderId="0" xfId="3363" applyNumberFormat="1" applyFont="1" applyFill="1" applyBorder="1" applyAlignment="1" applyProtection="1">
      <alignment horizontal="center" vertical="center"/>
      <protection locked="0"/>
    </xf>
    <xf numFmtId="187" fontId="54" fillId="69" borderId="0" xfId="3363" applyNumberFormat="1" applyFont="1" applyFill="1" applyBorder="1" applyAlignment="1" applyProtection="1">
      <alignment horizontal="center" vertical="center"/>
      <protection locked="0"/>
    </xf>
    <xf numFmtId="0" fontId="6" fillId="69" borderId="19" xfId="2786" applyFont="1" applyFill="1" applyBorder="1" applyAlignment="1" applyProtection="1">
      <alignment horizontal="center" vertical="center" wrapText="1"/>
      <protection locked="0"/>
    </xf>
    <xf numFmtId="0" fontId="40" fillId="0" borderId="0" xfId="2807" applyFont="1">
      <alignment/>
      <protection/>
    </xf>
    <xf numFmtId="0" fontId="41" fillId="0" borderId="0" xfId="2807" applyFont="1">
      <alignment/>
      <protection/>
    </xf>
    <xf numFmtId="0" fontId="4" fillId="0" borderId="0" xfId="3357" applyFont="1" applyFill="1" applyBorder="1" applyAlignment="1" applyProtection="1">
      <alignment horizontal="right" vertical="center"/>
      <protection locked="0"/>
    </xf>
    <xf numFmtId="0" fontId="42" fillId="0" borderId="19" xfId="2807" applyFont="1" applyBorder="1">
      <alignment/>
      <protection/>
    </xf>
    <xf numFmtId="0" fontId="43" fillId="0" borderId="19" xfId="2807" applyFont="1" applyBorder="1">
      <alignment/>
      <protection/>
    </xf>
    <xf numFmtId="0" fontId="41" fillId="0" borderId="19" xfId="2807" applyFont="1" applyBorder="1" applyAlignment="1">
      <alignment wrapText="1"/>
      <protection/>
    </xf>
    <xf numFmtId="0" fontId="41" fillId="0" borderId="19" xfId="2807" applyFont="1" applyBorder="1">
      <alignment/>
      <protection/>
    </xf>
    <xf numFmtId="0" fontId="40" fillId="0" borderId="19" xfId="2807" applyFont="1" applyBorder="1">
      <alignment/>
      <protection/>
    </xf>
    <xf numFmtId="0" fontId="40" fillId="0" borderId="0" xfId="2807" applyFont="1" applyFill="1">
      <alignment/>
      <protection/>
    </xf>
    <xf numFmtId="0" fontId="41" fillId="0" borderId="19" xfId="2807" applyFont="1" applyFill="1" applyBorder="1" applyAlignment="1">
      <alignment wrapText="1"/>
      <protection/>
    </xf>
    <xf numFmtId="0" fontId="40" fillId="0" borderId="19" xfId="2807" applyFont="1" applyFill="1" applyBorder="1">
      <alignment/>
      <protection/>
    </xf>
    <xf numFmtId="0" fontId="43" fillId="0" borderId="0" xfId="2807" applyFont="1" applyBorder="1">
      <alignment/>
      <protection/>
    </xf>
    <xf numFmtId="0" fontId="40" fillId="0" borderId="0" xfId="2807" applyFont="1" applyBorder="1">
      <alignment/>
      <protection/>
    </xf>
    <xf numFmtId="0" fontId="40" fillId="0" borderId="0" xfId="2807" applyFont="1" applyFill="1" applyBorder="1">
      <alignment/>
      <protection/>
    </xf>
    <xf numFmtId="0" fontId="42" fillId="0" borderId="0" xfId="2807" applyFont="1" applyBorder="1">
      <alignment/>
      <protection/>
    </xf>
    <xf numFmtId="0" fontId="44" fillId="0" borderId="0" xfId="2807" applyFont="1" applyBorder="1" applyAlignment="1">
      <alignment horizontal="left" wrapText="1"/>
      <protection/>
    </xf>
    <xf numFmtId="0" fontId="45" fillId="0" borderId="0" xfId="2807" applyFont="1" applyBorder="1" applyAlignment="1">
      <alignment horizontal="right"/>
      <protection/>
    </xf>
    <xf numFmtId="0" fontId="45" fillId="0" borderId="0" xfId="2807" applyFont="1" applyBorder="1">
      <alignment/>
      <protection/>
    </xf>
    <xf numFmtId="0" fontId="41" fillId="0" borderId="0" xfId="2807" applyFont="1" applyBorder="1">
      <alignment/>
      <protection/>
    </xf>
    <xf numFmtId="0" fontId="41" fillId="0" borderId="0" xfId="2807" applyFont="1" applyFill="1" applyBorder="1">
      <alignment/>
      <protection/>
    </xf>
    <xf numFmtId="0" fontId="40" fillId="0" borderId="0" xfId="2807" applyFont="1" applyFill="1" applyBorder="1" applyAlignment="1">
      <alignment wrapText="1"/>
      <protection/>
    </xf>
    <xf numFmtId="0" fontId="6" fillId="0" borderId="19" xfId="3343" applyFont="1" applyFill="1" applyBorder="1" applyAlignment="1" applyProtection="1">
      <alignment horizontal="center" vertical="center" wrapText="1"/>
      <protection locked="0"/>
    </xf>
    <xf numFmtId="14" fontId="12" fillId="69" borderId="0" xfId="3357" applyNumberFormat="1" applyFont="1" applyFill="1" applyBorder="1" applyAlignment="1" applyProtection="1">
      <alignment horizontal="right" vertical="center"/>
      <protection locked="0"/>
    </xf>
    <xf numFmtId="0" fontId="10" fillId="0" borderId="0" xfId="3353" applyFont="1" applyAlignment="1" applyProtection="1">
      <alignment horizontal="right" vertical="center"/>
      <protection locked="0"/>
    </xf>
    <xf numFmtId="49" fontId="6" fillId="69" borderId="19" xfId="2818" applyNumberFormat="1" applyFont="1" applyFill="1" applyBorder="1" applyAlignment="1">
      <alignment horizontal="center" vertical="center" wrapText="1"/>
      <protection/>
    </xf>
    <xf numFmtId="49" fontId="5" fillId="69" borderId="19" xfId="1569" applyNumberFormat="1" applyFont="1" applyFill="1" applyBorder="1" applyAlignment="1" applyProtection="1">
      <alignment vertical="center" wrapText="1"/>
      <protection locked="0"/>
    </xf>
    <xf numFmtId="0" fontId="6" fillId="69" borderId="19" xfId="335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1" fontId="7" fillId="69" borderId="20" xfId="3348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3347" applyFont="1" applyAlignment="1" applyProtection="1">
      <alignment vertical="center"/>
      <protection locked="0"/>
    </xf>
    <xf numFmtId="0" fontId="34" fillId="0" borderId="0" xfId="3347" applyFont="1" applyAlignment="1" applyProtection="1">
      <alignment vertical="center"/>
      <protection locked="0"/>
    </xf>
    <xf numFmtId="0" fontId="2" fillId="0" borderId="19" xfId="3353" applyFont="1" applyFill="1" applyBorder="1" applyAlignment="1" applyProtection="1">
      <alignment horizontal="center" vertical="center"/>
      <protection locked="0"/>
    </xf>
    <xf numFmtId="187" fontId="6" fillId="69" borderId="19" xfId="3347" applyNumberFormat="1" applyFont="1" applyFill="1" applyBorder="1" applyAlignment="1" applyProtection="1">
      <alignment horizontal="center" vertical="center" wrapText="1"/>
      <protection locked="0"/>
    </xf>
    <xf numFmtId="189" fontId="10" fillId="69" borderId="19" xfId="3347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349" applyFont="1" applyFill="1" applyBorder="1" applyAlignment="1" applyProtection="1">
      <alignment horizontal="center" vertical="center" wrapText="1"/>
      <protection locked="0"/>
    </xf>
    <xf numFmtId="0" fontId="4" fillId="69" borderId="19" xfId="3347" applyFont="1" applyFill="1" applyBorder="1" applyAlignment="1" applyProtection="1">
      <alignment horizontal="center" vertical="center" wrapText="1"/>
      <protection locked="0"/>
    </xf>
    <xf numFmtId="1" fontId="7" fillId="69" borderId="19" xfId="3347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347" applyFont="1" applyAlignment="1" applyProtection="1">
      <alignment vertical="center"/>
      <protection locked="0"/>
    </xf>
    <xf numFmtId="0" fontId="2" fillId="0" borderId="0" xfId="3353" applyFont="1" applyFill="1" applyBorder="1" applyAlignment="1" applyProtection="1">
      <alignment horizontal="center" vertical="center"/>
      <protection locked="0"/>
    </xf>
    <xf numFmtId="49" fontId="2" fillId="0" borderId="0" xfId="2786" applyNumberFormat="1" applyFont="1" applyBorder="1" applyAlignment="1">
      <alignment horizontal="center" vertical="center"/>
      <protection/>
    </xf>
    <xf numFmtId="0" fontId="6" fillId="69" borderId="0" xfId="3358" applyFont="1" applyFill="1" applyBorder="1" applyAlignment="1" applyProtection="1">
      <alignment horizontal="center" vertical="center" wrapText="1"/>
      <protection locked="0"/>
    </xf>
    <xf numFmtId="0" fontId="5" fillId="69" borderId="0" xfId="2809" applyNumberFormat="1" applyFont="1" applyFill="1" applyBorder="1" applyAlignment="1" applyProtection="1">
      <alignment horizontal="left" vertical="center" wrapText="1"/>
      <protection locked="0"/>
    </xf>
    <xf numFmtId="49" fontId="6" fillId="69" borderId="0" xfId="3295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337" applyNumberFormat="1" applyFont="1" applyFill="1" applyBorder="1" applyAlignment="1" applyProtection="1">
      <alignment horizontal="center" vertical="center"/>
      <protection locked="0"/>
    </xf>
    <xf numFmtId="49" fontId="6" fillId="0" borderId="19" xfId="1337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0" xfId="3347" applyFont="1" applyAlignment="1" applyProtection="1">
      <alignment horizontal="center"/>
      <protection locked="0"/>
    </xf>
    <xf numFmtId="49" fontId="6" fillId="69" borderId="19" xfId="1913" applyNumberFormat="1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5" fillId="69" borderId="19" xfId="1321" applyNumberFormat="1" applyFont="1" applyFill="1" applyBorder="1" applyAlignment="1" applyProtection="1">
      <alignment vertical="center" wrapText="1"/>
      <protection locked="0"/>
    </xf>
    <xf numFmtId="49" fontId="6" fillId="69" borderId="19" xfId="3320" applyNumberFormat="1" applyFont="1" applyFill="1" applyBorder="1" applyAlignment="1">
      <alignment horizontal="center" vertical="center" wrapText="1"/>
      <protection/>
    </xf>
    <xf numFmtId="0" fontId="6" fillId="69" borderId="19" xfId="3320" applyNumberFormat="1" applyFont="1" applyFill="1" applyBorder="1" applyAlignment="1" applyProtection="1">
      <alignment horizontal="center" vertical="center"/>
      <protection locked="0"/>
    </xf>
    <xf numFmtId="49" fontId="6" fillId="69" borderId="19" xfId="1321" applyNumberFormat="1" applyFont="1" applyFill="1" applyBorder="1" applyAlignment="1" applyProtection="1">
      <alignment horizontal="center" vertical="center"/>
      <protection locked="0"/>
    </xf>
    <xf numFmtId="49" fontId="5" fillId="0" borderId="19" xfId="3343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1337" applyNumberFormat="1" applyFont="1" applyFill="1" applyBorder="1" applyAlignment="1" applyProtection="1">
      <alignment vertical="center" wrapText="1"/>
      <protection locked="0"/>
    </xf>
    <xf numFmtId="0" fontId="15" fillId="0" borderId="19" xfId="3349" applyFont="1" applyBorder="1" applyAlignment="1" applyProtection="1">
      <alignment horizontal="center" vertical="center" wrapText="1"/>
      <protection locked="0"/>
    </xf>
    <xf numFmtId="0" fontId="5" fillId="0" borderId="19" xfId="3358" applyFont="1" applyFill="1" applyBorder="1" applyAlignment="1" applyProtection="1">
      <alignment vertical="center" wrapText="1"/>
      <protection locked="0"/>
    </xf>
    <xf numFmtId="0" fontId="5" fillId="0" borderId="19" xfId="2809" applyFont="1" applyFill="1" applyBorder="1" applyAlignment="1">
      <alignment horizontal="left" vertical="center" wrapText="1"/>
      <protection/>
    </xf>
    <xf numFmtId="49" fontId="6" fillId="0" borderId="19" xfId="280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809" applyFont="1" applyFill="1" applyBorder="1" applyAlignment="1" applyProtection="1">
      <alignment horizontal="center" vertical="center" wrapText="1"/>
      <protection locked="0"/>
    </xf>
    <xf numFmtId="2" fontId="4" fillId="69" borderId="19" xfId="3363" applyNumberFormat="1" applyFont="1" applyFill="1" applyBorder="1" applyAlignment="1" applyProtection="1">
      <alignment horizontal="center" vertical="center"/>
      <protection locked="0"/>
    </xf>
    <xf numFmtId="187" fontId="7" fillId="69" borderId="19" xfId="3363" applyNumberFormat="1" applyFont="1" applyFill="1" applyBorder="1" applyAlignment="1" applyProtection="1">
      <alignment horizontal="center" vertical="center"/>
      <protection locked="0"/>
    </xf>
    <xf numFmtId="0" fontId="5" fillId="0" borderId="19" xfId="3352" applyNumberFormat="1" applyFont="1" applyFill="1" applyBorder="1" applyAlignment="1" applyProtection="1">
      <alignment vertical="center" wrapText="1"/>
      <protection locked="0"/>
    </xf>
    <xf numFmtId="49" fontId="6" fillId="0" borderId="19" xfId="2849" applyNumberFormat="1" applyFont="1" applyFill="1" applyBorder="1" applyAlignment="1">
      <alignment horizontal="center" vertical="center" wrapText="1"/>
      <protection/>
    </xf>
    <xf numFmtId="0" fontId="6" fillId="0" borderId="19" xfId="2849" applyNumberFormat="1" applyFont="1" applyFill="1" applyBorder="1" applyAlignment="1">
      <alignment horizontal="center" vertical="center" wrapText="1"/>
      <protection/>
    </xf>
    <xf numFmtId="0" fontId="5" fillId="0" borderId="19" xfId="3364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2809" applyNumberFormat="1" applyFont="1" applyFill="1" applyBorder="1" applyAlignment="1">
      <alignment horizontal="center" vertical="center" wrapText="1"/>
      <protection/>
    </xf>
    <xf numFmtId="0" fontId="6" fillId="0" borderId="19" xfId="2809" applyNumberFormat="1" applyFont="1" applyFill="1" applyBorder="1" applyAlignment="1" applyProtection="1">
      <alignment horizontal="center" vertical="center"/>
      <protection locked="0"/>
    </xf>
    <xf numFmtId="0" fontId="6" fillId="0" borderId="19" xfId="335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247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3344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3365" applyFont="1" applyFill="1" applyBorder="1" applyAlignment="1" applyProtection="1">
      <alignment horizontal="center" vertical="center"/>
      <protection locked="0"/>
    </xf>
    <xf numFmtId="0" fontId="5" fillId="0" borderId="19" xfId="3364" applyFont="1" applyFill="1" applyBorder="1" applyAlignment="1" applyProtection="1">
      <alignment horizontal="left" vertical="center" wrapText="1"/>
      <protection locked="0"/>
    </xf>
    <xf numFmtId="49" fontId="6" fillId="0" borderId="19" xfId="2809" applyNumberFormat="1" applyFont="1" applyFill="1" applyBorder="1" applyAlignment="1" applyProtection="1">
      <alignment horizontal="center" vertical="center"/>
      <protection locked="0"/>
    </xf>
    <xf numFmtId="49" fontId="6" fillId="0" borderId="19" xfId="156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5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280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2809" applyFont="1" applyFill="1" applyBorder="1" applyAlignment="1">
      <alignment horizontal="center" vertical="center"/>
      <protection/>
    </xf>
    <xf numFmtId="49" fontId="6" fillId="0" borderId="19" xfId="278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341" applyFont="1" applyFill="1" applyBorder="1" applyAlignment="1">
      <alignment horizontal="left" vertical="center" wrapText="1"/>
      <protection/>
    </xf>
    <xf numFmtId="49" fontId="6" fillId="0" borderId="19" xfId="3341" applyNumberFormat="1" applyFont="1" applyFill="1" applyBorder="1" applyAlignment="1" applyProtection="1">
      <alignment horizontal="center" vertical="center" wrapText="1"/>
      <protection locked="0"/>
    </xf>
    <xf numFmtId="187" fontId="2" fillId="0" borderId="19" xfId="3363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2809" applyNumberFormat="1" applyFont="1" applyFill="1" applyBorder="1" applyAlignment="1">
      <alignment horizontal="center" vertical="center" wrapText="1"/>
      <protection/>
    </xf>
    <xf numFmtId="0" fontId="5" fillId="0" borderId="19" xfId="3354" applyFont="1" applyFill="1" applyBorder="1" applyAlignment="1" applyProtection="1">
      <alignment vertical="center" wrapText="1"/>
      <protection locked="0"/>
    </xf>
    <xf numFmtId="0" fontId="6" fillId="0" borderId="19" xfId="335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352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2877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2824" applyNumberFormat="1" applyFont="1" applyFill="1" applyBorder="1" applyAlignment="1">
      <alignment horizontal="center" vertical="center" wrapText="1"/>
      <protection/>
    </xf>
    <xf numFmtId="0" fontId="6" fillId="0" borderId="19" xfId="3047" applyNumberFormat="1" applyFont="1" applyFill="1" applyBorder="1" applyAlignment="1" applyProtection="1">
      <alignment horizontal="center" vertical="center"/>
      <protection locked="0"/>
    </xf>
    <xf numFmtId="0" fontId="6" fillId="0" borderId="19" xfId="3047" applyNumberFormat="1" applyFont="1" applyFill="1" applyBorder="1" applyAlignment="1">
      <alignment horizontal="center" vertical="center" wrapText="1"/>
      <protection/>
    </xf>
    <xf numFmtId="49" fontId="6" fillId="0" borderId="19" xfId="3131" applyNumberFormat="1" applyFont="1" applyFill="1" applyBorder="1" applyAlignment="1">
      <alignment horizontal="center" vertical="center" wrapText="1"/>
      <protection/>
    </xf>
    <xf numFmtId="0" fontId="6" fillId="0" borderId="19" xfId="3131" applyNumberFormat="1" applyFont="1" applyFill="1" applyBorder="1" applyAlignment="1">
      <alignment horizontal="center" vertical="center" wrapText="1"/>
      <protection/>
    </xf>
    <xf numFmtId="0" fontId="6" fillId="0" borderId="19" xfId="3131" applyNumberFormat="1" applyFont="1" applyFill="1" applyBorder="1" applyAlignment="1" applyProtection="1">
      <alignment horizontal="center" vertical="center"/>
      <protection locked="0"/>
    </xf>
    <xf numFmtId="0" fontId="6" fillId="0" borderId="19" xfId="3246" applyNumberFormat="1" applyFont="1" applyFill="1" applyBorder="1" applyAlignment="1" applyProtection="1">
      <alignment horizontal="center" vertical="center"/>
      <protection locked="0"/>
    </xf>
    <xf numFmtId="0" fontId="6" fillId="0" borderId="19" xfId="3344" applyFont="1" applyFill="1" applyBorder="1" applyAlignment="1" applyProtection="1">
      <alignment horizontal="center" vertical="center" wrapText="1"/>
      <protection locked="0"/>
    </xf>
    <xf numFmtId="0" fontId="5" fillId="0" borderId="19" xfId="3362" applyFont="1" applyFill="1" applyBorder="1" applyAlignment="1" applyProtection="1">
      <alignment horizontal="left" vertical="center" wrapText="1"/>
      <protection locked="0"/>
    </xf>
    <xf numFmtId="0" fontId="6" fillId="0" borderId="19" xfId="3356" applyFont="1" applyFill="1" applyBorder="1" applyAlignment="1" applyProtection="1">
      <alignment horizontal="center" vertical="center"/>
      <protection locked="0"/>
    </xf>
    <xf numFmtId="0" fontId="5" fillId="0" borderId="19" xfId="3351" applyNumberFormat="1" applyFont="1" applyFill="1" applyBorder="1" applyAlignment="1" applyProtection="1">
      <alignment vertical="center" wrapText="1"/>
      <protection locked="0"/>
    </xf>
    <xf numFmtId="49" fontId="6" fillId="0" borderId="19" xfId="3341" applyNumberFormat="1" applyFont="1" applyFill="1" applyBorder="1" applyAlignment="1">
      <alignment horizontal="center" vertical="center" wrapText="1"/>
      <protection/>
    </xf>
    <xf numFmtId="0" fontId="6" fillId="0" borderId="19" xfId="3341" applyNumberFormat="1" applyFont="1" applyFill="1" applyBorder="1" applyAlignment="1" applyProtection="1">
      <alignment horizontal="center" vertical="center"/>
      <protection locked="0"/>
    </xf>
    <xf numFmtId="0" fontId="5" fillId="0" borderId="19" xfId="3352" applyFont="1" applyFill="1" applyBorder="1" applyAlignment="1" applyProtection="1">
      <alignment vertical="center" wrapText="1"/>
      <protection locked="0"/>
    </xf>
    <xf numFmtId="0" fontId="6" fillId="0" borderId="19" xfId="3364" applyFont="1" applyFill="1" applyBorder="1" applyAlignment="1" applyProtection="1">
      <alignment horizontal="center" vertical="center" wrapText="1"/>
      <protection locked="0"/>
    </xf>
    <xf numFmtId="49" fontId="6" fillId="0" borderId="19" xfId="336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352" applyFont="1" applyFill="1" applyBorder="1" applyAlignment="1" applyProtection="1">
      <alignment horizontal="center" vertical="center" wrapText="1"/>
      <protection locked="0"/>
    </xf>
    <xf numFmtId="49" fontId="6" fillId="0" borderId="19" xfId="2809" applyNumberFormat="1" applyFont="1" applyFill="1" applyBorder="1" applyAlignment="1">
      <alignment horizontal="center" vertical="center"/>
      <protection/>
    </xf>
    <xf numFmtId="0" fontId="6" fillId="0" borderId="19" xfId="2877" applyFont="1" applyFill="1" applyBorder="1" applyAlignment="1" applyProtection="1">
      <alignment horizontal="center" vertical="center" wrapText="1"/>
      <protection locked="0"/>
    </xf>
    <xf numFmtId="0" fontId="6" fillId="0" borderId="19" xfId="2824" applyNumberFormat="1" applyFont="1" applyFill="1" applyBorder="1" applyAlignment="1" applyProtection="1">
      <alignment horizontal="center" vertical="center"/>
      <protection locked="0"/>
    </xf>
    <xf numFmtId="0" fontId="6" fillId="0" borderId="19" xfId="2809" applyFont="1" applyFill="1" applyBorder="1" applyAlignment="1" applyProtection="1">
      <alignment horizontal="center" vertical="center"/>
      <protection locked="0"/>
    </xf>
    <xf numFmtId="49" fontId="6" fillId="0" borderId="19" xfId="1913" applyNumberFormat="1" applyFont="1" applyFill="1" applyBorder="1" applyAlignment="1" applyProtection="1">
      <alignment horizontal="center" vertical="center"/>
      <protection locked="0"/>
    </xf>
    <xf numFmtId="0" fontId="5" fillId="0" borderId="19" xfId="3359" applyFont="1" applyFill="1" applyBorder="1" applyAlignment="1" applyProtection="1">
      <alignment vertical="center" wrapText="1"/>
      <protection locked="0"/>
    </xf>
    <xf numFmtId="49" fontId="6" fillId="0" borderId="19" xfId="3132" applyNumberFormat="1" applyFont="1" applyFill="1" applyBorder="1" applyAlignment="1">
      <alignment horizontal="center" vertical="center" wrapText="1"/>
      <protection/>
    </xf>
    <xf numFmtId="0" fontId="5" fillId="0" borderId="19" xfId="3131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304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214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69" borderId="20" xfId="3361" applyFont="1" applyFill="1" applyBorder="1" applyAlignment="1" applyProtection="1">
      <alignment horizontal="center" vertical="center" wrapText="1"/>
      <protection locked="0"/>
    </xf>
    <xf numFmtId="0" fontId="4" fillId="69" borderId="21" xfId="3361" applyFont="1" applyFill="1" applyBorder="1" applyAlignment="1" applyProtection="1">
      <alignment horizontal="center" vertical="center" wrapText="1"/>
      <protection locked="0"/>
    </xf>
    <xf numFmtId="0" fontId="4" fillId="69" borderId="22" xfId="3361" applyFont="1" applyFill="1" applyBorder="1" applyAlignment="1" applyProtection="1">
      <alignment horizontal="center" vertical="center" wrapText="1"/>
      <protection locked="0"/>
    </xf>
    <xf numFmtId="0" fontId="4" fillId="69" borderId="19" xfId="3361" applyFont="1" applyFill="1" applyBorder="1" applyAlignment="1" applyProtection="1">
      <alignment horizontal="center" vertical="center" textRotation="90" wrapText="1"/>
      <protection locked="0"/>
    </xf>
    <xf numFmtId="0" fontId="5" fillId="69" borderId="19" xfId="3361" applyFont="1" applyFill="1" applyBorder="1" applyAlignment="1" applyProtection="1">
      <alignment horizontal="center" vertical="center" textRotation="90" wrapText="1"/>
      <protection locked="0"/>
    </xf>
    <xf numFmtId="0" fontId="4" fillId="69" borderId="19" xfId="3361" applyFont="1" applyFill="1" applyBorder="1" applyAlignment="1" applyProtection="1">
      <alignment horizontal="center" vertical="center" wrapText="1"/>
      <protection locked="0"/>
    </xf>
    <xf numFmtId="0" fontId="15" fillId="0" borderId="0" xfId="3347" applyFont="1" applyAlignment="1" applyProtection="1">
      <alignment horizontal="center"/>
      <protection locked="0"/>
    </xf>
    <xf numFmtId="0" fontId="5" fillId="69" borderId="19" xfId="3360" applyFont="1" applyFill="1" applyBorder="1" applyAlignment="1" applyProtection="1">
      <alignment horizontal="center" vertical="center" textRotation="90" wrapText="1"/>
      <protection locked="0"/>
    </xf>
    <xf numFmtId="0" fontId="4" fillId="69" borderId="19" xfId="3360" applyFont="1" applyFill="1" applyBorder="1" applyAlignment="1" applyProtection="1">
      <alignment horizontal="center" vertical="center" wrapText="1"/>
      <protection locked="0"/>
    </xf>
    <xf numFmtId="0" fontId="15" fillId="69" borderId="19" xfId="3348" applyFont="1" applyFill="1" applyBorder="1" applyAlignment="1" applyProtection="1">
      <alignment horizontal="center" vertical="center"/>
      <protection locked="0"/>
    </xf>
    <xf numFmtId="0" fontId="5" fillId="69" borderId="23" xfId="3360" applyFont="1" applyFill="1" applyBorder="1" applyAlignment="1" applyProtection="1">
      <alignment horizontal="center" vertical="center" textRotation="90" wrapText="1"/>
      <protection locked="0"/>
    </xf>
    <xf numFmtId="0" fontId="5" fillId="69" borderId="24" xfId="336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3360" applyFont="1" applyAlignment="1" applyProtection="1">
      <alignment horizontal="center" vertical="center" wrapText="1"/>
      <protection locked="0"/>
    </xf>
    <xf numFmtId="0" fontId="3" fillId="0" borderId="0" xfId="3353" applyFont="1" applyAlignment="1" applyProtection="1">
      <alignment horizontal="center" vertical="center"/>
      <protection locked="0"/>
    </xf>
    <xf numFmtId="0" fontId="38" fillId="0" borderId="0" xfId="3360" applyFont="1" applyAlignment="1" applyProtection="1">
      <alignment horizontal="center" vertical="center" wrapText="1"/>
      <protection locked="0"/>
    </xf>
    <xf numFmtId="0" fontId="38" fillId="0" borderId="0" xfId="3360" applyFont="1" applyAlignment="1" applyProtection="1">
      <alignment horizontal="center" vertical="center"/>
      <protection locked="0"/>
    </xf>
    <xf numFmtId="189" fontId="4" fillId="69" borderId="19" xfId="3360" applyNumberFormat="1" applyFont="1" applyFill="1" applyBorder="1" applyAlignment="1" applyProtection="1">
      <alignment horizontal="center" vertical="center" wrapText="1"/>
      <protection locked="0"/>
    </xf>
    <xf numFmtId="0" fontId="5" fillId="69" borderId="25" xfId="3360" applyFont="1" applyFill="1" applyBorder="1" applyAlignment="1" applyProtection="1">
      <alignment horizontal="center" vertical="center" textRotation="90" wrapText="1"/>
      <protection locked="0"/>
    </xf>
    <xf numFmtId="0" fontId="5" fillId="69" borderId="26" xfId="3360" applyFont="1" applyFill="1" applyBorder="1" applyAlignment="1" applyProtection="1">
      <alignment horizontal="center" vertical="center" textRotation="90" wrapText="1"/>
      <protection locked="0"/>
    </xf>
    <xf numFmtId="0" fontId="4" fillId="69" borderId="19" xfId="3360" applyFont="1" applyFill="1" applyBorder="1" applyAlignment="1" applyProtection="1">
      <alignment horizontal="center" vertical="center" textRotation="90" wrapText="1"/>
      <protection locked="0"/>
    </xf>
    <xf numFmtId="0" fontId="50" fillId="0" borderId="0" xfId="3360" applyFont="1" applyAlignment="1" applyProtection="1">
      <alignment horizontal="center" vertical="center" wrapText="1"/>
      <protection locked="0"/>
    </xf>
    <xf numFmtId="0" fontId="50" fillId="0" borderId="0" xfId="3360" applyFont="1" applyAlignment="1" applyProtection="1">
      <alignment horizontal="center" vertical="center"/>
      <protection locked="0"/>
    </xf>
    <xf numFmtId="0" fontId="38" fillId="0" borderId="0" xfId="3347" applyFont="1" applyAlignment="1" applyProtection="1">
      <alignment horizontal="center" vertical="center"/>
      <protection locked="0"/>
    </xf>
    <xf numFmtId="189" fontId="4" fillId="69" borderId="19" xfId="33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5" fillId="69" borderId="20" xfId="3348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5" fillId="69" borderId="27" xfId="3360" applyFont="1" applyFill="1" applyBorder="1" applyAlignment="1" applyProtection="1">
      <alignment horizontal="center" vertical="center" textRotation="90" wrapText="1"/>
      <protection locked="0"/>
    </xf>
    <xf numFmtId="0" fontId="5" fillId="69" borderId="28" xfId="3360" applyFont="1" applyFill="1" applyBorder="1" applyAlignment="1" applyProtection="1">
      <alignment horizontal="center" vertical="center" textRotation="90" wrapText="1"/>
      <protection locked="0"/>
    </xf>
    <xf numFmtId="0" fontId="5" fillId="69" borderId="19" xfId="3363" applyFont="1" applyFill="1" applyBorder="1" applyAlignment="1" applyProtection="1">
      <alignment horizontal="center" vertical="center"/>
      <protection locked="0"/>
    </xf>
    <xf numFmtId="0" fontId="5" fillId="69" borderId="19" xfId="3363" applyFont="1" applyFill="1" applyBorder="1" applyAlignment="1" applyProtection="1">
      <alignment horizontal="center" vertical="center" wrapText="1"/>
      <protection locked="0"/>
    </xf>
    <xf numFmtId="0" fontId="5" fillId="69" borderId="19" xfId="3363" applyFont="1" applyFill="1" applyBorder="1" applyAlignment="1" applyProtection="1">
      <alignment horizontal="center" vertical="center" textRotation="90" wrapText="1"/>
      <protection locked="0"/>
    </xf>
    <xf numFmtId="0" fontId="17" fillId="69" borderId="19" xfId="3363" applyFont="1" applyFill="1" applyBorder="1" applyAlignment="1" applyProtection="1">
      <alignment horizontal="center" vertical="center" textRotation="90" wrapText="1"/>
      <protection locked="0"/>
    </xf>
    <xf numFmtId="0" fontId="15" fillId="0" borderId="0" xfId="3363" applyFont="1" applyFill="1" applyAlignment="1" applyProtection="1">
      <alignment horizontal="center" vertical="center"/>
      <protection locked="0"/>
    </xf>
    <xf numFmtId="0" fontId="15" fillId="0" borderId="0" xfId="3363" applyFont="1" applyFill="1" applyAlignment="1" applyProtection="1">
      <alignment horizontal="center" vertical="center"/>
      <protection locked="0"/>
    </xf>
    <xf numFmtId="0" fontId="52" fillId="0" borderId="0" xfId="3363" applyFont="1" applyFill="1" applyAlignment="1" applyProtection="1">
      <alignment horizontal="center" vertical="center"/>
      <protection locked="0"/>
    </xf>
    <xf numFmtId="0" fontId="37" fillId="0" borderId="0" xfId="3363" applyFont="1" applyFill="1" applyAlignment="1" applyProtection="1">
      <alignment horizontal="center" vertical="center"/>
      <protection locked="0"/>
    </xf>
    <xf numFmtId="0" fontId="14" fillId="0" borderId="0" xfId="3366" applyFont="1" applyFill="1" applyAlignment="1">
      <alignment horizontal="center" vertical="center" wrapText="1"/>
      <protection/>
    </xf>
    <xf numFmtId="0" fontId="49" fillId="0" borderId="0" xfId="3366" applyFont="1" applyAlignment="1">
      <alignment vertical="center" wrapText="1"/>
      <protection/>
    </xf>
    <xf numFmtId="0" fontId="2" fillId="0" borderId="0" xfId="3366" applyFont="1" applyFill="1" applyAlignment="1">
      <alignment horizontal="center" vertical="center" wrapText="1"/>
      <protection/>
    </xf>
    <xf numFmtId="0" fontId="2" fillId="0" borderId="0" xfId="3363" applyFont="1" applyAlignment="1" applyProtection="1">
      <alignment horizontal="center" vertical="center" wrapText="1"/>
      <protection locked="0"/>
    </xf>
    <xf numFmtId="0" fontId="14" fillId="69" borderId="20" xfId="3363" applyFont="1" applyFill="1" applyBorder="1" applyAlignment="1" applyProtection="1">
      <alignment horizontal="center" vertical="center" wrapText="1"/>
      <protection locked="0"/>
    </xf>
    <xf numFmtId="0" fontId="14" fillId="69" borderId="21" xfId="3363" applyFont="1" applyFill="1" applyBorder="1" applyAlignment="1" applyProtection="1">
      <alignment horizontal="center" vertical="center" wrapText="1"/>
      <protection locked="0"/>
    </xf>
    <xf numFmtId="0" fontId="14" fillId="69" borderId="22" xfId="3363" applyFont="1" applyFill="1" applyBorder="1" applyAlignment="1" applyProtection="1">
      <alignment horizontal="center" vertical="center" wrapText="1"/>
      <protection locked="0"/>
    </xf>
    <xf numFmtId="0" fontId="14" fillId="0" borderId="0" xfId="3363" applyFont="1" applyFill="1" applyAlignment="1" applyProtection="1">
      <alignment horizontal="center" vertical="center"/>
      <protection locked="0"/>
    </xf>
    <xf numFmtId="0" fontId="9" fillId="0" borderId="0" xfId="3363" applyFont="1" applyFill="1" applyAlignment="1" applyProtection="1">
      <alignment horizontal="center" vertical="center"/>
      <protection locked="0"/>
    </xf>
    <xf numFmtId="0" fontId="38" fillId="69" borderId="19" xfId="3354" applyFont="1" applyFill="1" applyBorder="1" applyAlignment="1" applyProtection="1">
      <alignment horizontal="center" vertical="center" wrapText="1"/>
      <protection locked="0"/>
    </xf>
    <xf numFmtId="0" fontId="4" fillId="69" borderId="19" xfId="3354" applyFont="1" applyFill="1" applyBorder="1" applyAlignment="1" applyProtection="1">
      <alignment horizontal="center" vertical="center" wrapText="1"/>
      <protection locked="0"/>
    </xf>
    <xf numFmtId="0" fontId="15" fillId="0" borderId="0" xfId="3366" applyFont="1" applyFill="1" applyAlignment="1">
      <alignment horizontal="center" vertical="center"/>
      <protection/>
    </xf>
    <xf numFmtId="0" fontId="15" fillId="69" borderId="19" xfId="3354" applyFont="1" applyFill="1" applyBorder="1" applyAlignment="1" applyProtection="1">
      <alignment horizontal="center" vertical="center" textRotation="90" wrapText="1"/>
      <protection locked="0"/>
    </xf>
    <xf numFmtId="0" fontId="4" fillId="69" borderId="19" xfId="3354" applyFont="1" applyFill="1" applyBorder="1" applyAlignment="1" applyProtection="1">
      <alignment horizontal="center" vertical="center" textRotation="90" wrapText="1"/>
      <protection locked="0"/>
    </xf>
    <xf numFmtId="0" fontId="2" fillId="0" borderId="0" xfId="3214" applyFont="1" applyFill="1" applyAlignment="1">
      <alignment horizontal="center" vertical="center" wrapText="1"/>
      <protection/>
    </xf>
    <xf numFmtId="0" fontId="2" fillId="0" borderId="0" xfId="3354" applyFont="1" applyAlignment="1" applyProtection="1">
      <alignment horizontal="center" vertical="center" wrapText="1"/>
      <protection locked="0"/>
    </xf>
    <xf numFmtId="0" fontId="4" fillId="69" borderId="19" xfId="3354" applyFont="1" applyFill="1" applyBorder="1" applyAlignment="1" applyProtection="1">
      <alignment horizontal="center" vertical="center"/>
      <protection locked="0"/>
    </xf>
    <xf numFmtId="0" fontId="38" fillId="0" borderId="0" xfId="3366" applyFont="1" applyFill="1" applyAlignment="1">
      <alignment horizontal="center" vertical="center"/>
      <protection/>
    </xf>
    <xf numFmtId="0" fontId="14" fillId="0" borderId="0" xfId="3366" applyFont="1" applyFill="1" applyAlignment="1">
      <alignment horizontal="center" vertical="center"/>
      <protection/>
    </xf>
    <xf numFmtId="0" fontId="44" fillId="0" borderId="0" xfId="2807" applyFont="1" applyBorder="1" applyAlignment="1">
      <alignment horizontal="right" wrapText="1"/>
      <protection/>
    </xf>
    <xf numFmtId="0" fontId="44" fillId="0" borderId="0" xfId="2807" applyFont="1" applyBorder="1" applyAlignment="1">
      <alignment horizontal="left" wrapText="1"/>
      <protection/>
    </xf>
    <xf numFmtId="0" fontId="55" fillId="0" borderId="0" xfId="2807" applyFont="1" applyAlignment="1">
      <alignment horizontal="center" vertical="center" wrapText="1"/>
      <protection/>
    </xf>
    <xf numFmtId="0" fontId="56" fillId="0" borderId="0" xfId="2807" applyFont="1" applyAlignment="1">
      <alignment horizontal="center" vertical="center" wrapText="1"/>
      <protection/>
    </xf>
    <xf numFmtId="0" fontId="57" fillId="0" borderId="0" xfId="2807" applyFont="1" applyAlignment="1">
      <alignment horizontal="center"/>
      <protection/>
    </xf>
    <xf numFmtId="0" fontId="0" fillId="0" borderId="0" xfId="0" applyAlignment="1">
      <alignment horizontal="center" vertical="center"/>
    </xf>
  </cellXfs>
  <cellStyles count="3483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2" xfId="652"/>
    <cellStyle name="Денежный 10 2 2" xfId="653"/>
    <cellStyle name="Денежный 10 2 2 2" xfId="654"/>
    <cellStyle name="Денежный 10 2 2 2 10" xfId="655"/>
    <cellStyle name="Денежный 10 2 2 2 11" xfId="656"/>
    <cellStyle name="Денежный 10 2 2 2 12" xfId="657"/>
    <cellStyle name="Денежный 10 2 2 2 2" xfId="658"/>
    <cellStyle name="Денежный 10 2 2 2 2 10" xfId="659"/>
    <cellStyle name="Денежный 10 2 2 2 2 11" xfId="660"/>
    <cellStyle name="Денежный 10 2 2 2 2 12" xfId="661"/>
    <cellStyle name="Денежный 10 2 2 2 2 2" xfId="662"/>
    <cellStyle name="Денежный 10 2 2 2 2 2 10" xfId="663"/>
    <cellStyle name="Денежный 10 2 2 2 2 2 2" xfId="664"/>
    <cellStyle name="Денежный 10 2 2 2 2 2 2 2" xfId="665"/>
    <cellStyle name="Денежный 10 2 2 2 2 2 2 2 2" xfId="666"/>
    <cellStyle name="Денежный 10 2 2 2 2 2 2 2 3" xfId="667"/>
    <cellStyle name="Денежный 10 2 2 2 2 2 2 2 4" xfId="668"/>
    <cellStyle name="Денежный 10 2 2 2 2 2 2 2 5" xfId="669"/>
    <cellStyle name="Денежный 10 2 2 2 2 2 2 2 6" xfId="670"/>
    <cellStyle name="Денежный 10 2 2 2 2 2 2 2 7" xfId="671"/>
    <cellStyle name="Денежный 10 2 2 2 2 2 2 2 8" xfId="672"/>
    <cellStyle name="Денежный 10 2 2 2 2 2 2 3" xfId="673"/>
    <cellStyle name="Денежный 10 2 2 2 2 2 2 4" xfId="674"/>
    <cellStyle name="Денежный 10 2 2 2 2 2 2 5" xfId="675"/>
    <cellStyle name="Денежный 10 2 2 2 2 2 2 6" xfId="676"/>
    <cellStyle name="Денежный 10 2 2 2 2 2 2 7" xfId="677"/>
    <cellStyle name="Денежный 10 2 2 2 2 2 2 8" xfId="678"/>
    <cellStyle name="Денежный 10 2 2 2 2 2 3" xfId="679"/>
    <cellStyle name="Денежный 10 2 2 2 2 2 4" xfId="680"/>
    <cellStyle name="Денежный 10 2 2 2 2 2 5" xfId="681"/>
    <cellStyle name="Денежный 10 2 2 2 2 2 6" xfId="682"/>
    <cellStyle name="Денежный 10 2 2 2 2 2 7" xfId="683"/>
    <cellStyle name="Денежный 10 2 2 2 2 2 8" xfId="684"/>
    <cellStyle name="Денежный 10 2 2 2 2 2 9" xfId="685"/>
    <cellStyle name="Денежный 10 2 2 2 2 3" xfId="686"/>
    <cellStyle name="Денежный 10 2 2 2 2 4" xfId="687"/>
    <cellStyle name="Денежный 10 2 2 2 2 5" xfId="688"/>
    <cellStyle name="Денежный 10 2 2 2 2 5 2" xfId="689"/>
    <cellStyle name="Денежный 10 2 2 2 2 5 2 2" xfId="690"/>
    <cellStyle name="Денежный 10 2 2 2 2 5 2 3" xfId="691"/>
    <cellStyle name="Денежный 10 2 2 2 2 5 2 4" xfId="692"/>
    <cellStyle name="Денежный 10 2 2 2 2 5 2 5" xfId="693"/>
    <cellStyle name="Денежный 10 2 2 2 2 5 2 6" xfId="694"/>
    <cellStyle name="Денежный 10 2 2 2 2 5 2 7" xfId="695"/>
    <cellStyle name="Денежный 10 2 2 2 2 5 2 8" xfId="696"/>
    <cellStyle name="Денежный 10 2 2 2 2 5 3" xfId="697"/>
    <cellStyle name="Денежный 10 2 2 2 2 5 4" xfId="698"/>
    <cellStyle name="Денежный 10 2 2 2 2 5 5" xfId="699"/>
    <cellStyle name="Денежный 10 2 2 2 2 5 6" xfId="700"/>
    <cellStyle name="Денежный 10 2 2 2 2 5 7" xfId="701"/>
    <cellStyle name="Денежный 10 2 2 2 2 5 8" xfId="702"/>
    <cellStyle name="Денежный 10 2 2 2 2 6" xfId="703"/>
    <cellStyle name="Денежный 10 2 2 2 2 7" xfId="704"/>
    <cellStyle name="Денежный 10 2 2 2 2 8" xfId="705"/>
    <cellStyle name="Денежный 10 2 2 2 2 9" xfId="706"/>
    <cellStyle name="Денежный 10 2 2 2 3" xfId="707"/>
    <cellStyle name="Денежный 10 2 2 2 3 10" xfId="708"/>
    <cellStyle name="Денежный 10 2 2 2 3 2" xfId="709"/>
    <cellStyle name="Денежный 10 2 2 2 3 2 2" xfId="710"/>
    <cellStyle name="Денежный 10 2 2 2 3 2 2 2" xfId="711"/>
    <cellStyle name="Денежный 10 2 2 2 3 2 2 3" xfId="712"/>
    <cellStyle name="Денежный 10 2 2 2 3 2 2 4" xfId="713"/>
    <cellStyle name="Денежный 10 2 2 2 3 2 2 5" xfId="714"/>
    <cellStyle name="Денежный 10 2 2 2 3 2 2 6" xfId="715"/>
    <cellStyle name="Денежный 10 2 2 2 3 2 2 7" xfId="716"/>
    <cellStyle name="Денежный 10 2 2 2 3 2 2 8" xfId="717"/>
    <cellStyle name="Денежный 10 2 2 2 3 2 3" xfId="718"/>
    <cellStyle name="Денежный 10 2 2 2 3 2 4" xfId="719"/>
    <cellStyle name="Денежный 10 2 2 2 3 2 5" xfId="720"/>
    <cellStyle name="Денежный 10 2 2 2 3 2 6" xfId="721"/>
    <cellStyle name="Денежный 10 2 2 2 3 2 7" xfId="722"/>
    <cellStyle name="Денежный 10 2 2 2 3 2 8" xfId="723"/>
    <cellStyle name="Денежный 10 2 2 2 3 3" xfId="724"/>
    <cellStyle name="Денежный 10 2 2 2 3 4" xfId="725"/>
    <cellStyle name="Денежный 10 2 2 2 3 5" xfId="726"/>
    <cellStyle name="Денежный 10 2 2 2 3 6" xfId="727"/>
    <cellStyle name="Денежный 10 2 2 2 3 7" xfId="728"/>
    <cellStyle name="Денежный 10 2 2 2 3 8" xfId="729"/>
    <cellStyle name="Денежный 10 2 2 2 3 9" xfId="730"/>
    <cellStyle name="Денежный 10 2 2 2 4" xfId="731"/>
    <cellStyle name="Денежный 10 2 2 2 5" xfId="732"/>
    <cellStyle name="Денежный 10 2 2 2 5 2" xfId="733"/>
    <cellStyle name="Денежный 10 2 2 2 5 2 2" xfId="734"/>
    <cellStyle name="Денежный 10 2 2 2 5 2 3" xfId="735"/>
    <cellStyle name="Денежный 10 2 2 2 5 2 4" xfId="736"/>
    <cellStyle name="Денежный 10 2 2 2 5 2 5" xfId="737"/>
    <cellStyle name="Денежный 10 2 2 2 5 2 6" xfId="738"/>
    <cellStyle name="Денежный 10 2 2 2 5 2 7" xfId="739"/>
    <cellStyle name="Денежный 10 2 2 2 5 2 8" xfId="740"/>
    <cellStyle name="Денежный 10 2 2 2 5 3" xfId="741"/>
    <cellStyle name="Денежный 10 2 2 2 5 4" xfId="742"/>
    <cellStyle name="Денежный 10 2 2 2 5 5" xfId="743"/>
    <cellStyle name="Денежный 10 2 2 2 5 6" xfId="744"/>
    <cellStyle name="Денежный 10 2 2 2 5 7" xfId="745"/>
    <cellStyle name="Денежный 10 2 2 2 5 8" xfId="746"/>
    <cellStyle name="Денежный 10 2 2 2 6" xfId="747"/>
    <cellStyle name="Денежный 10 2 2 2 7" xfId="748"/>
    <cellStyle name="Денежный 10 2 2 2 8" xfId="749"/>
    <cellStyle name="Денежный 10 2 2 2 9" xfId="750"/>
    <cellStyle name="Денежный 10 2 2 3" xfId="751"/>
    <cellStyle name="Денежный 10 2 2 4" xfId="752"/>
    <cellStyle name="Денежный 10 2 2 5" xfId="753"/>
    <cellStyle name="Денежный 10 2 3" xfId="754"/>
    <cellStyle name="Денежный 10 2 3 2" xfId="755"/>
    <cellStyle name="Денежный 10 2 3 2 2" xfId="756"/>
    <cellStyle name="Денежный 10 2 3 2 2 2" xfId="757"/>
    <cellStyle name="Денежный 10 2 3 2 2 2 2" xfId="758"/>
    <cellStyle name="Денежный 10 2 3 2 2 2 3" xfId="759"/>
    <cellStyle name="Денежный 10 2 3 2 2 2 4" xfId="760"/>
    <cellStyle name="Денежный 10 2 3 2 2 2 5" xfId="761"/>
    <cellStyle name="Денежный 10 2 3 2 2 3" xfId="762"/>
    <cellStyle name="Денежный 10 2 3 2 2 4" xfId="763"/>
    <cellStyle name="Денежный 10 2 3 2 2 5" xfId="764"/>
    <cellStyle name="Денежный 10 2 3 2 2 6" xfId="765"/>
    <cellStyle name="Денежный 10 2 3 2 2 7" xfId="766"/>
    <cellStyle name="Денежный 10 2 3 2 3" xfId="767"/>
    <cellStyle name="Денежный 10 2 3 2 4" xfId="768"/>
    <cellStyle name="Денежный 10 2 3 2 5" xfId="769"/>
    <cellStyle name="Денежный 10 2 3 2 6" xfId="770"/>
    <cellStyle name="Денежный 10 2 3 2 7" xfId="771"/>
    <cellStyle name="Денежный 10 2 3 2 8" xfId="772"/>
    <cellStyle name="Денежный 10 2 3 3" xfId="773"/>
    <cellStyle name="Денежный 10 2 3 3 2" xfId="774"/>
    <cellStyle name="Денежный 10 2 3 3 2 2" xfId="775"/>
    <cellStyle name="Денежный 10 2 3 3 2 2 10" xfId="776"/>
    <cellStyle name="Денежный 10 2 3 3 2 2 11" xfId="777"/>
    <cellStyle name="Денежный 10 2 3 3 2 2 12" xfId="778"/>
    <cellStyle name="Денежный 10 2 3 3 2 2 13" xfId="779"/>
    <cellStyle name="Денежный 10 2 3 3 2 2 2" xfId="780"/>
    <cellStyle name="Денежный 10 2 3 3 2 2 3" xfId="781"/>
    <cellStyle name="Денежный 10 2 3 3 2 2 3 10" xfId="782"/>
    <cellStyle name="Денежный 10 2 3 3 2 2 3 2" xfId="783"/>
    <cellStyle name="Денежный 10 2 3 3 2 2 3 2 2" xfId="784"/>
    <cellStyle name="Денежный 10 2 3 3 2 2 3 2 2 2" xfId="785"/>
    <cellStyle name="Денежный 10 2 3 3 2 2 3 2 2 3" xfId="786"/>
    <cellStyle name="Денежный 10 2 3 3 2 2 3 2 2 4" xfId="787"/>
    <cellStyle name="Денежный 10 2 3 3 2 2 3 2 2 5" xfId="788"/>
    <cellStyle name="Денежный 10 2 3 3 2 2 3 2 2 6" xfId="789"/>
    <cellStyle name="Денежный 10 2 3 3 2 2 3 2 2 7" xfId="790"/>
    <cellStyle name="Денежный 10 2 3 3 2 2 3 2 2 8" xfId="791"/>
    <cellStyle name="Денежный 10 2 3 3 2 2 3 2 3" xfId="792"/>
    <cellStyle name="Денежный 10 2 3 3 2 2 3 2 4" xfId="793"/>
    <cellStyle name="Денежный 10 2 3 3 2 2 3 2 5" xfId="794"/>
    <cellStyle name="Денежный 10 2 3 3 2 2 3 2 6" xfId="795"/>
    <cellStyle name="Денежный 10 2 3 3 2 2 3 2 7" xfId="796"/>
    <cellStyle name="Денежный 10 2 3 3 2 2 3 2 8" xfId="797"/>
    <cellStyle name="Денежный 10 2 3 3 2 2 3 3" xfId="798"/>
    <cellStyle name="Денежный 10 2 3 3 2 2 3 4" xfId="799"/>
    <cellStyle name="Денежный 10 2 3 3 2 2 3 5" xfId="800"/>
    <cellStyle name="Денежный 10 2 3 3 2 2 3 6" xfId="801"/>
    <cellStyle name="Денежный 10 2 3 3 2 2 3 7" xfId="802"/>
    <cellStyle name="Денежный 10 2 3 3 2 2 3 8" xfId="803"/>
    <cellStyle name="Денежный 10 2 3 3 2 2 3 9" xfId="804"/>
    <cellStyle name="Денежный 10 2 3 3 2 2 4" xfId="805"/>
    <cellStyle name="Денежный 10 2 3 3 2 2 5" xfId="806"/>
    <cellStyle name="Денежный 10 2 3 3 2 2 6" xfId="807"/>
    <cellStyle name="Денежный 10 2 3 3 2 2 6 2" xfId="808"/>
    <cellStyle name="Денежный 10 2 3 3 2 2 6 2 2" xfId="809"/>
    <cellStyle name="Денежный 10 2 3 3 2 2 6 2 3" xfId="810"/>
    <cellStyle name="Денежный 10 2 3 3 2 2 6 2 4" xfId="811"/>
    <cellStyle name="Денежный 10 2 3 3 2 2 6 2 5" xfId="812"/>
    <cellStyle name="Денежный 10 2 3 3 2 2 6 2 6" xfId="813"/>
    <cellStyle name="Денежный 10 2 3 3 2 2 6 2 7" xfId="814"/>
    <cellStyle name="Денежный 10 2 3 3 2 2 6 2 8" xfId="815"/>
    <cellStyle name="Денежный 10 2 3 3 2 2 6 3" xfId="816"/>
    <cellStyle name="Денежный 10 2 3 3 2 2 6 4" xfId="817"/>
    <cellStyle name="Денежный 10 2 3 3 2 2 6 5" xfId="818"/>
    <cellStyle name="Денежный 10 2 3 3 2 2 6 6" xfId="819"/>
    <cellStyle name="Денежный 10 2 3 3 2 2 6 7" xfId="820"/>
    <cellStyle name="Денежный 10 2 3 3 2 2 6 8" xfId="821"/>
    <cellStyle name="Денежный 10 2 3 3 2 2 7" xfId="822"/>
    <cellStyle name="Денежный 10 2 3 3 2 2 8" xfId="823"/>
    <cellStyle name="Денежный 10 2 3 3 2 2 9" xfId="824"/>
    <cellStyle name="Денежный 10 2 3 3 2 3" xfId="825"/>
    <cellStyle name="Денежный 10 2 3 3 2 4" xfId="826"/>
    <cellStyle name="Денежный 10 2 3 3 2 5" xfId="827"/>
    <cellStyle name="Денежный 10 2 3 3 2 6" xfId="828"/>
    <cellStyle name="Денежный 10 2 3 3 2 7" xfId="829"/>
    <cellStyle name="Денежный 10 2 3 3 3" xfId="830"/>
    <cellStyle name="Денежный 10 2 3 3 4" xfId="831"/>
    <cellStyle name="Денежный 10 2 3 3 5" xfId="832"/>
    <cellStyle name="Денежный 10 2 3 3 6" xfId="833"/>
    <cellStyle name="Денежный 10 2 3 3 7" xfId="834"/>
    <cellStyle name="Денежный 10 2 3 3 8" xfId="835"/>
    <cellStyle name="Денежный 10 2 3 4" xfId="836"/>
    <cellStyle name="Денежный 10 2 3 5" xfId="837"/>
    <cellStyle name="Денежный 10 2 3 5 2" xfId="838"/>
    <cellStyle name="Денежный 10 2 3 6" xfId="839"/>
    <cellStyle name="Денежный 10 2 3 7" xfId="840"/>
    <cellStyle name="Денежный 10 2 3 8" xfId="841"/>
    <cellStyle name="Денежный 10 2 3 9" xfId="842"/>
    <cellStyle name="Денежный 10 2 4" xfId="843"/>
    <cellStyle name="Денежный 10 2 4 2" xfId="844"/>
    <cellStyle name="Денежный 10 2 4 2 2" xfId="845"/>
    <cellStyle name="Денежный 10 2 4 2 2 2" xfId="846"/>
    <cellStyle name="Денежный 10 2 4 2 2 3" xfId="847"/>
    <cellStyle name="Денежный 10 2 4 2 2 4" xfId="848"/>
    <cellStyle name="Денежный 10 2 4 2 3" xfId="849"/>
    <cellStyle name="Денежный 10 2 4 2 4" xfId="850"/>
    <cellStyle name="Денежный 10 2 4 2 5" xfId="851"/>
    <cellStyle name="Денежный 10 2 4 2 6" xfId="852"/>
    <cellStyle name="Денежный 10 2 4 2 7" xfId="853"/>
    <cellStyle name="Денежный 10 2 4 3" xfId="854"/>
    <cellStyle name="Денежный 10 2 4 3 2" xfId="855"/>
    <cellStyle name="Денежный 10 2 4 3 2 2" xfId="856"/>
    <cellStyle name="Денежный 10 2 4 3 2 3" xfId="857"/>
    <cellStyle name="Денежный 10 2 4 3 2 4" xfId="858"/>
    <cellStyle name="Денежный 10 2 4 3 3" xfId="859"/>
    <cellStyle name="Денежный 10 2 4 3 4" xfId="860"/>
    <cellStyle name="Денежный 10 2 4 3 5" xfId="861"/>
    <cellStyle name="Денежный 10 2 4 3 6" xfId="862"/>
    <cellStyle name="Денежный 10 2 4 3 7" xfId="863"/>
    <cellStyle name="Денежный 10 2 4 4" xfId="864"/>
    <cellStyle name="Денежный 10 2 4 4 2" xfId="865"/>
    <cellStyle name="Денежный 10 2 4 4 2 2" xfId="866"/>
    <cellStyle name="Денежный 10 2 4 4 2 3" xfId="867"/>
    <cellStyle name="Денежный 10 2 4 4 2 4" xfId="868"/>
    <cellStyle name="Денежный 10 2 4 4 3" xfId="869"/>
    <cellStyle name="Денежный 10 2 4 4 4" xfId="870"/>
    <cellStyle name="Денежный 10 2 4 4 5" xfId="871"/>
    <cellStyle name="Денежный 10 2 4 4 6" xfId="872"/>
    <cellStyle name="Денежный 10 2 4 4 7" xfId="873"/>
    <cellStyle name="Денежный 10 2 4 5" xfId="874"/>
    <cellStyle name="Денежный 10 2 4 5 2" xfId="875"/>
    <cellStyle name="Денежный 10 2 4 5 3" xfId="876"/>
    <cellStyle name="Денежный 10 2 5" xfId="877"/>
    <cellStyle name="Денежный 10 2 5 2" xfId="878"/>
    <cellStyle name="Денежный 10 2 5 2 2" xfId="879"/>
    <cellStyle name="Денежный 10 2 5 3" xfId="880"/>
    <cellStyle name="Денежный 10 2 5 4" xfId="881"/>
    <cellStyle name="Денежный 10 2 5 5" xfId="882"/>
    <cellStyle name="Денежный 10 2 5 6" xfId="883"/>
    <cellStyle name="Денежный 10 2 5 7" xfId="884"/>
    <cellStyle name="Денежный 10 2 6" xfId="885"/>
    <cellStyle name="Денежный 10 2 6 2" xfId="886"/>
    <cellStyle name="Денежный 10 2 6 2 2" xfId="887"/>
    <cellStyle name="Денежный 10 2 6 2 3" xfId="888"/>
    <cellStyle name="Денежный 10 2 6 2 4" xfId="889"/>
    <cellStyle name="Денежный 10 2 6 3" xfId="890"/>
    <cellStyle name="Денежный 10 2 6 4" xfId="891"/>
    <cellStyle name="Денежный 10 2 6 5" xfId="892"/>
    <cellStyle name="Денежный 10 2 6 6" xfId="893"/>
    <cellStyle name="Денежный 10 2 6 7" xfId="894"/>
    <cellStyle name="Денежный 10 2 7" xfId="895"/>
    <cellStyle name="Денежный 10 2 7 2" xfId="896"/>
    <cellStyle name="Денежный 10 2 7 3" xfId="897"/>
    <cellStyle name="Денежный 10 2 7 4" xfId="898"/>
    <cellStyle name="Денежный 10 2 7 5" xfId="899"/>
    <cellStyle name="Денежный 10 2 7 6" xfId="900"/>
    <cellStyle name="Денежный 10 2 7 7" xfId="901"/>
    <cellStyle name="Денежный 10 2 8" xfId="902"/>
    <cellStyle name="Денежный 10 3" xfId="903"/>
    <cellStyle name="Денежный 10 3 2" xfId="904"/>
    <cellStyle name="Денежный 10 3 2 2" xfId="905"/>
    <cellStyle name="Денежный 10 3 2 3" xfId="906"/>
    <cellStyle name="Денежный 10 3 2 4" xfId="907"/>
    <cellStyle name="Денежный 10 3 2 5" xfId="908"/>
    <cellStyle name="Денежный 10 3 2 6" xfId="909"/>
    <cellStyle name="Денежный 10 3 3" xfId="910"/>
    <cellStyle name="Денежный 10 3 3 2" xfId="911"/>
    <cellStyle name="Денежный 10 3 3 2 2" xfId="912"/>
    <cellStyle name="Денежный 10 3 3 2 3" xfId="913"/>
    <cellStyle name="Денежный 10 3 3 2 4" xfId="914"/>
    <cellStyle name="Денежный 10 3 3 3" xfId="915"/>
    <cellStyle name="Денежный 10 3 3 4" xfId="916"/>
    <cellStyle name="Денежный 10 3 3 5" xfId="917"/>
    <cellStyle name="Денежный 10 3 3 6" xfId="918"/>
    <cellStyle name="Денежный 10 3 3 7" xfId="919"/>
    <cellStyle name="Денежный 10 3 4" xfId="920"/>
    <cellStyle name="Денежный 10 3 4 2" xfId="921"/>
    <cellStyle name="Денежный 10 3 4 3" xfId="922"/>
    <cellStyle name="Денежный 10 3 4 4" xfId="923"/>
    <cellStyle name="Денежный 10 3 5" xfId="924"/>
    <cellStyle name="Денежный 10 3 6" xfId="925"/>
    <cellStyle name="Денежный 10 3 7" xfId="926"/>
    <cellStyle name="Денежный 10 3 8" xfId="927"/>
    <cellStyle name="Денежный 10 3 9" xfId="928"/>
    <cellStyle name="Денежный 10 4" xfId="929"/>
    <cellStyle name="Денежный 10 4 2" xfId="930"/>
    <cellStyle name="Денежный 10 4 3" xfId="931"/>
    <cellStyle name="Денежный 10 4 3 2" xfId="932"/>
    <cellStyle name="Денежный 10 4 3 2 2" xfId="933"/>
    <cellStyle name="Денежный 10 4 3 2 3" xfId="934"/>
    <cellStyle name="Денежный 10 4 3 2 4" xfId="935"/>
    <cellStyle name="Денежный 10 4 3 3" xfId="936"/>
    <cellStyle name="Денежный 10 4 3 4" xfId="937"/>
    <cellStyle name="Денежный 10 4 3 5" xfId="938"/>
    <cellStyle name="Денежный 10 4 3 6" xfId="939"/>
    <cellStyle name="Денежный 10 4 3 7" xfId="940"/>
    <cellStyle name="Денежный 10 5" xfId="941"/>
    <cellStyle name="Денежный 10 5 2" xfId="942"/>
    <cellStyle name="Денежный 10 5 3" xfId="943"/>
    <cellStyle name="Денежный 10 6" xfId="944"/>
    <cellStyle name="Денежный 10 7" xfId="945"/>
    <cellStyle name="Денежный 10 8" xfId="946"/>
    <cellStyle name="Денежный 10 9" xfId="947"/>
    <cellStyle name="Денежный 100" xfId="948"/>
    <cellStyle name="Денежный 11" xfId="949"/>
    <cellStyle name="Денежный 11 10" xfId="950"/>
    <cellStyle name="Денежный 11 10 2" xfId="951"/>
    <cellStyle name="Денежный 11 10 3" xfId="952"/>
    <cellStyle name="Денежный 11 10 4" xfId="953"/>
    <cellStyle name="Денежный 11 10 5" xfId="954"/>
    <cellStyle name="Денежный 11 10 6" xfId="955"/>
    <cellStyle name="Денежный 11 11" xfId="956"/>
    <cellStyle name="Денежный 11 11 2" xfId="957"/>
    <cellStyle name="Денежный 11 11 3" xfId="958"/>
    <cellStyle name="Денежный 11 12" xfId="959"/>
    <cellStyle name="Денежный 11 13" xfId="960"/>
    <cellStyle name="Денежный 11 14" xfId="961"/>
    <cellStyle name="Денежный 11 15" xfId="962"/>
    <cellStyle name="Денежный 11 16" xfId="963"/>
    <cellStyle name="Денежный 11 2" xfId="964"/>
    <cellStyle name="Денежный 11 2 2" xfId="965"/>
    <cellStyle name="Денежный 11 2 2 2" xfId="966"/>
    <cellStyle name="Денежный 11 2 2 2 2" xfId="967"/>
    <cellStyle name="Денежный 11 2 2 2 3" xfId="968"/>
    <cellStyle name="Денежный 11 2 2 2 4" xfId="969"/>
    <cellStyle name="Денежный 11 2 2 2 5" xfId="970"/>
    <cellStyle name="Денежный 11 2 2 2 6" xfId="971"/>
    <cellStyle name="Денежный 11 2 2 3" xfId="972"/>
    <cellStyle name="Денежный 11 2 2 4" xfId="973"/>
    <cellStyle name="Денежный 11 2 2 5" xfId="974"/>
    <cellStyle name="Денежный 11 2 2 6" xfId="975"/>
    <cellStyle name="Денежный 11 2 2 7" xfId="976"/>
    <cellStyle name="Денежный 11 2 2 8" xfId="977"/>
    <cellStyle name="Денежный 11 2 3" xfId="978"/>
    <cellStyle name="Денежный 11 2 3 2" xfId="979"/>
    <cellStyle name="Денежный 11 2 3 2 2" xfId="980"/>
    <cellStyle name="Денежный 11 3" xfId="981"/>
    <cellStyle name="Денежный 11 4" xfId="982"/>
    <cellStyle name="Денежный 11 5" xfId="983"/>
    <cellStyle name="Денежный 11 6" xfId="984"/>
    <cellStyle name="Денежный 11 7" xfId="985"/>
    <cellStyle name="Денежный 11 8" xfId="986"/>
    <cellStyle name="Денежный 11 9" xfId="987"/>
    <cellStyle name="Денежный 11 9 12" xfId="988"/>
    <cellStyle name="Денежный 11 9 2" xfId="989"/>
    <cellStyle name="Денежный 11 9 3" xfId="990"/>
    <cellStyle name="Денежный 11 9 4" xfId="991"/>
    <cellStyle name="Денежный 11 9 5" xfId="992"/>
    <cellStyle name="Денежный 11 9 6" xfId="993"/>
    <cellStyle name="Денежный 11 9 7" xfId="994"/>
    <cellStyle name="Денежный 11 9 8" xfId="995"/>
    <cellStyle name="Денежный 11 9 9" xfId="996"/>
    <cellStyle name="Денежный 12" xfId="997"/>
    <cellStyle name="Денежный 12 10" xfId="998"/>
    <cellStyle name="Денежный 12 11" xfId="999"/>
    <cellStyle name="Денежный 12 12" xfId="1000"/>
    <cellStyle name="Денежный 12 12 10" xfId="1001"/>
    <cellStyle name="Денежный 12 12 10 2" xfId="1002"/>
    <cellStyle name="Денежный 12 12 10 3" xfId="1003"/>
    <cellStyle name="Денежный 12 12 10 3 10" xfId="1004"/>
    <cellStyle name="Денежный 12 12 10 3 11" xfId="1005"/>
    <cellStyle name="Денежный 12 12 10 3 12" xfId="1006"/>
    <cellStyle name="Денежный 12 12 10 3 2" xfId="1007"/>
    <cellStyle name="Денежный 12 12 10 3 2 10" xfId="1008"/>
    <cellStyle name="Денежный 12 12 10 3 2 11" xfId="1009"/>
    <cellStyle name="Денежный 12 12 10 3 2 12" xfId="1010"/>
    <cellStyle name="Денежный 12 12 10 3 2 2" xfId="1011"/>
    <cellStyle name="Денежный 12 12 10 3 2 2 10" xfId="1012"/>
    <cellStyle name="Денежный 12 12 10 3 2 2 2" xfId="1013"/>
    <cellStyle name="Денежный 12 12 10 3 2 2 2 2" xfId="1014"/>
    <cellStyle name="Денежный 12 12 10 3 2 2 2 2 2" xfId="1015"/>
    <cellStyle name="Денежный 12 12 10 3 2 2 2 2 3" xfId="1016"/>
    <cellStyle name="Денежный 12 12 10 3 2 2 2 2 4" xfId="1017"/>
    <cellStyle name="Денежный 12 12 10 3 2 2 2 2 5" xfId="1018"/>
    <cellStyle name="Денежный 12 12 10 3 2 2 2 2 6" xfId="1019"/>
    <cellStyle name="Денежный 12 12 10 3 2 2 2 2 7" xfId="1020"/>
    <cellStyle name="Денежный 12 12 10 3 2 2 2 2 8" xfId="1021"/>
    <cellStyle name="Денежный 12 12 10 3 2 2 2 3" xfId="1022"/>
    <cellStyle name="Денежный 12 12 10 3 2 2 2 4" xfId="1023"/>
    <cellStyle name="Денежный 12 12 10 3 2 2 2 5" xfId="1024"/>
    <cellStyle name="Денежный 12 12 10 3 2 2 2 6" xfId="1025"/>
    <cellStyle name="Денежный 12 12 10 3 2 2 2 7" xfId="1026"/>
    <cellStyle name="Денежный 12 12 10 3 2 2 2 8" xfId="1027"/>
    <cellStyle name="Денежный 12 12 10 3 2 2 3" xfId="1028"/>
    <cellStyle name="Денежный 12 12 10 3 2 2 4" xfId="1029"/>
    <cellStyle name="Денежный 12 12 10 3 2 2 5" xfId="1030"/>
    <cellStyle name="Денежный 12 12 10 3 2 2 6" xfId="1031"/>
    <cellStyle name="Денежный 12 12 10 3 2 2 7" xfId="1032"/>
    <cellStyle name="Денежный 12 12 10 3 2 2 8" xfId="1033"/>
    <cellStyle name="Денежный 12 12 10 3 2 2 9" xfId="1034"/>
    <cellStyle name="Денежный 12 12 10 3 2 3" xfId="1035"/>
    <cellStyle name="Денежный 12 12 10 3 2 4" xfId="1036"/>
    <cellStyle name="Денежный 12 12 10 3 2 5" xfId="1037"/>
    <cellStyle name="Денежный 12 12 10 3 2 5 2" xfId="1038"/>
    <cellStyle name="Денежный 12 12 10 3 2 5 2 2" xfId="1039"/>
    <cellStyle name="Денежный 12 12 10 3 2 5 2 3" xfId="1040"/>
    <cellStyle name="Денежный 12 12 10 3 2 5 2 4" xfId="1041"/>
    <cellStyle name="Денежный 12 12 10 3 2 5 2 5" xfId="1042"/>
    <cellStyle name="Денежный 12 12 10 3 2 5 2 6" xfId="1043"/>
    <cellStyle name="Денежный 12 12 10 3 2 5 2 7" xfId="1044"/>
    <cellStyle name="Денежный 12 12 10 3 2 5 2 8" xfId="1045"/>
    <cellStyle name="Денежный 12 12 10 3 2 5 3" xfId="1046"/>
    <cellStyle name="Денежный 12 12 10 3 2 5 4" xfId="1047"/>
    <cellStyle name="Денежный 12 12 10 3 2 5 5" xfId="1048"/>
    <cellStyle name="Денежный 12 12 10 3 2 5 6" xfId="1049"/>
    <cellStyle name="Денежный 12 12 10 3 2 5 7" xfId="1050"/>
    <cellStyle name="Денежный 12 12 10 3 2 5 8" xfId="1051"/>
    <cellStyle name="Денежный 12 12 10 3 2 6" xfId="1052"/>
    <cellStyle name="Денежный 12 12 10 3 2 7" xfId="1053"/>
    <cellStyle name="Денежный 12 12 10 3 2 8" xfId="1054"/>
    <cellStyle name="Денежный 12 12 10 3 2 9" xfId="1055"/>
    <cellStyle name="Денежный 12 12 10 3 3" xfId="1056"/>
    <cellStyle name="Денежный 12 12 10 3 3 10" xfId="1057"/>
    <cellStyle name="Денежный 12 12 10 3 3 2" xfId="1058"/>
    <cellStyle name="Денежный 12 12 10 3 3 2 2" xfId="1059"/>
    <cellStyle name="Денежный 12 12 10 3 3 2 2 2" xfId="1060"/>
    <cellStyle name="Денежный 12 12 10 3 3 2 2 3" xfId="1061"/>
    <cellStyle name="Денежный 12 12 10 3 3 2 2 4" xfId="1062"/>
    <cellStyle name="Денежный 12 12 10 3 3 2 2 5" xfId="1063"/>
    <cellStyle name="Денежный 12 12 10 3 3 2 2 6" xfId="1064"/>
    <cellStyle name="Денежный 12 12 10 3 3 2 2 7" xfId="1065"/>
    <cellStyle name="Денежный 12 12 10 3 3 2 2 8" xfId="1066"/>
    <cellStyle name="Денежный 12 12 10 3 3 2 3" xfId="1067"/>
    <cellStyle name="Денежный 12 12 10 3 3 2 4" xfId="1068"/>
    <cellStyle name="Денежный 12 12 10 3 3 2 5" xfId="1069"/>
    <cellStyle name="Денежный 12 12 10 3 3 2 6" xfId="1070"/>
    <cellStyle name="Денежный 12 12 10 3 3 2 7" xfId="1071"/>
    <cellStyle name="Денежный 12 12 10 3 3 2 8" xfId="1072"/>
    <cellStyle name="Денежный 12 12 10 3 3 3" xfId="1073"/>
    <cellStyle name="Денежный 12 12 10 3 3 4" xfId="1074"/>
    <cellStyle name="Денежный 12 12 10 3 3 5" xfId="1075"/>
    <cellStyle name="Денежный 12 12 10 3 3 6" xfId="1076"/>
    <cellStyle name="Денежный 12 12 10 3 3 7" xfId="1077"/>
    <cellStyle name="Денежный 12 12 10 3 3 8" xfId="1078"/>
    <cellStyle name="Денежный 12 12 10 3 3 9" xfId="1079"/>
    <cellStyle name="Денежный 12 12 10 3 4" xfId="1080"/>
    <cellStyle name="Денежный 12 12 10 3 5" xfId="1081"/>
    <cellStyle name="Денежный 12 12 10 3 5 2" xfId="1082"/>
    <cellStyle name="Денежный 12 12 10 3 5 2 2" xfId="1083"/>
    <cellStyle name="Денежный 12 12 10 3 5 2 3" xfId="1084"/>
    <cellStyle name="Денежный 12 12 10 3 5 2 4" xfId="1085"/>
    <cellStyle name="Денежный 12 12 10 3 5 2 5" xfId="1086"/>
    <cellStyle name="Денежный 12 12 10 3 5 2 6" xfId="1087"/>
    <cellStyle name="Денежный 12 12 10 3 5 2 7" xfId="1088"/>
    <cellStyle name="Денежный 12 12 10 3 5 2 8" xfId="1089"/>
    <cellStyle name="Денежный 12 12 10 3 5 3" xfId="1090"/>
    <cellStyle name="Денежный 12 12 10 3 5 4" xfId="1091"/>
    <cellStyle name="Денежный 12 12 10 3 5 5" xfId="1092"/>
    <cellStyle name="Денежный 12 12 10 3 5 6" xfId="1093"/>
    <cellStyle name="Денежный 12 12 10 3 5 7" xfId="1094"/>
    <cellStyle name="Денежный 12 12 10 3 5 8" xfId="1095"/>
    <cellStyle name="Денежный 12 12 10 3 6" xfId="1096"/>
    <cellStyle name="Денежный 12 12 10 3 7" xfId="1097"/>
    <cellStyle name="Денежный 12 12 10 3 8" xfId="1098"/>
    <cellStyle name="Денежный 12 12 10 3 9" xfId="1099"/>
    <cellStyle name="Денежный 12 12 10 4" xfId="1100"/>
    <cellStyle name="Денежный 12 12 10 5" xfId="1101"/>
    <cellStyle name="Денежный 12 12 11" xfId="1102"/>
    <cellStyle name="Денежный 12 12 11 10" xfId="1103"/>
    <cellStyle name="Денежный 12 12 11 11" xfId="1104"/>
    <cellStyle name="Денежный 12 12 11 12" xfId="1105"/>
    <cellStyle name="Денежный 12 12 11 2" xfId="1106"/>
    <cellStyle name="Денежный 12 12 11 2 10" xfId="1107"/>
    <cellStyle name="Денежный 12 12 11 2 11" xfId="1108"/>
    <cellStyle name="Денежный 12 12 11 2 12" xfId="1109"/>
    <cellStyle name="Денежный 12 12 11 2 2" xfId="1110"/>
    <cellStyle name="Денежный 12 12 11 2 2 10" xfId="1111"/>
    <cellStyle name="Денежный 12 12 11 2 2 2" xfId="1112"/>
    <cellStyle name="Денежный 12 12 11 2 2 2 2" xfId="1113"/>
    <cellStyle name="Денежный 12 12 11 2 2 2 2 2" xfId="1114"/>
    <cellStyle name="Денежный 12 12 11 2 2 2 2 3" xfId="1115"/>
    <cellStyle name="Денежный 12 12 11 2 2 2 2 4" xfId="1116"/>
    <cellStyle name="Денежный 12 12 11 2 2 2 2 5" xfId="1117"/>
    <cellStyle name="Денежный 12 12 11 2 2 2 2 6" xfId="1118"/>
    <cellStyle name="Денежный 12 12 11 2 2 2 2 7" xfId="1119"/>
    <cellStyle name="Денежный 12 12 11 2 2 2 2 8" xfId="1120"/>
    <cellStyle name="Денежный 12 12 11 2 2 2 3" xfId="1121"/>
    <cellStyle name="Денежный 12 12 11 2 2 2 4" xfId="1122"/>
    <cellStyle name="Денежный 12 12 11 2 2 2 5" xfId="1123"/>
    <cellStyle name="Денежный 12 12 11 2 2 2 6" xfId="1124"/>
    <cellStyle name="Денежный 12 12 11 2 2 2 7" xfId="1125"/>
    <cellStyle name="Денежный 12 12 11 2 2 2 8" xfId="1126"/>
    <cellStyle name="Денежный 12 12 11 2 2 3" xfId="1127"/>
    <cellStyle name="Денежный 12 12 11 2 2 4" xfId="1128"/>
    <cellStyle name="Денежный 12 12 11 2 2 5" xfId="1129"/>
    <cellStyle name="Денежный 12 12 11 2 2 6" xfId="1130"/>
    <cellStyle name="Денежный 12 12 11 2 2 7" xfId="1131"/>
    <cellStyle name="Денежный 12 12 11 2 2 8" xfId="1132"/>
    <cellStyle name="Денежный 12 12 11 2 2 9" xfId="1133"/>
    <cellStyle name="Денежный 12 12 11 2 3" xfId="1134"/>
    <cellStyle name="Денежный 12 12 11 2 4" xfId="1135"/>
    <cellStyle name="Денежный 12 12 11 2 5" xfId="1136"/>
    <cellStyle name="Денежный 12 12 11 2 5 2" xfId="1137"/>
    <cellStyle name="Денежный 12 12 11 2 5 2 2" xfId="1138"/>
    <cellStyle name="Денежный 12 12 11 2 5 2 3" xfId="1139"/>
    <cellStyle name="Денежный 12 12 11 2 5 2 4" xfId="1140"/>
    <cellStyle name="Денежный 12 12 11 2 5 2 5" xfId="1141"/>
    <cellStyle name="Денежный 12 12 11 2 5 2 6" xfId="1142"/>
    <cellStyle name="Денежный 12 12 11 2 5 2 7" xfId="1143"/>
    <cellStyle name="Денежный 12 12 11 2 5 2 8" xfId="1144"/>
    <cellStyle name="Денежный 12 12 11 2 5 3" xfId="1145"/>
    <cellStyle name="Денежный 12 12 11 2 5 4" xfId="1146"/>
    <cellStyle name="Денежный 12 12 11 2 5 5" xfId="1147"/>
    <cellStyle name="Денежный 12 12 11 2 5 6" xfId="1148"/>
    <cellStyle name="Денежный 12 12 11 2 5 7" xfId="1149"/>
    <cellStyle name="Денежный 12 12 11 2 5 8" xfId="1150"/>
    <cellStyle name="Денежный 12 12 11 2 6" xfId="1151"/>
    <cellStyle name="Денежный 12 12 11 2 7" xfId="1152"/>
    <cellStyle name="Денежный 12 12 11 2 8" xfId="1153"/>
    <cellStyle name="Денежный 12 12 11 2 9" xfId="1154"/>
    <cellStyle name="Денежный 12 12 11 3" xfId="1155"/>
    <cellStyle name="Денежный 12 12 11 3 10" xfId="1156"/>
    <cellStyle name="Денежный 12 12 11 3 2" xfId="1157"/>
    <cellStyle name="Денежный 12 12 11 3 2 2" xfId="1158"/>
    <cellStyle name="Денежный 12 12 11 3 2 2 2" xfId="1159"/>
    <cellStyle name="Денежный 12 12 11 3 2 2 3" xfId="1160"/>
    <cellStyle name="Денежный 12 12 11 3 2 2 4" xfId="1161"/>
    <cellStyle name="Денежный 12 12 11 3 2 2 5" xfId="1162"/>
    <cellStyle name="Денежный 12 12 11 3 2 2 6" xfId="1163"/>
    <cellStyle name="Денежный 12 12 11 3 2 2 7" xfId="1164"/>
    <cellStyle name="Денежный 12 12 11 3 2 2 8" xfId="1165"/>
    <cellStyle name="Денежный 12 12 11 3 2 3" xfId="1166"/>
    <cellStyle name="Денежный 12 12 11 3 2 4" xfId="1167"/>
    <cellStyle name="Денежный 12 12 11 3 2 5" xfId="1168"/>
    <cellStyle name="Денежный 12 12 11 3 2 6" xfId="1169"/>
    <cellStyle name="Денежный 12 12 11 3 2 7" xfId="1170"/>
    <cellStyle name="Денежный 12 12 11 3 2 8" xfId="1171"/>
    <cellStyle name="Денежный 12 12 11 3 3" xfId="1172"/>
    <cellStyle name="Денежный 12 12 11 3 4" xfId="1173"/>
    <cellStyle name="Денежный 12 12 11 3 5" xfId="1174"/>
    <cellStyle name="Денежный 12 12 11 3 6" xfId="1175"/>
    <cellStyle name="Денежный 12 12 11 3 7" xfId="1176"/>
    <cellStyle name="Денежный 12 12 11 3 8" xfId="1177"/>
    <cellStyle name="Денежный 12 12 11 3 9" xfId="1178"/>
    <cellStyle name="Денежный 12 12 11 4" xfId="1179"/>
    <cellStyle name="Денежный 12 12 11 5" xfId="1180"/>
    <cellStyle name="Денежный 12 12 11 5 2" xfId="1181"/>
    <cellStyle name="Денежный 12 12 11 5 2 2" xfId="1182"/>
    <cellStyle name="Денежный 12 12 11 5 2 3" xfId="1183"/>
    <cellStyle name="Денежный 12 12 11 5 2 4" xfId="1184"/>
    <cellStyle name="Денежный 12 12 11 5 2 5" xfId="1185"/>
    <cellStyle name="Денежный 12 12 11 5 2 6" xfId="1186"/>
    <cellStyle name="Денежный 12 12 11 5 2 7" xfId="1187"/>
    <cellStyle name="Денежный 12 12 11 5 2 8" xfId="1188"/>
    <cellStyle name="Денежный 12 12 11 5 3" xfId="1189"/>
    <cellStyle name="Денежный 12 12 11 5 4" xfId="1190"/>
    <cellStyle name="Денежный 12 12 11 5 5" xfId="1191"/>
    <cellStyle name="Денежный 12 12 11 5 6" xfId="1192"/>
    <cellStyle name="Денежный 12 12 11 5 7" xfId="1193"/>
    <cellStyle name="Денежный 12 12 11 5 8" xfId="1194"/>
    <cellStyle name="Денежный 12 12 11 6" xfId="1195"/>
    <cellStyle name="Денежный 12 12 11 7" xfId="1196"/>
    <cellStyle name="Денежный 12 12 11 8" xfId="1197"/>
    <cellStyle name="Денежный 12 12 11 9" xfId="1198"/>
    <cellStyle name="Денежный 12 12 12" xfId="1199"/>
    <cellStyle name="Денежный 12 12 13" xfId="1200"/>
    <cellStyle name="Денежный 12 12 13 10" xfId="1201"/>
    <cellStyle name="Денежный 12 12 13 2" xfId="1202"/>
    <cellStyle name="Денежный 12 12 13 2 2" xfId="1203"/>
    <cellStyle name="Денежный 12 12 13 2 2 2" xfId="1204"/>
    <cellStyle name="Денежный 12 12 13 2 2 3" xfId="1205"/>
    <cellStyle name="Денежный 12 12 13 2 2 4" xfId="1206"/>
    <cellStyle name="Денежный 12 12 13 2 2 5" xfId="1207"/>
    <cellStyle name="Денежный 12 12 13 2 2 6" xfId="1208"/>
    <cellStyle name="Денежный 12 12 13 2 2 7" xfId="1209"/>
    <cellStyle name="Денежный 12 12 13 2 2 8" xfId="1210"/>
    <cellStyle name="Денежный 12 12 13 2 3" xfId="1211"/>
    <cellStyle name="Денежный 12 12 13 2 4" xfId="1212"/>
    <cellStyle name="Денежный 12 12 13 2 5" xfId="1213"/>
    <cellStyle name="Денежный 12 12 13 2 6" xfId="1214"/>
    <cellStyle name="Денежный 12 12 13 2 7" xfId="1215"/>
    <cellStyle name="Денежный 12 12 13 2 8" xfId="1216"/>
    <cellStyle name="Денежный 12 12 13 3" xfId="1217"/>
    <cellStyle name="Денежный 12 12 13 4" xfId="1218"/>
    <cellStyle name="Денежный 12 12 13 5" xfId="1219"/>
    <cellStyle name="Денежный 12 12 13 6" xfId="1220"/>
    <cellStyle name="Денежный 12 12 13 7" xfId="1221"/>
    <cellStyle name="Денежный 12 12 13 8" xfId="1222"/>
    <cellStyle name="Денежный 12 12 13 9" xfId="1223"/>
    <cellStyle name="Денежный 12 12 14" xfId="1224"/>
    <cellStyle name="Денежный 12 12 15" xfId="1225"/>
    <cellStyle name="Денежный 12 12 16" xfId="1226"/>
    <cellStyle name="Денежный 12 12 16 2" xfId="1227"/>
    <cellStyle name="Денежный 12 12 16 2 2" xfId="1228"/>
    <cellStyle name="Денежный 12 12 16 2 3" xfId="1229"/>
    <cellStyle name="Денежный 12 12 16 2 4" xfId="1230"/>
    <cellStyle name="Денежный 12 12 16 2 5" xfId="1231"/>
    <cellStyle name="Денежный 12 12 16 2 6" xfId="1232"/>
    <cellStyle name="Денежный 12 12 16 2 7" xfId="1233"/>
    <cellStyle name="Денежный 12 12 16 2 8" xfId="1234"/>
    <cellStyle name="Денежный 12 12 16 3" xfId="1235"/>
    <cellStyle name="Денежный 12 12 16 4" xfId="1236"/>
    <cellStyle name="Денежный 12 12 16 5" xfId="1237"/>
    <cellStyle name="Денежный 12 12 16 6" xfId="1238"/>
    <cellStyle name="Денежный 12 12 16 7" xfId="1239"/>
    <cellStyle name="Денежный 12 12 16 8" xfId="1240"/>
    <cellStyle name="Денежный 12 12 17" xfId="1241"/>
    <cellStyle name="Денежный 12 12 18" xfId="1242"/>
    <cellStyle name="Денежный 12 12 19" xfId="1243"/>
    <cellStyle name="Денежный 12 12 2" xfId="1244"/>
    <cellStyle name="Денежный 12 12 2 2" xfId="1245"/>
    <cellStyle name="Денежный 12 12 2 3" xfId="1246"/>
    <cellStyle name="Денежный 12 12 2 4" xfId="1247"/>
    <cellStyle name="Денежный 12 12 20" xfId="1248"/>
    <cellStyle name="Денежный 12 12 21" xfId="1249"/>
    <cellStyle name="Денежный 12 12 22" xfId="1250"/>
    <cellStyle name="Денежный 12 12 23" xfId="1251"/>
    <cellStyle name="Денежный 12 12 3" xfId="1252"/>
    <cellStyle name="Денежный 12 12 3 2" xfId="1253"/>
    <cellStyle name="Денежный 12 12 3 3" xfId="1254"/>
    <cellStyle name="Денежный 12 12 3 4" xfId="1255"/>
    <cellStyle name="Денежный 12 12 3 5" xfId="1256"/>
    <cellStyle name="Денежный 12 12 3 6" xfId="1257"/>
    <cellStyle name="Денежный 12 12 4" xfId="1258"/>
    <cellStyle name="Денежный 12 12 5" xfId="1259"/>
    <cellStyle name="Денежный 12 12 5 2" xfId="1260"/>
    <cellStyle name="Денежный 12 12 5 4" xfId="1261"/>
    <cellStyle name="Денежный 12 12 6" xfId="1262"/>
    <cellStyle name="Денежный 12 12 7" xfId="1263"/>
    <cellStyle name="Денежный 12 12 8" xfId="1264"/>
    <cellStyle name="Денежный 12 12 9" xfId="1265"/>
    <cellStyle name="Денежный 12 12_Мастер" xfId="1266"/>
    <cellStyle name="Денежный 12 13" xfId="1267"/>
    <cellStyle name="Денежный 12 14" xfId="1268"/>
    <cellStyle name="Денежный 12 15" xfId="1269"/>
    <cellStyle name="Денежный 12 16" xfId="1270"/>
    <cellStyle name="Денежный 12 17" xfId="1271"/>
    <cellStyle name="Денежный 12 18" xfId="1272"/>
    <cellStyle name="Денежный 12 19" xfId="1273"/>
    <cellStyle name="Денежный 12 2" xfId="1274"/>
    <cellStyle name="Денежный 12 2 2" xfId="1275"/>
    <cellStyle name="Денежный 12 2 3" xfId="1276"/>
    <cellStyle name="Денежный 12 20" xfId="1277"/>
    <cellStyle name="Денежный 12 21" xfId="1278"/>
    <cellStyle name="Денежный 12 3" xfId="1279"/>
    <cellStyle name="Денежный 12 3 2" xfId="1280"/>
    <cellStyle name="Денежный 12 3 3" xfId="1281"/>
    <cellStyle name="Денежный 12 4" xfId="1282"/>
    <cellStyle name="Денежный 12 5" xfId="1283"/>
    <cellStyle name="Денежный 12 6" xfId="1284"/>
    <cellStyle name="Денежный 12 7" xfId="1285"/>
    <cellStyle name="Денежный 12 8" xfId="1286"/>
    <cellStyle name="Денежный 12 9" xfId="1287"/>
    <cellStyle name="Денежный 13" xfId="1288"/>
    <cellStyle name="Денежный 13 10" xfId="1289"/>
    <cellStyle name="Денежный 13 11" xfId="1290"/>
    <cellStyle name="Денежный 13 2" xfId="1291"/>
    <cellStyle name="Денежный 13 3" xfId="1292"/>
    <cellStyle name="Денежный 13 4" xfId="1293"/>
    <cellStyle name="Денежный 13 5" xfId="1294"/>
    <cellStyle name="Денежный 13 6" xfId="1295"/>
    <cellStyle name="Денежный 13 7" xfId="1296"/>
    <cellStyle name="Денежный 13 8" xfId="1297"/>
    <cellStyle name="Денежный 13 9" xfId="1298"/>
    <cellStyle name="Денежный 14" xfId="1299"/>
    <cellStyle name="Денежный 14 2" xfId="1300"/>
    <cellStyle name="Денежный 14 3" xfId="1301"/>
    <cellStyle name="Денежный 14 4" xfId="1302"/>
    <cellStyle name="Денежный 14 5" xfId="1303"/>
    <cellStyle name="Денежный 14 6" xfId="1304"/>
    <cellStyle name="Денежный 14 7" xfId="1305"/>
    <cellStyle name="Денежный 14 8" xfId="1306"/>
    <cellStyle name="Денежный 14 9" xfId="1307"/>
    <cellStyle name="Денежный 15" xfId="1308"/>
    <cellStyle name="Денежный 16" xfId="1309"/>
    <cellStyle name="Денежный 16 2" xfId="1310"/>
    <cellStyle name="Денежный 16 2 2" xfId="1311"/>
    <cellStyle name="Денежный 17" xfId="1312"/>
    <cellStyle name="Денежный 17 2" xfId="1313"/>
    <cellStyle name="Денежный 18" xfId="1314"/>
    <cellStyle name="Денежный 18 2" xfId="1315"/>
    <cellStyle name="Денежный 18 3" xfId="1316"/>
    <cellStyle name="Денежный 19" xfId="1317"/>
    <cellStyle name="Денежный 19 2" xfId="1318"/>
    <cellStyle name="Денежный 2" xfId="1319"/>
    <cellStyle name="Денежный 2 10" xfId="1320"/>
    <cellStyle name="Денежный 2 10 2" xfId="1321"/>
    <cellStyle name="Денежный 2 10 2 10" xfId="1322"/>
    <cellStyle name="Денежный 2 10 2 10 2" xfId="1323"/>
    <cellStyle name="Денежный 2 10 2 10 3" xfId="1324"/>
    <cellStyle name="Денежный 2 10 2 10 4" xfId="1325"/>
    <cellStyle name="Денежный 2 10 2 10 5" xfId="1326"/>
    <cellStyle name="Денежный 2 10 2 10 6" xfId="1327"/>
    <cellStyle name="Денежный 2 10 2 11" xfId="1328"/>
    <cellStyle name="Денежный 2 10 2 11 2" xfId="1329"/>
    <cellStyle name="Денежный 2 10 2 12" xfId="1330"/>
    <cellStyle name="Денежный 2 10 2 13" xfId="1331"/>
    <cellStyle name="Денежный 2 10 2 13 2" xfId="1332"/>
    <cellStyle name="Денежный 2 10 2 13 3" xfId="1333"/>
    <cellStyle name="Денежный 2 10 2 13 4" xfId="1334"/>
    <cellStyle name="Денежный 2 10 2 13 5" xfId="1335"/>
    <cellStyle name="Денежный 2 10 2 13 6" xfId="1336"/>
    <cellStyle name="Денежный 2 10 2 14" xfId="1337"/>
    <cellStyle name="Денежный 2 10 2 15" xfId="1338"/>
    <cellStyle name="Денежный 2 10 2 15 2" xfId="1339"/>
    <cellStyle name="Денежный 2 10 2 16" xfId="1340"/>
    <cellStyle name="Денежный 2 10 2 17" xfId="1341"/>
    <cellStyle name="Денежный 2 10 2 18" xfId="1342"/>
    <cellStyle name="Денежный 2 10 2 2" xfId="1343"/>
    <cellStyle name="Денежный 2 10 2 2 2" xfId="1344"/>
    <cellStyle name="Денежный 2 10 2 2 2 2" xfId="1345"/>
    <cellStyle name="Денежный 2 10 2 2 2 3" xfId="1346"/>
    <cellStyle name="Денежный 2 10 2 2 2 4" xfId="1347"/>
    <cellStyle name="Денежный 2 10 2 2 2 5" xfId="1348"/>
    <cellStyle name="Денежный 2 10 2 2 2 6" xfId="1349"/>
    <cellStyle name="Денежный 2 10 2 2 3" xfId="1350"/>
    <cellStyle name="Денежный 2 10 2 2 4" xfId="1351"/>
    <cellStyle name="Денежный 2 10 2 3" xfId="1352"/>
    <cellStyle name="Денежный 2 10 2 3 2" xfId="1353"/>
    <cellStyle name="Денежный 2 10 2 3 3" xfId="1354"/>
    <cellStyle name="Денежный 2 10 2 3 4" xfId="1355"/>
    <cellStyle name="Денежный 2 10 2 3 5" xfId="1356"/>
    <cellStyle name="Денежный 2 10 2 3 6" xfId="1357"/>
    <cellStyle name="Денежный 2 10 2 4" xfId="1358"/>
    <cellStyle name="Денежный 2 10 2 4 2" xfId="1359"/>
    <cellStyle name="Денежный 2 10 2 4 3" xfId="1360"/>
    <cellStyle name="Денежный 2 10 2 4 4" xfId="1361"/>
    <cellStyle name="Денежный 2 10 2 4 5" xfId="1362"/>
    <cellStyle name="Денежный 2 10 2 4 6" xfId="1363"/>
    <cellStyle name="Денежный 2 10 2 5" xfId="1364"/>
    <cellStyle name="Денежный 2 10 2 5 2" xfId="1365"/>
    <cellStyle name="Денежный 2 10 2 5 3" xfId="1366"/>
    <cellStyle name="Денежный 2 10 2 5 4" xfId="1367"/>
    <cellStyle name="Денежный 2 10 2 5 5" xfId="1368"/>
    <cellStyle name="Денежный 2 10 2 5 6" xfId="1369"/>
    <cellStyle name="Денежный 2 10 2 6" xfId="1370"/>
    <cellStyle name="Денежный 2 10 2 6 2" xfId="1371"/>
    <cellStyle name="Денежный 2 10 2 6 3" xfId="1372"/>
    <cellStyle name="Денежный 2 10 2 6 4" xfId="1373"/>
    <cellStyle name="Денежный 2 10 2 6 5" xfId="1374"/>
    <cellStyle name="Денежный 2 10 2 6 6" xfId="1375"/>
    <cellStyle name="Денежный 2 10 2 7" xfId="1376"/>
    <cellStyle name="Денежный 2 10 2 7 2" xfId="1377"/>
    <cellStyle name="Денежный 2 10 2 7 3" xfId="1378"/>
    <cellStyle name="Денежный 2 10 2 7 4" xfId="1379"/>
    <cellStyle name="Денежный 2 10 2 7 5" xfId="1380"/>
    <cellStyle name="Денежный 2 10 2 7 6" xfId="1381"/>
    <cellStyle name="Денежный 2 10 2 8" xfId="1382"/>
    <cellStyle name="Денежный 2 10 2 8 2" xfId="1383"/>
    <cellStyle name="Денежный 2 10 2 8 3" xfId="1384"/>
    <cellStyle name="Денежный 2 10 2 8 4" xfId="1385"/>
    <cellStyle name="Денежный 2 10 2 8 5" xfId="1386"/>
    <cellStyle name="Денежный 2 10 2 8 6" xfId="1387"/>
    <cellStyle name="Денежный 2 10 2 9" xfId="1388"/>
    <cellStyle name="Денежный 2 10 2 9 2" xfId="1389"/>
    <cellStyle name="Денежный 2 10 2 9 3" xfId="1390"/>
    <cellStyle name="Денежный 2 10 2 9 4" xfId="1391"/>
    <cellStyle name="Денежный 2 10 2 9 5" xfId="1392"/>
    <cellStyle name="Денежный 2 10 2 9 6" xfId="1393"/>
    <cellStyle name="Денежный 2 10 3" xfId="1394"/>
    <cellStyle name="Денежный 2 10 4" xfId="1395"/>
    <cellStyle name="Денежный 2 10 5" xfId="1396"/>
    <cellStyle name="Денежный 2 10 6" xfId="1397"/>
    <cellStyle name="Денежный 2 10 7" xfId="1398"/>
    <cellStyle name="Денежный 2 11" xfId="1399"/>
    <cellStyle name="Денежный 2 11 2" xfId="1400"/>
    <cellStyle name="Денежный 2 11 2 2" xfId="1401"/>
    <cellStyle name="Денежный 2 11 2 2 2" xfId="1402"/>
    <cellStyle name="Денежный 2 11 2 2 3" xfId="1403"/>
    <cellStyle name="Денежный 2 11 2 2 4" xfId="1404"/>
    <cellStyle name="Денежный 2 11 2 2 5" xfId="1405"/>
    <cellStyle name="Денежный 2 11 2 2 6" xfId="1406"/>
    <cellStyle name="Денежный 2 11 2 3" xfId="1407"/>
    <cellStyle name="Денежный 2 11 2 3 2" xfId="1408"/>
    <cellStyle name="Денежный 2 11 2 3 3" xfId="1409"/>
    <cellStyle name="Денежный 2 11 2 3 4" xfId="1410"/>
    <cellStyle name="Денежный 2 11 2 3 5" xfId="1411"/>
    <cellStyle name="Денежный 2 11 2 3 6" xfId="1412"/>
    <cellStyle name="Денежный 2 11 2 4" xfId="1413"/>
    <cellStyle name="Денежный 2 11 2 5" xfId="1414"/>
    <cellStyle name="Денежный 2 11 2 6" xfId="1415"/>
    <cellStyle name="Денежный 2 11 2 7" xfId="1416"/>
    <cellStyle name="Денежный 2 11 2 8" xfId="1417"/>
    <cellStyle name="Денежный 2 11 3" xfId="1418"/>
    <cellStyle name="Денежный 2 11 4" xfId="1419"/>
    <cellStyle name="Денежный 2 11 4 2" xfId="1420"/>
    <cellStyle name="Денежный 2 11 5" xfId="1421"/>
    <cellStyle name="Денежный 2 11 6" xfId="1422"/>
    <cellStyle name="Денежный 2 11 7" xfId="1423"/>
    <cellStyle name="Денежный 2 11 8" xfId="1424"/>
    <cellStyle name="Денежный 2 12" xfId="1425"/>
    <cellStyle name="Денежный 2 12 2" xfId="1426"/>
    <cellStyle name="Денежный 2 12 3" xfId="1427"/>
    <cellStyle name="Денежный 2 12 4" xfId="1428"/>
    <cellStyle name="Денежный 2 12 5" xfId="1429"/>
    <cellStyle name="Денежный 2 12 6" xfId="1430"/>
    <cellStyle name="Денежный 2 13" xfId="1431"/>
    <cellStyle name="Денежный 2 13 2" xfId="1432"/>
    <cellStyle name="Денежный 2 13 3" xfId="1433"/>
    <cellStyle name="Денежный 2 13 4" xfId="1434"/>
    <cellStyle name="Денежный 2 13 5" xfId="1435"/>
    <cellStyle name="Денежный 2 13 6" xfId="1436"/>
    <cellStyle name="Денежный 2 13 7" xfId="1437"/>
    <cellStyle name="Денежный 2 13 8" xfId="1438"/>
    <cellStyle name="Денежный 2 14" xfId="1439"/>
    <cellStyle name="Денежный 2 14 2" xfId="1440"/>
    <cellStyle name="Денежный 2 14 3" xfId="1441"/>
    <cellStyle name="Денежный 2 15" xfId="1442"/>
    <cellStyle name="Денежный 2 15 2" xfId="1443"/>
    <cellStyle name="Денежный 2 15 3" xfId="1444"/>
    <cellStyle name="Денежный 2 15 3 2" xfId="1445"/>
    <cellStyle name="Денежный 2 15 4" xfId="1446"/>
    <cellStyle name="Денежный 2 15 5" xfId="1447"/>
    <cellStyle name="Денежный 2 15 6" xfId="1448"/>
    <cellStyle name="Денежный 2 16" xfId="1449"/>
    <cellStyle name="Денежный 2 16 2" xfId="1450"/>
    <cellStyle name="Денежный 2 16 3" xfId="1451"/>
    <cellStyle name="Денежный 2 16 4" xfId="1452"/>
    <cellStyle name="Денежный 2 16 5" xfId="1453"/>
    <cellStyle name="Денежный 2 16 6" xfId="1454"/>
    <cellStyle name="Денежный 2 17" xfId="1455"/>
    <cellStyle name="Денежный 2 17 2" xfId="1456"/>
    <cellStyle name="Денежный 2 17 3" xfId="1457"/>
    <cellStyle name="Денежный 2 17 4" xfId="1458"/>
    <cellStyle name="Денежный 2 17 5" xfId="1459"/>
    <cellStyle name="Денежный 2 17 6" xfId="1460"/>
    <cellStyle name="Денежный 2 18" xfId="1461"/>
    <cellStyle name="Денежный 2 19" xfId="1462"/>
    <cellStyle name="Денежный 2 2" xfId="1463"/>
    <cellStyle name="Денежный 2 2 10" xfId="1464"/>
    <cellStyle name="Денежный 2 2 10 2" xfId="1465"/>
    <cellStyle name="Денежный 2 2 10 3" xfId="1466"/>
    <cellStyle name="Денежный 2 2 10 4" xfId="1467"/>
    <cellStyle name="Денежный 2 2 10 5" xfId="1468"/>
    <cellStyle name="Денежный 2 2 10 6" xfId="1469"/>
    <cellStyle name="Денежный 2 2 11" xfId="1470"/>
    <cellStyle name="Денежный 2 2 11 2" xfId="1471"/>
    <cellStyle name="Денежный 2 2 11 3" xfId="1472"/>
    <cellStyle name="Денежный 2 2 11 4" xfId="1473"/>
    <cellStyle name="Денежный 2 2 11 5" xfId="1474"/>
    <cellStyle name="Денежный 2 2 11 6" xfId="1475"/>
    <cellStyle name="Денежный 2 2 12" xfId="1476"/>
    <cellStyle name="Денежный 2 2 12 2" xfId="1477"/>
    <cellStyle name="Денежный 2 2 12 3" xfId="1478"/>
    <cellStyle name="Денежный 2 2 12 4" xfId="1479"/>
    <cellStyle name="Денежный 2 2 12 5" xfId="1480"/>
    <cellStyle name="Денежный 2 2 12 6" xfId="1481"/>
    <cellStyle name="Денежный 2 2 13" xfId="1482"/>
    <cellStyle name="Денежный 2 2 14" xfId="1483"/>
    <cellStyle name="Денежный 2 2 15" xfId="1484"/>
    <cellStyle name="Денежный 2 2 16" xfId="1485"/>
    <cellStyle name="Денежный 2 2 17" xfId="1486"/>
    <cellStyle name="Денежный 2 2 2" xfId="1487"/>
    <cellStyle name="Денежный 2 2 2 10" xfId="1488"/>
    <cellStyle name="Денежный 2 2 2 11" xfId="1489"/>
    <cellStyle name="Денежный 2 2 2 12" xfId="1490"/>
    <cellStyle name="Денежный 2 2 2 13" xfId="1491"/>
    <cellStyle name="Денежный 2 2 2 2" xfId="1492"/>
    <cellStyle name="Денежный 2 2 2 3" xfId="1493"/>
    <cellStyle name="Денежный 2 2 2 3 2" xfId="1494"/>
    <cellStyle name="Денежный 2 2 2 3 3" xfId="1495"/>
    <cellStyle name="Денежный 2 2 2 3 4" xfId="1496"/>
    <cellStyle name="Денежный 2 2 2 3 5" xfId="1497"/>
    <cellStyle name="Денежный 2 2 2 3 6" xfId="1498"/>
    <cellStyle name="Денежный 2 2 2 4" xfId="1499"/>
    <cellStyle name="Денежный 2 2 2 4 2" xfId="1500"/>
    <cellStyle name="Денежный 2 2 2 4 3" xfId="1501"/>
    <cellStyle name="Денежный 2 2 2 4 4" xfId="1502"/>
    <cellStyle name="Денежный 2 2 2 4 5" xfId="1503"/>
    <cellStyle name="Денежный 2 2 2 4 6" xfId="1504"/>
    <cellStyle name="Денежный 2 2 2 4 7" xfId="1505"/>
    <cellStyle name="Денежный 2 2 2 5" xfId="1506"/>
    <cellStyle name="Денежный 2 2 2 6" xfId="1507"/>
    <cellStyle name="Денежный 2 2 2 7" xfId="1508"/>
    <cellStyle name="Денежный 2 2 2 8" xfId="1509"/>
    <cellStyle name="Денежный 2 2 2 9" xfId="1510"/>
    <cellStyle name="Денежный 2 2 3" xfId="1511"/>
    <cellStyle name="Денежный 2 2 3 2" xfId="1512"/>
    <cellStyle name="Денежный 2 2 3 3" xfId="1513"/>
    <cellStyle name="Денежный 2 2 3 3 2" xfId="1514"/>
    <cellStyle name="Денежный 2 2 3 4" xfId="1515"/>
    <cellStyle name="Денежный 2 2 3 5" xfId="1516"/>
    <cellStyle name="Денежный 2 2 3 6" xfId="1517"/>
    <cellStyle name="Денежный 2 2 4" xfId="1518"/>
    <cellStyle name="Денежный 2 2 5" xfId="1519"/>
    <cellStyle name="Денежный 2 2 5 2" xfId="1520"/>
    <cellStyle name="Денежный 2 2 5 2 2" xfId="1521"/>
    <cellStyle name="Денежный 2 2 5 2 3" xfId="1522"/>
    <cellStyle name="Денежный 2 2 5 2 4" xfId="1523"/>
    <cellStyle name="Денежный 2 2 5 2 5" xfId="1524"/>
    <cellStyle name="Денежный 2 2 5 2 6" xfId="1525"/>
    <cellStyle name="Денежный 2 2 6" xfId="1526"/>
    <cellStyle name="Денежный 2 2 6 2" xfId="1527"/>
    <cellStyle name="Денежный 2 2 6 3" xfId="1528"/>
    <cellStyle name="Денежный 2 2 6 4" xfId="1529"/>
    <cellStyle name="Денежный 2 2 6 5" xfId="1530"/>
    <cellStyle name="Денежный 2 2 6 6" xfId="1531"/>
    <cellStyle name="Денежный 2 2 7" xfId="1532"/>
    <cellStyle name="Денежный 2 2 7 2" xfId="1533"/>
    <cellStyle name="Денежный 2 2 7 3" xfId="1534"/>
    <cellStyle name="Денежный 2 2 7 4" xfId="1535"/>
    <cellStyle name="Денежный 2 2 7 5" xfId="1536"/>
    <cellStyle name="Денежный 2 2 7 6" xfId="1537"/>
    <cellStyle name="Денежный 2 2 8" xfId="1538"/>
    <cellStyle name="Денежный 2 2 8 2" xfId="1539"/>
    <cellStyle name="Денежный 2 2 8 3" xfId="1540"/>
    <cellStyle name="Денежный 2 2 8 4" xfId="1541"/>
    <cellStyle name="Денежный 2 2 8 5" xfId="1542"/>
    <cellStyle name="Денежный 2 2 8 6" xfId="1543"/>
    <cellStyle name="Денежный 2 2 9" xfId="1544"/>
    <cellStyle name="Денежный 2 2 9 2" xfId="1545"/>
    <cellStyle name="Денежный 2 2 9 3" xfId="1546"/>
    <cellStyle name="Денежный 2 2 9 4" xfId="1547"/>
    <cellStyle name="Денежный 2 2 9 5" xfId="1548"/>
    <cellStyle name="Денежный 2 2 9 6" xfId="1549"/>
    <cellStyle name="Денежный 2 20" xfId="1550"/>
    <cellStyle name="Денежный 2 21" xfId="1551"/>
    <cellStyle name="Денежный 2 21 2" xfId="1552"/>
    <cellStyle name="Денежный 2 21 3" xfId="1553"/>
    <cellStyle name="Денежный 2 21 4" xfId="1554"/>
    <cellStyle name="Денежный 2 21 5" xfId="1555"/>
    <cellStyle name="Денежный 2 21 6" xfId="1556"/>
    <cellStyle name="Денежный 2 22" xfId="1557"/>
    <cellStyle name="Денежный 2 22 2" xfId="1558"/>
    <cellStyle name="Денежный 2 22 3" xfId="1559"/>
    <cellStyle name="Денежный 2 22 4" xfId="1560"/>
    <cellStyle name="Денежный 2 22 5" xfId="1561"/>
    <cellStyle name="Денежный 2 22 6" xfId="1562"/>
    <cellStyle name="Денежный 2 23" xfId="1563"/>
    <cellStyle name="Денежный 2 23 2" xfId="1564"/>
    <cellStyle name="Денежный 2 23 3" xfId="1565"/>
    <cellStyle name="Денежный 2 23 4" xfId="1566"/>
    <cellStyle name="Денежный 2 23 5" xfId="1567"/>
    <cellStyle name="Денежный 2 23 6" xfId="1568"/>
    <cellStyle name="Денежный 2 24" xfId="1569"/>
    <cellStyle name="Денежный 2 24 2" xfId="1570"/>
    <cellStyle name="Денежный 2 24 3" xfId="1571"/>
    <cellStyle name="Денежный 2 24 4" xfId="1572"/>
    <cellStyle name="Денежный 2 24 5" xfId="1573"/>
    <cellStyle name="Денежный 2 24 6" xfId="1574"/>
    <cellStyle name="Денежный 2 24 7" xfId="1575"/>
    <cellStyle name="Денежный 2 25" xfId="1576"/>
    <cellStyle name="Денежный 2 26" xfId="1577"/>
    <cellStyle name="Денежный 2 27" xfId="1578"/>
    <cellStyle name="Денежный 2 28" xfId="1579"/>
    <cellStyle name="Денежный 2 28 2" xfId="1580"/>
    <cellStyle name="Денежный 2 28 3" xfId="1581"/>
    <cellStyle name="Денежный 2 28 4" xfId="1582"/>
    <cellStyle name="Денежный 2 28 5" xfId="1583"/>
    <cellStyle name="Денежный 2 28 6" xfId="1584"/>
    <cellStyle name="Денежный 2 29" xfId="1585"/>
    <cellStyle name="Денежный 2 29 2" xfId="1586"/>
    <cellStyle name="Денежный 2 29 3" xfId="1587"/>
    <cellStyle name="Денежный 2 29 4" xfId="1588"/>
    <cellStyle name="Денежный 2 29 5" xfId="1589"/>
    <cellStyle name="Денежный 2 29 6" xfId="1590"/>
    <cellStyle name="Денежный 2 3" xfId="1591"/>
    <cellStyle name="Денежный 2 3 10" xfId="1592"/>
    <cellStyle name="Денежный 2 3 11" xfId="1593"/>
    <cellStyle name="Денежный 2 3 12" xfId="1594"/>
    <cellStyle name="Денежный 2 3 13" xfId="1595"/>
    <cellStyle name="Денежный 2 3 14" xfId="1596"/>
    <cellStyle name="Денежный 2 3 2" xfId="1597"/>
    <cellStyle name="Денежный 2 3 2 2" xfId="1598"/>
    <cellStyle name="Денежный 2 3 2 3" xfId="1599"/>
    <cellStyle name="Денежный 2 3 2 3 2" xfId="1600"/>
    <cellStyle name="Денежный 2 3 2 3 3" xfId="1601"/>
    <cellStyle name="Денежный 2 3 2 3 4" xfId="1602"/>
    <cellStyle name="Денежный 2 3 2 3 5" xfId="1603"/>
    <cellStyle name="Денежный 2 3 2 3 6" xfId="1604"/>
    <cellStyle name="Денежный 2 3 2 4" xfId="1605"/>
    <cellStyle name="Денежный 2 3 3" xfId="1606"/>
    <cellStyle name="Денежный 2 3 4" xfId="1607"/>
    <cellStyle name="Денежный 2 3 5" xfId="1608"/>
    <cellStyle name="Денежный 2 3 6" xfId="1609"/>
    <cellStyle name="Денежный 2 3 7" xfId="1610"/>
    <cellStyle name="Денежный 2 3 8" xfId="1611"/>
    <cellStyle name="Денежный 2 3 9" xfId="1612"/>
    <cellStyle name="Денежный 2 3 9 10" xfId="1613"/>
    <cellStyle name="Денежный 2 3 9 2" xfId="1614"/>
    <cellStyle name="Денежный 2 3 9 2 2" xfId="1615"/>
    <cellStyle name="Денежный 2 3 9 2 3" xfId="1616"/>
    <cellStyle name="Денежный 2 3 9 2 4" xfId="1617"/>
    <cellStyle name="Денежный 2 3 9 2 5" xfId="1618"/>
    <cellStyle name="Денежный 2 3 9 2 6" xfId="1619"/>
    <cellStyle name="Денежный 2 3 9 3" xfId="1620"/>
    <cellStyle name="Денежный 2 3 9 4" xfId="1621"/>
    <cellStyle name="Денежный 2 3 9 5" xfId="1622"/>
    <cellStyle name="Денежный 2 3 9 6" xfId="1623"/>
    <cellStyle name="Денежный 2 3 9 7" xfId="1624"/>
    <cellStyle name="Денежный 2 3 9 8" xfId="1625"/>
    <cellStyle name="Денежный 2 3 9 9" xfId="1626"/>
    <cellStyle name="Денежный 2 30" xfId="1627"/>
    <cellStyle name="Денежный 2 31" xfId="1628"/>
    <cellStyle name="Денежный 2 32" xfId="1629"/>
    <cellStyle name="Денежный 2 33" xfId="1630"/>
    <cellStyle name="Денежный 2 34" xfId="1631"/>
    <cellStyle name="Денежный 2 34 2" xfId="1632"/>
    <cellStyle name="Денежный 2 34 3" xfId="1633"/>
    <cellStyle name="Денежный 2 34 4" xfId="1634"/>
    <cellStyle name="Денежный 2 34 5" xfId="1635"/>
    <cellStyle name="Денежный 2 34 6" xfId="1636"/>
    <cellStyle name="Денежный 2 35" xfId="1637"/>
    <cellStyle name="Денежный 2 35 2" xfId="1638"/>
    <cellStyle name="Денежный 2 35 3" xfId="1639"/>
    <cellStyle name="Денежный 2 35 4" xfId="1640"/>
    <cellStyle name="Денежный 2 35 5" xfId="1641"/>
    <cellStyle name="Денежный 2 35 6" xfId="1642"/>
    <cellStyle name="Денежный 2 36" xfId="1643"/>
    <cellStyle name="Денежный 2 36 2" xfId="1644"/>
    <cellStyle name="Денежный 2 37" xfId="1645"/>
    <cellStyle name="Денежный 2 38" xfId="1646"/>
    <cellStyle name="Денежный 2 39" xfId="1647"/>
    <cellStyle name="Денежный 2 4" xfId="1648"/>
    <cellStyle name="Денежный 2 4 10" xfId="1649"/>
    <cellStyle name="Денежный 2 4 11" xfId="1650"/>
    <cellStyle name="Денежный 2 4 12" xfId="1651"/>
    <cellStyle name="Денежный 2 4 13" xfId="1652"/>
    <cellStyle name="Денежный 2 4 14" xfId="1653"/>
    <cellStyle name="Денежный 2 4 2" xfId="1654"/>
    <cellStyle name="Денежный 2 4 2 2" xfId="1655"/>
    <cellStyle name="Денежный 2 4 2 3" xfId="1656"/>
    <cellStyle name="Денежный 2 4 3" xfId="1657"/>
    <cellStyle name="Денежный 2 4 3 2" xfId="1658"/>
    <cellStyle name="Денежный 2 4 3 3" xfId="1659"/>
    <cellStyle name="Денежный 2 4 4" xfId="1660"/>
    <cellStyle name="Денежный 2 4 5" xfId="1661"/>
    <cellStyle name="Денежный 2 4 6" xfId="1662"/>
    <cellStyle name="Денежный 2 4 7" xfId="1663"/>
    <cellStyle name="Денежный 2 4 8" xfId="1664"/>
    <cellStyle name="Денежный 2 4 9" xfId="1665"/>
    <cellStyle name="Денежный 2 40" xfId="1666"/>
    <cellStyle name="Денежный 2 41" xfId="1667"/>
    <cellStyle name="Денежный 2 42" xfId="1668"/>
    <cellStyle name="Денежный 2 43" xfId="1669"/>
    <cellStyle name="Денежный 2 44" xfId="1670"/>
    <cellStyle name="Денежный 2 44 10" xfId="1671"/>
    <cellStyle name="Денежный 2 44 11" xfId="1672"/>
    <cellStyle name="Денежный 2 44 12" xfId="1673"/>
    <cellStyle name="Денежный 2 44 2" xfId="1674"/>
    <cellStyle name="Денежный 2 44 2 10" xfId="1675"/>
    <cellStyle name="Денежный 2 44 2 11" xfId="1676"/>
    <cellStyle name="Денежный 2 44 2 12" xfId="1677"/>
    <cellStyle name="Денежный 2 44 2 2" xfId="1678"/>
    <cellStyle name="Денежный 2 44 2 2 10" xfId="1679"/>
    <cellStyle name="Денежный 2 44 2 2 2" xfId="1680"/>
    <cellStyle name="Денежный 2 44 2 2 2 2" xfId="1681"/>
    <cellStyle name="Денежный 2 44 2 2 2 2 2" xfId="1682"/>
    <cellStyle name="Денежный 2 44 2 2 2 2 3" xfId="1683"/>
    <cellStyle name="Денежный 2 44 2 2 2 2 4" xfId="1684"/>
    <cellStyle name="Денежный 2 44 2 2 2 2 5" xfId="1685"/>
    <cellStyle name="Денежный 2 44 2 2 2 2 6" xfId="1686"/>
    <cellStyle name="Денежный 2 44 2 2 2 2 7" xfId="1687"/>
    <cellStyle name="Денежный 2 44 2 2 2 2 8" xfId="1688"/>
    <cellStyle name="Денежный 2 44 2 2 2 3" xfId="1689"/>
    <cellStyle name="Денежный 2 44 2 2 2 4" xfId="1690"/>
    <cellStyle name="Денежный 2 44 2 2 2 5" xfId="1691"/>
    <cellStyle name="Денежный 2 44 2 2 2 6" xfId="1692"/>
    <cellStyle name="Денежный 2 44 2 2 2 7" xfId="1693"/>
    <cellStyle name="Денежный 2 44 2 2 2 8" xfId="1694"/>
    <cellStyle name="Денежный 2 44 2 2 3" xfId="1695"/>
    <cellStyle name="Денежный 2 44 2 2 4" xfId="1696"/>
    <cellStyle name="Денежный 2 44 2 2 5" xfId="1697"/>
    <cellStyle name="Денежный 2 44 2 2 6" xfId="1698"/>
    <cellStyle name="Денежный 2 44 2 2 7" xfId="1699"/>
    <cellStyle name="Денежный 2 44 2 2 8" xfId="1700"/>
    <cellStyle name="Денежный 2 44 2 2 9" xfId="1701"/>
    <cellStyle name="Денежный 2 44 2 3" xfId="1702"/>
    <cellStyle name="Денежный 2 44 2 4" xfId="1703"/>
    <cellStyle name="Денежный 2 44 2 5" xfId="1704"/>
    <cellStyle name="Денежный 2 44 2 5 2" xfId="1705"/>
    <cellStyle name="Денежный 2 44 2 5 2 2" xfId="1706"/>
    <cellStyle name="Денежный 2 44 2 5 2 3" xfId="1707"/>
    <cellStyle name="Денежный 2 44 2 5 2 4" xfId="1708"/>
    <cellStyle name="Денежный 2 44 2 5 2 5" xfId="1709"/>
    <cellStyle name="Денежный 2 44 2 5 2 6" xfId="1710"/>
    <cellStyle name="Денежный 2 44 2 5 2 7" xfId="1711"/>
    <cellStyle name="Денежный 2 44 2 5 2 8" xfId="1712"/>
    <cellStyle name="Денежный 2 44 2 5 3" xfId="1713"/>
    <cellStyle name="Денежный 2 44 2 5 4" xfId="1714"/>
    <cellStyle name="Денежный 2 44 2 5 5" xfId="1715"/>
    <cellStyle name="Денежный 2 44 2 5 6" xfId="1716"/>
    <cellStyle name="Денежный 2 44 2 5 7" xfId="1717"/>
    <cellStyle name="Денежный 2 44 2 5 8" xfId="1718"/>
    <cellStyle name="Денежный 2 44 2 6" xfId="1719"/>
    <cellStyle name="Денежный 2 44 2 7" xfId="1720"/>
    <cellStyle name="Денежный 2 44 2 8" xfId="1721"/>
    <cellStyle name="Денежный 2 44 2 9" xfId="1722"/>
    <cellStyle name="Денежный 2 44 3" xfId="1723"/>
    <cellStyle name="Денежный 2 44 3 10" xfId="1724"/>
    <cellStyle name="Денежный 2 44 3 2" xfId="1725"/>
    <cellStyle name="Денежный 2 44 3 2 2" xfId="1726"/>
    <cellStyle name="Денежный 2 44 3 2 2 2" xfId="1727"/>
    <cellStyle name="Денежный 2 44 3 2 2 3" xfId="1728"/>
    <cellStyle name="Денежный 2 44 3 2 2 4" xfId="1729"/>
    <cellStyle name="Денежный 2 44 3 2 2 5" xfId="1730"/>
    <cellStyle name="Денежный 2 44 3 2 2 6" xfId="1731"/>
    <cellStyle name="Денежный 2 44 3 2 2 7" xfId="1732"/>
    <cellStyle name="Денежный 2 44 3 2 2 8" xfId="1733"/>
    <cellStyle name="Денежный 2 44 3 2 3" xfId="1734"/>
    <cellStyle name="Денежный 2 44 3 2 4" xfId="1735"/>
    <cellStyle name="Денежный 2 44 3 2 5" xfId="1736"/>
    <cellStyle name="Денежный 2 44 3 2 6" xfId="1737"/>
    <cellStyle name="Денежный 2 44 3 2 7" xfId="1738"/>
    <cellStyle name="Денежный 2 44 3 2 8" xfId="1739"/>
    <cellStyle name="Денежный 2 44 3 3" xfId="1740"/>
    <cellStyle name="Денежный 2 44 3 4" xfId="1741"/>
    <cellStyle name="Денежный 2 44 3 5" xfId="1742"/>
    <cellStyle name="Денежный 2 44 3 6" xfId="1743"/>
    <cellStyle name="Денежный 2 44 3 7" xfId="1744"/>
    <cellStyle name="Денежный 2 44 3 8" xfId="1745"/>
    <cellStyle name="Денежный 2 44 3 9" xfId="1746"/>
    <cellStyle name="Денежный 2 44 4" xfId="1747"/>
    <cellStyle name="Денежный 2 44 5" xfId="1748"/>
    <cellStyle name="Денежный 2 44 5 2" xfId="1749"/>
    <cellStyle name="Денежный 2 44 5 2 2" xfId="1750"/>
    <cellStyle name="Денежный 2 44 5 2 3" xfId="1751"/>
    <cellStyle name="Денежный 2 44 5 2 4" xfId="1752"/>
    <cellStyle name="Денежный 2 44 5 2 5" xfId="1753"/>
    <cellStyle name="Денежный 2 44 5 2 6" xfId="1754"/>
    <cellStyle name="Денежный 2 44 5 2 7" xfId="1755"/>
    <cellStyle name="Денежный 2 44 5 2 8" xfId="1756"/>
    <cellStyle name="Денежный 2 44 5 3" xfId="1757"/>
    <cellStyle name="Денежный 2 44 5 4" xfId="1758"/>
    <cellStyle name="Денежный 2 44 5 5" xfId="1759"/>
    <cellStyle name="Денежный 2 44 5 6" xfId="1760"/>
    <cellStyle name="Денежный 2 44 5 7" xfId="1761"/>
    <cellStyle name="Денежный 2 44 5 8" xfId="1762"/>
    <cellStyle name="Денежный 2 44 6" xfId="1763"/>
    <cellStyle name="Денежный 2 44 7" xfId="1764"/>
    <cellStyle name="Денежный 2 44 8" xfId="1765"/>
    <cellStyle name="Денежный 2 44 9" xfId="1766"/>
    <cellStyle name="Денежный 2 45" xfId="1767"/>
    <cellStyle name="Денежный 2 45 2" xfId="1768"/>
    <cellStyle name="Денежный 2 45 3" xfId="1769"/>
    <cellStyle name="Денежный 2 45 4" xfId="1770"/>
    <cellStyle name="Денежный 2 45 5" xfId="1771"/>
    <cellStyle name="Денежный 2 45 6" xfId="1772"/>
    <cellStyle name="Денежный 2 46" xfId="1773"/>
    <cellStyle name="Денежный 2 47" xfId="1774"/>
    <cellStyle name="Денежный 2 48" xfId="1775"/>
    <cellStyle name="Денежный 2 49" xfId="1776"/>
    <cellStyle name="Денежный 2 49 10" xfId="1777"/>
    <cellStyle name="Денежный 2 49 2" xfId="1778"/>
    <cellStyle name="Денежный 2 49 2 2" xfId="1779"/>
    <cellStyle name="Денежный 2 49 2 2 2" xfId="1780"/>
    <cellStyle name="Денежный 2 49 2 2 3" xfId="1781"/>
    <cellStyle name="Денежный 2 49 2 2 4" xfId="1782"/>
    <cellStyle name="Денежный 2 49 2 2 5" xfId="1783"/>
    <cellStyle name="Денежный 2 49 2 2 6" xfId="1784"/>
    <cellStyle name="Денежный 2 49 2 2 7" xfId="1785"/>
    <cellStyle name="Денежный 2 49 2 2 8" xfId="1786"/>
    <cellStyle name="Денежный 2 49 2 3" xfId="1787"/>
    <cellStyle name="Денежный 2 49 2 4" xfId="1788"/>
    <cellStyle name="Денежный 2 49 2 5" xfId="1789"/>
    <cellStyle name="Денежный 2 49 2 6" xfId="1790"/>
    <cellStyle name="Денежный 2 49 2 7" xfId="1791"/>
    <cellStyle name="Денежный 2 49 2 8" xfId="1792"/>
    <cellStyle name="Денежный 2 49 3" xfId="1793"/>
    <cellStyle name="Денежный 2 49 4" xfId="1794"/>
    <cellStyle name="Денежный 2 49 5" xfId="1795"/>
    <cellStyle name="Денежный 2 49 6" xfId="1796"/>
    <cellStyle name="Денежный 2 49 7" xfId="1797"/>
    <cellStyle name="Денежный 2 49 8" xfId="1798"/>
    <cellStyle name="Денежный 2 49 9" xfId="1799"/>
    <cellStyle name="Денежный 2 5" xfId="1800"/>
    <cellStyle name="Денежный 2 5 10" xfId="1801"/>
    <cellStyle name="Денежный 2 5 10 2" xfId="1802"/>
    <cellStyle name="Денежный 2 5 11" xfId="1803"/>
    <cellStyle name="Денежный 2 5 12" xfId="1804"/>
    <cellStyle name="Денежный 2 5 13" xfId="1805"/>
    <cellStyle name="Денежный 2 5 2" xfId="1806"/>
    <cellStyle name="Денежный 2 5 2 2" xfId="1807"/>
    <cellStyle name="Денежный 2 5 2 3" xfId="1808"/>
    <cellStyle name="Денежный 2 5 2 4" xfId="1809"/>
    <cellStyle name="Денежный 2 5 2 5" xfId="1810"/>
    <cellStyle name="Денежный 2 5 2 6" xfId="1811"/>
    <cellStyle name="Денежный 2 5 2 7" xfId="1812"/>
    <cellStyle name="Денежный 2 5 2 8" xfId="1813"/>
    <cellStyle name="Денежный 2 5 2 9" xfId="1814"/>
    <cellStyle name="Денежный 2 5 3" xfId="1815"/>
    <cellStyle name="Денежный 2 5 3 2" xfId="1816"/>
    <cellStyle name="Денежный 2 5 3 3" xfId="1817"/>
    <cellStyle name="Денежный 2 5 3 4" xfId="1818"/>
    <cellStyle name="Денежный 2 5 3 5" xfId="1819"/>
    <cellStyle name="Денежный 2 5 3 6" xfId="1820"/>
    <cellStyle name="Денежный 2 5 3 6 2" xfId="1821"/>
    <cellStyle name="Денежный 2 5 3 7" xfId="1822"/>
    <cellStyle name="Денежный 2 5 3 8" xfId="1823"/>
    <cellStyle name="Денежный 2 5 3 9" xfId="1824"/>
    <cellStyle name="Денежный 2 5 4" xfId="1825"/>
    <cellStyle name="Денежный 2 5 4 2" xfId="1826"/>
    <cellStyle name="Денежный 2 5 4 3" xfId="1827"/>
    <cellStyle name="Денежный 2 5 4 4" xfId="1828"/>
    <cellStyle name="Денежный 2 5 4 5" xfId="1829"/>
    <cellStyle name="Денежный 2 5 4 6" xfId="1830"/>
    <cellStyle name="Денежный 2 5 4 7" xfId="1831"/>
    <cellStyle name="Денежный 2 5 4 8" xfId="1832"/>
    <cellStyle name="Денежный 2 5 4 9" xfId="1833"/>
    <cellStyle name="Денежный 2 5 5" xfId="1834"/>
    <cellStyle name="Денежный 2 5 6" xfId="1835"/>
    <cellStyle name="Денежный 2 5 6 2" xfId="1836"/>
    <cellStyle name="Денежный 2 5 6 3" xfId="1837"/>
    <cellStyle name="Денежный 2 5 6 4" xfId="1838"/>
    <cellStyle name="Денежный 2 5 6 5" xfId="1839"/>
    <cellStyle name="Денежный 2 5 6 6" xfId="1840"/>
    <cellStyle name="Денежный 2 5 7" xfId="1841"/>
    <cellStyle name="Денежный 2 5 7 2" xfId="1842"/>
    <cellStyle name="Денежный 2 5 7 3" xfId="1843"/>
    <cellStyle name="Денежный 2 5 7 4" xfId="1844"/>
    <cellStyle name="Денежный 2 5 7 5" xfId="1845"/>
    <cellStyle name="Денежный 2 5 7 6" xfId="1846"/>
    <cellStyle name="Денежный 2 5 8" xfId="1847"/>
    <cellStyle name="Денежный 2 5 9" xfId="1848"/>
    <cellStyle name="Денежный 2 5 9 2" xfId="1849"/>
    <cellStyle name="Денежный 2 50" xfId="1850"/>
    <cellStyle name="Денежный 2 51" xfId="1851"/>
    <cellStyle name="Денежный 2 52" xfId="1852"/>
    <cellStyle name="Денежный 2 53" xfId="1853"/>
    <cellStyle name="Денежный 2 53 2" xfId="1854"/>
    <cellStyle name="Денежный 2 53 2 2" xfId="1855"/>
    <cellStyle name="Денежный 2 53 2 3" xfId="1856"/>
    <cellStyle name="Денежный 2 53 2 4" xfId="1857"/>
    <cellStyle name="Денежный 2 53 2 5" xfId="1858"/>
    <cellStyle name="Денежный 2 53 2 6" xfId="1859"/>
    <cellStyle name="Денежный 2 53 2 7" xfId="1860"/>
    <cellStyle name="Денежный 2 53 2 8" xfId="1861"/>
    <cellStyle name="Денежный 2 53 3" xfId="1862"/>
    <cellStyle name="Денежный 2 53 4" xfId="1863"/>
    <cellStyle name="Денежный 2 53 5" xfId="1864"/>
    <cellStyle name="Денежный 2 53 6" xfId="1865"/>
    <cellStyle name="Денежный 2 53 7" xfId="1866"/>
    <cellStyle name="Денежный 2 53 8" xfId="1867"/>
    <cellStyle name="Денежный 2 54" xfId="1868"/>
    <cellStyle name="Денежный 2 55" xfId="1869"/>
    <cellStyle name="Денежный 2 56" xfId="1870"/>
    <cellStyle name="Денежный 2 57" xfId="1871"/>
    <cellStyle name="Денежный 2 58" xfId="1872"/>
    <cellStyle name="Денежный 2 59" xfId="1873"/>
    <cellStyle name="Денежный 2 6" xfId="1874"/>
    <cellStyle name="Денежный 2 6 2" xfId="1875"/>
    <cellStyle name="Денежный 2 6 3" xfId="1876"/>
    <cellStyle name="Денежный 2 6 4" xfId="1877"/>
    <cellStyle name="Денежный 2 6 5" xfId="1878"/>
    <cellStyle name="Денежный 2 6 6" xfId="1879"/>
    <cellStyle name="Денежный 2 60" xfId="1880"/>
    <cellStyle name="Денежный 2 7" xfId="1881"/>
    <cellStyle name="Денежный 2 7 2" xfId="1882"/>
    <cellStyle name="Денежный 2 7 3" xfId="1883"/>
    <cellStyle name="Денежный 2 7 4" xfId="1884"/>
    <cellStyle name="Денежный 2 7 5" xfId="1885"/>
    <cellStyle name="Денежный 2 7 6" xfId="1886"/>
    <cellStyle name="Денежный 2 8" xfId="1887"/>
    <cellStyle name="Денежный 2 8 2" xfId="1888"/>
    <cellStyle name="Денежный 2 8 3" xfId="1889"/>
    <cellStyle name="Денежный 2 8 4" xfId="1890"/>
    <cellStyle name="Денежный 2 8 5" xfId="1891"/>
    <cellStyle name="Денежный 2 8 6" xfId="1892"/>
    <cellStyle name="Денежный 2 9" xfId="1893"/>
    <cellStyle name="Денежный 2 9 2" xfId="1894"/>
    <cellStyle name="Денежный 2 9 3" xfId="1895"/>
    <cellStyle name="Денежный 2 9 4" xfId="1896"/>
    <cellStyle name="Денежный 2 9 5" xfId="1897"/>
    <cellStyle name="Денежный 2 9 6" xfId="1898"/>
    <cellStyle name="Денежный 2_МЛ" xfId="1899"/>
    <cellStyle name="Денежный 20" xfId="1900"/>
    <cellStyle name="Денежный 20 2" xfId="1901"/>
    <cellStyle name="Денежный 21" xfId="1902"/>
    <cellStyle name="Денежный 22" xfId="1903"/>
    <cellStyle name="Денежный 23" xfId="1904"/>
    <cellStyle name="Денежный 24" xfId="1905"/>
    <cellStyle name="Денежный 24 10" xfId="1906"/>
    <cellStyle name="Денежный 24 11" xfId="1907"/>
    <cellStyle name="Денежный 24 12" xfId="1908"/>
    <cellStyle name="Денежный 24 13" xfId="1909"/>
    <cellStyle name="Денежный 24 14" xfId="1910"/>
    <cellStyle name="Денежный 24 15" xfId="1911"/>
    <cellStyle name="Денежный 24 2" xfId="1912"/>
    <cellStyle name="Денежный 24 2 2" xfId="1913"/>
    <cellStyle name="Денежный 24 2 2 2" xfId="1914"/>
    <cellStyle name="Денежный 24 2 2 3" xfId="1915"/>
    <cellStyle name="Денежный 24 2 2 3 10" xfId="1916"/>
    <cellStyle name="Денежный 24 2 2 3 11" xfId="1917"/>
    <cellStyle name="Денежный 24 2 2 3 12" xfId="1918"/>
    <cellStyle name="Денежный 24 2 2 3 2" xfId="1919"/>
    <cellStyle name="Денежный 24 2 2 3 2 10" xfId="1920"/>
    <cellStyle name="Денежный 24 2 2 3 2 11" xfId="1921"/>
    <cellStyle name="Денежный 24 2 2 3 2 12" xfId="1922"/>
    <cellStyle name="Денежный 24 2 2 3 2 2" xfId="1923"/>
    <cellStyle name="Денежный 24 2 2 3 2 2 10" xfId="1924"/>
    <cellStyle name="Денежный 24 2 2 3 2 2 2" xfId="1925"/>
    <cellStyle name="Денежный 24 2 2 3 2 2 2 2" xfId="1926"/>
    <cellStyle name="Денежный 24 2 2 3 2 2 2 2 2" xfId="1927"/>
    <cellStyle name="Денежный 24 2 2 3 2 2 2 2 3" xfId="1928"/>
    <cellStyle name="Денежный 24 2 2 3 2 2 2 2 4" xfId="1929"/>
    <cellStyle name="Денежный 24 2 2 3 2 2 2 2 5" xfId="1930"/>
    <cellStyle name="Денежный 24 2 2 3 2 2 2 2 6" xfId="1931"/>
    <cellStyle name="Денежный 24 2 2 3 2 2 2 2 7" xfId="1932"/>
    <cellStyle name="Денежный 24 2 2 3 2 2 2 2 8" xfId="1933"/>
    <cellStyle name="Денежный 24 2 2 3 2 2 2 3" xfId="1934"/>
    <cellStyle name="Денежный 24 2 2 3 2 2 2 4" xfId="1935"/>
    <cellStyle name="Денежный 24 2 2 3 2 2 2 5" xfId="1936"/>
    <cellStyle name="Денежный 24 2 2 3 2 2 2 6" xfId="1937"/>
    <cellStyle name="Денежный 24 2 2 3 2 2 2 7" xfId="1938"/>
    <cellStyle name="Денежный 24 2 2 3 2 2 2 8" xfId="1939"/>
    <cellStyle name="Денежный 24 2 2 3 2 2 3" xfId="1940"/>
    <cellStyle name="Денежный 24 2 2 3 2 2 4" xfId="1941"/>
    <cellStyle name="Денежный 24 2 2 3 2 2 5" xfId="1942"/>
    <cellStyle name="Денежный 24 2 2 3 2 2 6" xfId="1943"/>
    <cellStyle name="Денежный 24 2 2 3 2 2 7" xfId="1944"/>
    <cellStyle name="Денежный 24 2 2 3 2 2 8" xfId="1945"/>
    <cellStyle name="Денежный 24 2 2 3 2 2 9" xfId="1946"/>
    <cellStyle name="Денежный 24 2 2 3 2 3" xfId="1947"/>
    <cellStyle name="Денежный 24 2 2 3 2 4" xfId="1948"/>
    <cellStyle name="Денежный 24 2 2 3 2 5" xfId="1949"/>
    <cellStyle name="Денежный 24 2 2 3 2 5 2" xfId="1950"/>
    <cellStyle name="Денежный 24 2 2 3 2 5 2 2" xfId="1951"/>
    <cellStyle name="Денежный 24 2 2 3 2 5 2 3" xfId="1952"/>
    <cellStyle name="Денежный 24 2 2 3 2 5 2 4" xfId="1953"/>
    <cellStyle name="Денежный 24 2 2 3 2 5 2 5" xfId="1954"/>
    <cellStyle name="Денежный 24 2 2 3 2 5 2 6" xfId="1955"/>
    <cellStyle name="Денежный 24 2 2 3 2 5 2 7" xfId="1956"/>
    <cellStyle name="Денежный 24 2 2 3 2 5 2 8" xfId="1957"/>
    <cellStyle name="Денежный 24 2 2 3 2 5 3" xfId="1958"/>
    <cellStyle name="Денежный 24 2 2 3 2 5 4" xfId="1959"/>
    <cellStyle name="Денежный 24 2 2 3 2 5 5" xfId="1960"/>
    <cellStyle name="Денежный 24 2 2 3 2 5 6" xfId="1961"/>
    <cellStyle name="Денежный 24 2 2 3 2 5 7" xfId="1962"/>
    <cellStyle name="Денежный 24 2 2 3 2 5 8" xfId="1963"/>
    <cellStyle name="Денежный 24 2 2 3 2 6" xfId="1964"/>
    <cellStyle name="Денежный 24 2 2 3 2 7" xfId="1965"/>
    <cellStyle name="Денежный 24 2 2 3 2 8" xfId="1966"/>
    <cellStyle name="Денежный 24 2 2 3 2 9" xfId="1967"/>
    <cellStyle name="Денежный 24 2 2 3 3" xfId="1968"/>
    <cellStyle name="Денежный 24 2 2 3 3 10" xfId="1969"/>
    <cellStyle name="Денежный 24 2 2 3 3 2" xfId="1970"/>
    <cellStyle name="Денежный 24 2 2 3 3 2 2" xfId="1971"/>
    <cellStyle name="Денежный 24 2 2 3 3 2 2 2" xfId="1972"/>
    <cellStyle name="Денежный 24 2 2 3 3 2 2 3" xfId="1973"/>
    <cellStyle name="Денежный 24 2 2 3 3 2 2 4" xfId="1974"/>
    <cellStyle name="Денежный 24 2 2 3 3 2 2 5" xfId="1975"/>
    <cellStyle name="Денежный 24 2 2 3 3 2 2 6" xfId="1976"/>
    <cellStyle name="Денежный 24 2 2 3 3 2 2 7" xfId="1977"/>
    <cellStyle name="Денежный 24 2 2 3 3 2 2 8" xfId="1978"/>
    <cellStyle name="Денежный 24 2 2 3 3 2 3" xfId="1979"/>
    <cellStyle name="Денежный 24 2 2 3 3 2 4" xfId="1980"/>
    <cellStyle name="Денежный 24 2 2 3 3 2 5" xfId="1981"/>
    <cellStyle name="Денежный 24 2 2 3 3 2 6" xfId="1982"/>
    <cellStyle name="Денежный 24 2 2 3 3 2 7" xfId="1983"/>
    <cellStyle name="Денежный 24 2 2 3 3 2 8" xfId="1984"/>
    <cellStyle name="Денежный 24 2 2 3 3 3" xfId="1985"/>
    <cellStyle name="Денежный 24 2 2 3 3 4" xfId="1986"/>
    <cellStyle name="Денежный 24 2 2 3 3 5" xfId="1987"/>
    <cellStyle name="Денежный 24 2 2 3 3 6" xfId="1988"/>
    <cellStyle name="Денежный 24 2 2 3 3 7" xfId="1989"/>
    <cellStyle name="Денежный 24 2 2 3 3 8" xfId="1990"/>
    <cellStyle name="Денежный 24 2 2 3 3 9" xfId="1991"/>
    <cellStyle name="Денежный 24 2 2 3 4" xfId="1992"/>
    <cellStyle name="Денежный 24 2 2 3 5" xfId="1993"/>
    <cellStyle name="Денежный 24 2 2 3 5 2" xfId="1994"/>
    <cellStyle name="Денежный 24 2 2 3 5 2 2" xfId="1995"/>
    <cellStyle name="Денежный 24 2 2 3 5 2 3" xfId="1996"/>
    <cellStyle name="Денежный 24 2 2 3 5 2 4" xfId="1997"/>
    <cellStyle name="Денежный 24 2 2 3 5 2 5" xfId="1998"/>
    <cellStyle name="Денежный 24 2 2 3 5 2 6" xfId="1999"/>
    <cellStyle name="Денежный 24 2 2 3 5 2 7" xfId="2000"/>
    <cellStyle name="Денежный 24 2 2 3 5 2 8" xfId="2001"/>
    <cellStyle name="Денежный 24 2 2 3 5 3" xfId="2002"/>
    <cellStyle name="Денежный 24 2 2 3 5 4" xfId="2003"/>
    <cellStyle name="Денежный 24 2 2 3 5 5" xfId="2004"/>
    <cellStyle name="Денежный 24 2 2 3 5 6" xfId="2005"/>
    <cellStyle name="Денежный 24 2 2 3 5 7" xfId="2006"/>
    <cellStyle name="Денежный 24 2 2 3 5 8" xfId="2007"/>
    <cellStyle name="Денежный 24 2 2 3 6" xfId="2008"/>
    <cellStyle name="Денежный 24 2 2 3 7" xfId="2009"/>
    <cellStyle name="Денежный 24 2 2 3 8" xfId="2010"/>
    <cellStyle name="Денежный 24 2 2 3 9" xfId="2011"/>
    <cellStyle name="Денежный 24 2 2 4" xfId="2012"/>
    <cellStyle name="Денежный 24 2 3" xfId="2013"/>
    <cellStyle name="Денежный 24 2 4" xfId="2014"/>
    <cellStyle name="Денежный 24 3" xfId="2015"/>
    <cellStyle name="Денежный 24 3 10" xfId="2016"/>
    <cellStyle name="Денежный 24 3 11" xfId="2017"/>
    <cellStyle name="Денежный 24 3 11 2" xfId="2018"/>
    <cellStyle name="Денежный 24 3 11 2 2" xfId="2019"/>
    <cellStyle name="Денежный 24 3 11 2 3" xfId="2020"/>
    <cellStyle name="Денежный 24 3 11 2 4" xfId="2021"/>
    <cellStyle name="Денежный 24 3 11 2 5" xfId="2022"/>
    <cellStyle name="Денежный 24 3 11 2 6" xfId="2023"/>
    <cellStyle name="Денежный 24 3 11 2 7" xfId="2024"/>
    <cellStyle name="Денежный 24 3 11 2 8" xfId="2025"/>
    <cellStyle name="Денежный 24 3 11 3" xfId="2026"/>
    <cellStyle name="Денежный 24 3 11 4" xfId="2027"/>
    <cellStyle name="Денежный 24 3 11 5" xfId="2028"/>
    <cellStyle name="Денежный 24 3 11 6" xfId="2029"/>
    <cellStyle name="Денежный 24 3 11 7" xfId="2030"/>
    <cellStyle name="Денежный 24 3 11 8" xfId="2031"/>
    <cellStyle name="Денежный 24 3 12" xfId="2032"/>
    <cellStyle name="Денежный 24 3 13" xfId="2033"/>
    <cellStyle name="Денежный 24 3 14" xfId="2034"/>
    <cellStyle name="Денежный 24 3 15" xfId="2035"/>
    <cellStyle name="Денежный 24 3 16" xfId="2036"/>
    <cellStyle name="Денежный 24 3 17" xfId="2037"/>
    <cellStyle name="Денежный 24 3 18" xfId="2038"/>
    <cellStyle name="Денежный 24 3 19" xfId="2039"/>
    <cellStyle name="Денежный 24 3 2" xfId="2040"/>
    <cellStyle name="Денежный 24 3 3" xfId="2041"/>
    <cellStyle name="Денежный 24 3 4" xfId="2042"/>
    <cellStyle name="Денежный 24 3 5" xfId="2043"/>
    <cellStyle name="Денежный 24 3 6" xfId="2044"/>
    <cellStyle name="Денежный 24 3 6 10" xfId="2045"/>
    <cellStyle name="Денежный 24 3 6 11" xfId="2046"/>
    <cellStyle name="Денежный 24 3 6 12" xfId="2047"/>
    <cellStyle name="Денежный 24 3 6 2" xfId="2048"/>
    <cellStyle name="Денежный 24 3 6 2 10" xfId="2049"/>
    <cellStyle name="Денежный 24 3 6 2 11" xfId="2050"/>
    <cellStyle name="Денежный 24 3 6 2 12" xfId="2051"/>
    <cellStyle name="Денежный 24 3 6 2 2" xfId="2052"/>
    <cellStyle name="Денежный 24 3 6 2 2 10" xfId="2053"/>
    <cellStyle name="Денежный 24 3 6 2 2 2" xfId="2054"/>
    <cellStyle name="Денежный 24 3 6 2 2 2 2" xfId="2055"/>
    <cellStyle name="Денежный 24 3 6 2 2 2 2 2" xfId="2056"/>
    <cellStyle name="Денежный 24 3 6 2 2 2 2 3" xfId="2057"/>
    <cellStyle name="Денежный 24 3 6 2 2 2 2 4" xfId="2058"/>
    <cellStyle name="Денежный 24 3 6 2 2 2 2 5" xfId="2059"/>
    <cellStyle name="Денежный 24 3 6 2 2 2 2 6" xfId="2060"/>
    <cellStyle name="Денежный 24 3 6 2 2 2 2 7" xfId="2061"/>
    <cellStyle name="Денежный 24 3 6 2 2 2 2 8" xfId="2062"/>
    <cellStyle name="Денежный 24 3 6 2 2 2 3" xfId="2063"/>
    <cellStyle name="Денежный 24 3 6 2 2 2 4" xfId="2064"/>
    <cellStyle name="Денежный 24 3 6 2 2 2 5" xfId="2065"/>
    <cellStyle name="Денежный 24 3 6 2 2 2 6" xfId="2066"/>
    <cellStyle name="Денежный 24 3 6 2 2 2 7" xfId="2067"/>
    <cellStyle name="Денежный 24 3 6 2 2 2 8" xfId="2068"/>
    <cellStyle name="Денежный 24 3 6 2 2 3" xfId="2069"/>
    <cellStyle name="Денежный 24 3 6 2 2 4" xfId="2070"/>
    <cellStyle name="Денежный 24 3 6 2 2 5" xfId="2071"/>
    <cellStyle name="Денежный 24 3 6 2 2 6" xfId="2072"/>
    <cellStyle name="Денежный 24 3 6 2 2 7" xfId="2073"/>
    <cellStyle name="Денежный 24 3 6 2 2 8" xfId="2074"/>
    <cellStyle name="Денежный 24 3 6 2 2 9" xfId="2075"/>
    <cellStyle name="Денежный 24 3 6 2 3" xfId="2076"/>
    <cellStyle name="Денежный 24 3 6 2 4" xfId="2077"/>
    <cellStyle name="Денежный 24 3 6 2 5" xfId="2078"/>
    <cellStyle name="Денежный 24 3 6 2 5 2" xfId="2079"/>
    <cellStyle name="Денежный 24 3 6 2 5 2 2" xfId="2080"/>
    <cellStyle name="Денежный 24 3 6 2 5 2 3" xfId="2081"/>
    <cellStyle name="Денежный 24 3 6 2 5 2 4" xfId="2082"/>
    <cellStyle name="Денежный 24 3 6 2 5 2 5" xfId="2083"/>
    <cellStyle name="Денежный 24 3 6 2 5 2 6" xfId="2084"/>
    <cellStyle name="Денежный 24 3 6 2 5 2 7" xfId="2085"/>
    <cellStyle name="Денежный 24 3 6 2 5 2 8" xfId="2086"/>
    <cellStyle name="Денежный 24 3 6 2 5 3" xfId="2087"/>
    <cellStyle name="Денежный 24 3 6 2 5 4" xfId="2088"/>
    <cellStyle name="Денежный 24 3 6 2 5 5" xfId="2089"/>
    <cellStyle name="Денежный 24 3 6 2 5 6" xfId="2090"/>
    <cellStyle name="Денежный 24 3 6 2 5 7" xfId="2091"/>
    <cellStyle name="Денежный 24 3 6 2 5 8" xfId="2092"/>
    <cellStyle name="Денежный 24 3 6 2 6" xfId="2093"/>
    <cellStyle name="Денежный 24 3 6 2 7" xfId="2094"/>
    <cellStyle name="Денежный 24 3 6 2 8" xfId="2095"/>
    <cellStyle name="Денежный 24 3 6 2 9" xfId="2096"/>
    <cellStyle name="Денежный 24 3 6 3" xfId="2097"/>
    <cellStyle name="Денежный 24 3 6 3 10" xfId="2098"/>
    <cellStyle name="Денежный 24 3 6 3 2" xfId="2099"/>
    <cellStyle name="Денежный 24 3 6 3 2 2" xfId="2100"/>
    <cellStyle name="Денежный 24 3 6 3 2 2 2" xfId="2101"/>
    <cellStyle name="Денежный 24 3 6 3 2 2 3" xfId="2102"/>
    <cellStyle name="Денежный 24 3 6 3 2 2 4" xfId="2103"/>
    <cellStyle name="Денежный 24 3 6 3 2 2 5" xfId="2104"/>
    <cellStyle name="Денежный 24 3 6 3 2 2 6" xfId="2105"/>
    <cellStyle name="Денежный 24 3 6 3 2 2 7" xfId="2106"/>
    <cellStyle name="Денежный 24 3 6 3 2 2 8" xfId="2107"/>
    <cellStyle name="Денежный 24 3 6 3 2 3" xfId="2108"/>
    <cellStyle name="Денежный 24 3 6 3 2 4" xfId="2109"/>
    <cellStyle name="Денежный 24 3 6 3 2 5" xfId="2110"/>
    <cellStyle name="Денежный 24 3 6 3 2 6" xfId="2111"/>
    <cellStyle name="Денежный 24 3 6 3 2 7" xfId="2112"/>
    <cellStyle name="Денежный 24 3 6 3 2 8" xfId="2113"/>
    <cellStyle name="Денежный 24 3 6 3 3" xfId="2114"/>
    <cellStyle name="Денежный 24 3 6 3 4" xfId="2115"/>
    <cellStyle name="Денежный 24 3 6 3 5" xfId="2116"/>
    <cellStyle name="Денежный 24 3 6 3 6" xfId="2117"/>
    <cellStyle name="Денежный 24 3 6 3 7" xfId="2118"/>
    <cellStyle name="Денежный 24 3 6 3 8" xfId="2119"/>
    <cellStyle name="Денежный 24 3 6 3 9" xfId="2120"/>
    <cellStyle name="Денежный 24 3 6 4" xfId="2121"/>
    <cellStyle name="Денежный 24 3 6 5" xfId="2122"/>
    <cellStyle name="Денежный 24 3 6 5 2" xfId="2123"/>
    <cellStyle name="Денежный 24 3 6 5 2 2" xfId="2124"/>
    <cellStyle name="Денежный 24 3 6 5 2 3" xfId="2125"/>
    <cellStyle name="Денежный 24 3 6 5 2 4" xfId="2126"/>
    <cellStyle name="Денежный 24 3 6 5 2 5" xfId="2127"/>
    <cellStyle name="Денежный 24 3 6 5 2 6" xfId="2128"/>
    <cellStyle name="Денежный 24 3 6 5 2 7" xfId="2129"/>
    <cellStyle name="Денежный 24 3 6 5 2 8" xfId="2130"/>
    <cellStyle name="Денежный 24 3 6 5 3" xfId="2131"/>
    <cellStyle name="Денежный 24 3 6 5 4" xfId="2132"/>
    <cellStyle name="Денежный 24 3 6 5 5" xfId="2133"/>
    <cellStyle name="Денежный 24 3 6 5 6" xfId="2134"/>
    <cellStyle name="Денежный 24 3 6 5 7" xfId="2135"/>
    <cellStyle name="Денежный 24 3 6 5 8" xfId="2136"/>
    <cellStyle name="Денежный 24 3 6 6" xfId="2137"/>
    <cellStyle name="Денежный 24 3 6 7" xfId="2138"/>
    <cellStyle name="Денежный 24 3 6 8" xfId="2139"/>
    <cellStyle name="Денежный 24 3 6 9" xfId="2140"/>
    <cellStyle name="Денежный 24 3 7" xfId="2141"/>
    <cellStyle name="Денежный 24 3 8" xfId="2142"/>
    <cellStyle name="Денежный 24 3 8 10" xfId="2143"/>
    <cellStyle name="Денежный 24 3 8 2" xfId="2144"/>
    <cellStyle name="Денежный 24 3 8 2 2" xfId="2145"/>
    <cellStyle name="Денежный 24 3 8 2 2 2" xfId="2146"/>
    <cellStyle name="Денежный 24 3 8 2 2 3" xfId="2147"/>
    <cellStyle name="Денежный 24 3 8 2 2 4" xfId="2148"/>
    <cellStyle name="Денежный 24 3 8 2 2 5" xfId="2149"/>
    <cellStyle name="Денежный 24 3 8 2 2 6" xfId="2150"/>
    <cellStyle name="Денежный 24 3 8 2 2 7" xfId="2151"/>
    <cellStyle name="Денежный 24 3 8 2 2 8" xfId="2152"/>
    <cellStyle name="Денежный 24 3 8 2 3" xfId="2153"/>
    <cellStyle name="Денежный 24 3 8 2 4" xfId="2154"/>
    <cellStyle name="Денежный 24 3 8 2 5" xfId="2155"/>
    <cellStyle name="Денежный 24 3 8 2 6" xfId="2156"/>
    <cellStyle name="Денежный 24 3 8 2 7" xfId="2157"/>
    <cellStyle name="Денежный 24 3 8 2 8" xfId="2158"/>
    <cellStyle name="Денежный 24 3 8 3" xfId="2159"/>
    <cellStyle name="Денежный 24 3 8 4" xfId="2160"/>
    <cellStyle name="Денежный 24 3 8 5" xfId="2161"/>
    <cellStyle name="Денежный 24 3 8 6" xfId="2162"/>
    <cellStyle name="Денежный 24 3 8 7" xfId="2163"/>
    <cellStyle name="Денежный 24 3 8 8" xfId="2164"/>
    <cellStyle name="Денежный 24 3 8 9" xfId="2165"/>
    <cellStyle name="Денежный 24 3 9" xfId="2166"/>
    <cellStyle name="Денежный 24 4" xfId="2167"/>
    <cellStyle name="Денежный 24 5" xfId="2168"/>
    <cellStyle name="Денежный 24 6" xfId="2169"/>
    <cellStyle name="Денежный 24 7" xfId="2170"/>
    <cellStyle name="Денежный 24 8" xfId="2171"/>
    <cellStyle name="Денежный 24 9" xfId="2172"/>
    <cellStyle name="Денежный 25" xfId="2173"/>
    <cellStyle name="Денежный 26" xfId="2174"/>
    <cellStyle name="Денежный 27" xfId="2175"/>
    <cellStyle name="Денежный 28" xfId="2176"/>
    <cellStyle name="Денежный 29" xfId="2177"/>
    <cellStyle name="Денежный 3" xfId="2178"/>
    <cellStyle name="Денежный 3 10" xfId="2179"/>
    <cellStyle name="Денежный 3 11" xfId="2180"/>
    <cellStyle name="Денежный 3 12" xfId="2181"/>
    <cellStyle name="Денежный 3 13" xfId="2182"/>
    <cellStyle name="Денежный 3 14" xfId="2183"/>
    <cellStyle name="Денежный 3 15" xfId="2184"/>
    <cellStyle name="Денежный 3 15 10" xfId="2185"/>
    <cellStyle name="Денежный 3 15 11" xfId="2186"/>
    <cellStyle name="Денежный 3 15 12" xfId="2187"/>
    <cellStyle name="Денежный 3 15 2" xfId="2188"/>
    <cellStyle name="Денежный 3 15 3" xfId="2189"/>
    <cellStyle name="Денежный 3 15 4" xfId="2190"/>
    <cellStyle name="Денежный 3 15 5" xfId="2191"/>
    <cellStyle name="Денежный 3 15 6" xfId="2192"/>
    <cellStyle name="Денежный 3 15 7" xfId="2193"/>
    <cellStyle name="Денежный 3 15 8" xfId="2194"/>
    <cellStyle name="Денежный 3 15 9" xfId="2195"/>
    <cellStyle name="Денежный 3 2" xfId="2196"/>
    <cellStyle name="Денежный 3 2 2" xfId="2197"/>
    <cellStyle name="Денежный 3 2 2 2" xfId="2198"/>
    <cellStyle name="Денежный 3 2 2 2 2" xfId="2199"/>
    <cellStyle name="Денежный 3 2 2 2 2 2" xfId="2200"/>
    <cellStyle name="Денежный 3 2 2 2 2 3" xfId="2201"/>
    <cellStyle name="Денежный 3 2 2 2 2 4" xfId="2202"/>
    <cellStyle name="Денежный 3 2 2 2 3" xfId="2203"/>
    <cellStyle name="Денежный 3 2 2 2 3 2" xfId="2204"/>
    <cellStyle name="Денежный 3 2 2 2 4" xfId="2205"/>
    <cellStyle name="Денежный 3 2 2 2 5" xfId="2206"/>
    <cellStyle name="Денежный 3 2 2 2 6" xfId="2207"/>
    <cellStyle name="Денежный 3 2 2 2 7" xfId="2208"/>
    <cellStyle name="Денежный 3 2 2 3" xfId="2209"/>
    <cellStyle name="Денежный 3 2 2 4" xfId="2210"/>
    <cellStyle name="Денежный 3 2 2 5" xfId="2211"/>
    <cellStyle name="Денежный 3 2 3" xfId="2212"/>
    <cellStyle name="Денежный 3 2 3 2" xfId="2213"/>
    <cellStyle name="Денежный 3 2 3 3" xfId="2214"/>
    <cellStyle name="Денежный 3 2 4" xfId="2215"/>
    <cellStyle name="Денежный 3 2 5" xfId="2216"/>
    <cellStyle name="Денежный 3 2_1443_germes-27.07.2014 финал" xfId="2217"/>
    <cellStyle name="Денежный 3 3" xfId="2218"/>
    <cellStyle name="Денежный 3 3 2" xfId="2219"/>
    <cellStyle name="Денежный 3 3 3" xfId="2220"/>
    <cellStyle name="Денежный 3 3 3 2" xfId="2221"/>
    <cellStyle name="Денежный 3 3 3 2 2" xfId="2222"/>
    <cellStyle name="Денежный 3 3 3 2 3" xfId="2223"/>
    <cellStyle name="Денежный 3 3 3 2 4" xfId="2224"/>
    <cellStyle name="Денежный 3 3 3 3" xfId="2225"/>
    <cellStyle name="Денежный 3 3 3 4" xfId="2226"/>
    <cellStyle name="Денежный 3 3 3 5" xfId="2227"/>
    <cellStyle name="Денежный 3 3 3 6" xfId="2228"/>
    <cellStyle name="Денежный 3 3 3 7" xfId="2229"/>
    <cellStyle name="Денежный 3 3 4" xfId="2230"/>
    <cellStyle name="Денежный 3 4" xfId="2231"/>
    <cellStyle name="Денежный 3 4 2" xfId="2232"/>
    <cellStyle name="Денежный 3 4 3" xfId="2233"/>
    <cellStyle name="Денежный 3 4 3 2" xfId="2234"/>
    <cellStyle name="Денежный 3 4 3 2 2" xfId="2235"/>
    <cellStyle name="Денежный 3 4 3 2 3" xfId="2236"/>
    <cellStyle name="Денежный 3 4 3 2 4" xfId="2237"/>
    <cellStyle name="Денежный 3 4 3 3" xfId="2238"/>
    <cellStyle name="Денежный 3 4 3 4" xfId="2239"/>
    <cellStyle name="Денежный 3 4 3 5" xfId="2240"/>
    <cellStyle name="Денежный 3 4 3 6" xfId="2241"/>
    <cellStyle name="Денежный 3 4 3 7" xfId="2242"/>
    <cellStyle name="Денежный 3 5" xfId="2243"/>
    <cellStyle name="Денежный 3 5 2" xfId="2244"/>
    <cellStyle name="Денежный 3 5 3" xfId="2245"/>
    <cellStyle name="Денежный 3 5 4" xfId="2246"/>
    <cellStyle name="Денежный 3 5 5" xfId="2247"/>
    <cellStyle name="Денежный 3 5 6" xfId="2248"/>
    <cellStyle name="Денежный 3 6" xfId="2249"/>
    <cellStyle name="Денежный 3 6 2" xfId="2250"/>
    <cellStyle name="Денежный 3 6 2 2" xfId="2251"/>
    <cellStyle name="Денежный 3 6 2 2 2" xfId="2252"/>
    <cellStyle name="Денежный 3 6 2 2 3" xfId="2253"/>
    <cellStyle name="Денежный 3 6 2 2 4" xfId="2254"/>
    <cellStyle name="Денежный 3 6 2 3" xfId="2255"/>
    <cellStyle name="Денежный 3 6 2 4" xfId="2256"/>
    <cellStyle name="Денежный 3 6 2 5" xfId="2257"/>
    <cellStyle name="Денежный 3 6 2 6" xfId="2258"/>
    <cellStyle name="Денежный 3 6 2 7" xfId="2259"/>
    <cellStyle name="Денежный 3 6 3" xfId="2260"/>
    <cellStyle name="Денежный 3 7" xfId="2261"/>
    <cellStyle name="Денежный 3 8" xfId="2262"/>
    <cellStyle name="Денежный 3 8 10" xfId="2263"/>
    <cellStyle name="Денежный 3 8 2" xfId="2264"/>
    <cellStyle name="Денежный 3 8 3" xfId="2265"/>
    <cellStyle name="Денежный 3 8 4" xfId="2266"/>
    <cellStyle name="Денежный 3 8 5" xfId="2267"/>
    <cellStyle name="Денежный 3 8 5 2" xfId="2268"/>
    <cellStyle name="Денежный 3 8 5 3" xfId="2269"/>
    <cellStyle name="Денежный 3 8 5 4" xfId="2270"/>
    <cellStyle name="Денежный 3 8 6" xfId="2271"/>
    <cellStyle name="Денежный 3 8 7" xfId="2272"/>
    <cellStyle name="Денежный 3 8 8" xfId="2273"/>
    <cellStyle name="Денежный 3 8 9" xfId="2274"/>
    <cellStyle name="Денежный 3 9" xfId="2275"/>
    <cellStyle name="Денежный 3_1443_germes-27.07.2014 финал" xfId="2276"/>
    <cellStyle name="Денежный 30" xfId="2277"/>
    <cellStyle name="Денежный 31" xfId="2278"/>
    <cellStyle name="Денежный 32" xfId="2279"/>
    <cellStyle name="Денежный 32 2" xfId="2280"/>
    <cellStyle name="Денежный 33" xfId="2281"/>
    <cellStyle name="Денежный 34" xfId="2282"/>
    <cellStyle name="Денежный 35" xfId="2283"/>
    <cellStyle name="Денежный 36" xfId="2284"/>
    <cellStyle name="Денежный 37" xfId="2285"/>
    <cellStyle name="Денежный 38" xfId="2286"/>
    <cellStyle name="Денежный 39" xfId="2287"/>
    <cellStyle name="Денежный 4" xfId="2288"/>
    <cellStyle name="Денежный 4 10" xfId="2289"/>
    <cellStyle name="Денежный 4 11" xfId="2290"/>
    <cellStyle name="Денежный 4 12" xfId="2291"/>
    <cellStyle name="Денежный 4 13" xfId="2292"/>
    <cellStyle name="Денежный 4 13 2" xfId="2293"/>
    <cellStyle name="Денежный 4 13 3" xfId="2294"/>
    <cellStyle name="Денежный 4 13 4" xfId="2295"/>
    <cellStyle name="Денежный 4 14" xfId="2296"/>
    <cellStyle name="Денежный 4 14 10" xfId="2297"/>
    <cellStyle name="Денежный 4 14 11" xfId="2298"/>
    <cellStyle name="Денежный 4 14 12" xfId="2299"/>
    <cellStyle name="Денежный 4 14 2" xfId="2300"/>
    <cellStyle name="Денежный 4 14 2 2" xfId="2301"/>
    <cellStyle name="Денежный 4 14 2 2 2" xfId="2302"/>
    <cellStyle name="Денежный 4 14 2 2 3" xfId="2303"/>
    <cellStyle name="Денежный 4 14 2 2 4" xfId="2304"/>
    <cellStyle name="Денежный 4 14 2 3" xfId="2305"/>
    <cellStyle name="Денежный 4 14 2 4" xfId="2306"/>
    <cellStyle name="Денежный 4 14 2 5" xfId="2307"/>
    <cellStyle name="Денежный 4 14 2 6" xfId="2308"/>
    <cellStyle name="Денежный 4 14 2 7" xfId="2309"/>
    <cellStyle name="Денежный 4 14 3" xfId="2310"/>
    <cellStyle name="Денежный 4 14 3 2" xfId="2311"/>
    <cellStyle name="Денежный 4 14 3 2 2" xfId="2312"/>
    <cellStyle name="Денежный 4 14 3 2 3" xfId="2313"/>
    <cellStyle name="Денежный 4 14 3 2 4" xfId="2314"/>
    <cellStyle name="Денежный 4 14 3 3" xfId="2315"/>
    <cellStyle name="Денежный 4 14 3 4" xfId="2316"/>
    <cellStyle name="Денежный 4 14 3 5" xfId="2317"/>
    <cellStyle name="Денежный 4 14 3 6" xfId="2318"/>
    <cellStyle name="Денежный 4 14 3 7" xfId="2319"/>
    <cellStyle name="Денежный 4 14 4" xfId="2320"/>
    <cellStyle name="Денежный 4 14 4 2" xfId="2321"/>
    <cellStyle name="Денежный 4 14 4 2 2" xfId="2322"/>
    <cellStyle name="Денежный 4 14 4 2 3" xfId="2323"/>
    <cellStyle name="Денежный 4 14 4 2 4" xfId="2324"/>
    <cellStyle name="Денежный 4 14 4 3" xfId="2325"/>
    <cellStyle name="Денежный 4 14 4 4" xfId="2326"/>
    <cellStyle name="Денежный 4 14 4 5" xfId="2327"/>
    <cellStyle name="Денежный 4 14 4 6" xfId="2328"/>
    <cellStyle name="Денежный 4 14 4 7" xfId="2329"/>
    <cellStyle name="Денежный 4 14 5" xfId="2330"/>
    <cellStyle name="Денежный 4 14 5 2" xfId="2331"/>
    <cellStyle name="Денежный 4 14 5 2 2" xfId="2332"/>
    <cellStyle name="Денежный 4 14 5 2 3" xfId="2333"/>
    <cellStyle name="Денежный 4 14 5 2 4" xfId="2334"/>
    <cellStyle name="Денежный 4 14 5 3" xfId="2335"/>
    <cellStyle name="Денежный 4 14 5 4" xfId="2336"/>
    <cellStyle name="Денежный 4 14 5 5" xfId="2337"/>
    <cellStyle name="Денежный 4 14 5 6" xfId="2338"/>
    <cellStyle name="Денежный 4 14 5 7" xfId="2339"/>
    <cellStyle name="Денежный 4 14 6" xfId="2340"/>
    <cellStyle name="Денежный 4 14 6 2" xfId="2341"/>
    <cellStyle name="Денежный 4 14 6 2 2" xfId="2342"/>
    <cellStyle name="Денежный 4 14 6 2 3" xfId="2343"/>
    <cellStyle name="Денежный 4 14 6 2 4" xfId="2344"/>
    <cellStyle name="Денежный 4 14 6 3" xfId="2345"/>
    <cellStyle name="Денежный 4 14 6 4" xfId="2346"/>
    <cellStyle name="Денежный 4 14 6 5" xfId="2347"/>
    <cellStyle name="Денежный 4 14 6 6" xfId="2348"/>
    <cellStyle name="Денежный 4 14 6 7" xfId="2349"/>
    <cellStyle name="Денежный 4 14 7" xfId="2350"/>
    <cellStyle name="Денежный 4 14 7 2" xfId="2351"/>
    <cellStyle name="Денежный 4 14 7 2 2" xfId="2352"/>
    <cellStyle name="Денежный 4 14 7 3" xfId="2353"/>
    <cellStyle name="Денежный 4 14 7 4" xfId="2354"/>
    <cellStyle name="Денежный 4 14 8" xfId="2355"/>
    <cellStyle name="Денежный 4 14 9" xfId="2356"/>
    <cellStyle name="Денежный 4 15" xfId="2357"/>
    <cellStyle name="Денежный 4 15 2" xfId="2358"/>
    <cellStyle name="Денежный 4 15 2 2" xfId="2359"/>
    <cellStyle name="Денежный 4 15 3" xfId="2360"/>
    <cellStyle name="Денежный 4 16" xfId="2361"/>
    <cellStyle name="Денежный 4 2" xfId="2362"/>
    <cellStyle name="Денежный 4 2 2" xfId="2363"/>
    <cellStyle name="Денежный 4 2 3" xfId="2364"/>
    <cellStyle name="Денежный 4 2 4" xfId="2365"/>
    <cellStyle name="Денежный 4 3" xfId="2366"/>
    <cellStyle name="Денежный 4 3 2" xfId="2367"/>
    <cellStyle name="Денежный 4 3 3" xfId="2368"/>
    <cellStyle name="Денежный 4 3 3 2" xfId="2369"/>
    <cellStyle name="Денежный 4 3 3 3" xfId="2370"/>
    <cellStyle name="Денежный 4 3 3 4" xfId="2371"/>
    <cellStyle name="Денежный 4 3 4" xfId="2372"/>
    <cellStyle name="Денежный 4 3 5" xfId="2373"/>
    <cellStyle name="Денежный 4 3 6" xfId="2374"/>
    <cellStyle name="Денежный 4 3 7" xfId="2375"/>
    <cellStyle name="Денежный 4 3 8" xfId="2376"/>
    <cellStyle name="Денежный 4 3 9" xfId="2377"/>
    <cellStyle name="Денежный 4 4" xfId="2378"/>
    <cellStyle name="Денежный 4 4 2" xfId="2379"/>
    <cellStyle name="Денежный 4 5" xfId="2380"/>
    <cellStyle name="Денежный 4 5 2" xfId="2381"/>
    <cellStyle name="Денежный 4 5 2 2" xfId="2382"/>
    <cellStyle name="Денежный 4 5 2 2 2" xfId="2383"/>
    <cellStyle name="Денежный 4 5 2 2 3" xfId="2384"/>
    <cellStyle name="Денежный 4 5 2 2 4" xfId="2385"/>
    <cellStyle name="Денежный 4 5 2 3" xfId="2386"/>
    <cellStyle name="Денежный 4 5 2 4" xfId="2387"/>
    <cellStyle name="Денежный 4 5 2 5" xfId="2388"/>
    <cellStyle name="Денежный 4 5 2 6" xfId="2389"/>
    <cellStyle name="Денежный 4 5 2 7" xfId="2390"/>
    <cellStyle name="Денежный 4 6" xfId="2391"/>
    <cellStyle name="Денежный 4 7" xfId="2392"/>
    <cellStyle name="Денежный 4 8" xfId="2393"/>
    <cellStyle name="Денежный 4 9" xfId="2394"/>
    <cellStyle name="Денежный 4_МЛ" xfId="2395"/>
    <cellStyle name="Денежный 40" xfId="2396"/>
    <cellStyle name="Денежный 41" xfId="2397"/>
    <cellStyle name="Денежный 42" xfId="2398"/>
    <cellStyle name="Денежный 43" xfId="2399"/>
    <cellStyle name="Денежный 44" xfId="2400"/>
    <cellStyle name="Денежный 45" xfId="2401"/>
    <cellStyle name="Денежный 46" xfId="2402"/>
    <cellStyle name="Денежный 47" xfId="2403"/>
    <cellStyle name="Денежный 48" xfId="2404"/>
    <cellStyle name="Денежный 49" xfId="2405"/>
    <cellStyle name="Денежный 5" xfId="2406"/>
    <cellStyle name="Денежный 5 2" xfId="2407"/>
    <cellStyle name="Денежный 5 2 2" xfId="2408"/>
    <cellStyle name="Денежный 5 2 3" xfId="2409"/>
    <cellStyle name="Денежный 5 2 4" xfId="2410"/>
    <cellStyle name="Денежный 5 3" xfId="2411"/>
    <cellStyle name="Денежный 5 3 2" xfId="2412"/>
    <cellStyle name="Денежный 5 4" xfId="2413"/>
    <cellStyle name="Денежный 5 5" xfId="2414"/>
    <cellStyle name="Денежный 5 5 2" xfId="2415"/>
    <cellStyle name="Денежный 5 5 3" xfId="2416"/>
    <cellStyle name="Денежный 5 5 4" xfId="2417"/>
    <cellStyle name="Денежный 5 6" xfId="2418"/>
    <cellStyle name="Денежный 5 7" xfId="2419"/>
    <cellStyle name="Денежный 50" xfId="2420"/>
    <cellStyle name="Денежный 51" xfId="2421"/>
    <cellStyle name="Денежный 52" xfId="2422"/>
    <cellStyle name="Денежный 53" xfId="2423"/>
    <cellStyle name="Денежный 54" xfId="2424"/>
    <cellStyle name="Денежный 55" xfId="2425"/>
    <cellStyle name="Денежный 56" xfId="2426"/>
    <cellStyle name="Денежный 57" xfId="2427"/>
    <cellStyle name="Денежный 58" xfId="2428"/>
    <cellStyle name="Денежный 59" xfId="2429"/>
    <cellStyle name="Денежный 6" xfId="2430"/>
    <cellStyle name="Денежный 6 10" xfId="2431"/>
    <cellStyle name="Денежный 6 11" xfId="2432"/>
    <cellStyle name="Денежный 6 2" xfId="2433"/>
    <cellStyle name="Денежный 6 2 2" xfId="2434"/>
    <cellStyle name="Денежный 6 2 3" xfId="2435"/>
    <cellStyle name="Денежный 6 2 4" xfId="2436"/>
    <cellStyle name="Денежный 6 3" xfId="2437"/>
    <cellStyle name="Денежный 6 3 2" xfId="2438"/>
    <cellStyle name="Денежный 6 3 3" xfId="2439"/>
    <cellStyle name="Денежный 6 4" xfId="2440"/>
    <cellStyle name="Денежный 6 4 2" xfId="2441"/>
    <cellStyle name="Денежный 6 4 3" xfId="2442"/>
    <cellStyle name="Денежный 6 5" xfId="2443"/>
    <cellStyle name="Денежный 6 5 2" xfId="2444"/>
    <cellStyle name="Денежный 6 5 3" xfId="2445"/>
    <cellStyle name="Денежный 6 5 4" xfId="2446"/>
    <cellStyle name="Денежный 6 6" xfId="2447"/>
    <cellStyle name="Денежный 6 7" xfId="2448"/>
    <cellStyle name="Денежный 6 7 10" xfId="2449"/>
    <cellStyle name="Денежный 6 7 10 10" xfId="2450"/>
    <cellStyle name="Денежный 6 7 10 2" xfId="2451"/>
    <cellStyle name="Денежный 6 7 10 2 2" xfId="2452"/>
    <cellStyle name="Денежный 6 7 10 2 2 2" xfId="2453"/>
    <cellStyle name="Денежный 6 7 10 2 2 3" xfId="2454"/>
    <cellStyle name="Денежный 6 7 10 2 2 4" xfId="2455"/>
    <cellStyle name="Денежный 6 7 10 2 2 5" xfId="2456"/>
    <cellStyle name="Денежный 6 7 10 2 2 6" xfId="2457"/>
    <cellStyle name="Денежный 6 7 10 2 2 7" xfId="2458"/>
    <cellStyle name="Денежный 6 7 10 2 2 8" xfId="2459"/>
    <cellStyle name="Денежный 6 7 10 2 3" xfId="2460"/>
    <cellStyle name="Денежный 6 7 10 2 4" xfId="2461"/>
    <cellStyle name="Денежный 6 7 10 2 5" xfId="2462"/>
    <cellStyle name="Денежный 6 7 10 2 6" xfId="2463"/>
    <cellStyle name="Денежный 6 7 10 2 7" xfId="2464"/>
    <cellStyle name="Денежный 6 7 10 2 8" xfId="2465"/>
    <cellStyle name="Денежный 6 7 10 3" xfId="2466"/>
    <cellStyle name="Денежный 6 7 10 4" xfId="2467"/>
    <cellStyle name="Денежный 6 7 10 5" xfId="2468"/>
    <cellStyle name="Денежный 6 7 10 6" xfId="2469"/>
    <cellStyle name="Денежный 6 7 10 7" xfId="2470"/>
    <cellStyle name="Денежный 6 7 10 8" xfId="2471"/>
    <cellStyle name="Денежный 6 7 10 9" xfId="2472"/>
    <cellStyle name="Денежный 6 7 11" xfId="2473"/>
    <cellStyle name="Денежный 6 7 12" xfId="2474"/>
    <cellStyle name="Денежный 6 7 13" xfId="2475"/>
    <cellStyle name="Денежный 6 7 13 2" xfId="2476"/>
    <cellStyle name="Денежный 6 7 13 2 2" xfId="2477"/>
    <cellStyle name="Денежный 6 7 13 2 3" xfId="2478"/>
    <cellStyle name="Денежный 6 7 13 2 4" xfId="2479"/>
    <cellStyle name="Денежный 6 7 13 2 5" xfId="2480"/>
    <cellStyle name="Денежный 6 7 13 2 6" xfId="2481"/>
    <cellStyle name="Денежный 6 7 13 2 7" xfId="2482"/>
    <cellStyle name="Денежный 6 7 13 2 8" xfId="2483"/>
    <cellStyle name="Денежный 6 7 13 3" xfId="2484"/>
    <cellStyle name="Денежный 6 7 13 4" xfId="2485"/>
    <cellStyle name="Денежный 6 7 13 5" xfId="2486"/>
    <cellStyle name="Денежный 6 7 13 6" xfId="2487"/>
    <cellStyle name="Денежный 6 7 13 7" xfId="2488"/>
    <cellStyle name="Денежный 6 7 13 8" xfId="2489"/>
    <cellStyle name="Денежный 6 7 14" xfId="2490"/>
    <cellStyle name="Денежный 6 7 15" xfId="2491"/>
    <cellStyle name="Денежный 6 7 16" xfId="2492"/>
    <cellStyle name="Денежный 6 7 17" xfId="2493"/>
    <cellStyle name="Денежный 6 7 18" xfId="2494"/>
    <cellStyle name="Денежный 6 7 19" xfId="2495"/>
    <cellStyle name="Денежный 6 7 2" xfId="2496"/>
    <cellStyle name="Денежный 6 7 20" xfId="2497"/>
    <cellStyle name="Денежный 6 7 3" xfId="2498"/>
    <cellStyle name="Денежный 6 7 4" xfId="2499"/>
    <cellStyle name="Денежный 6 7 5" xfId="2500"/>
    <cellStyle name="Денежный 6 7 6" xfId="2501"/>
    <cellStyle name="Денежный 6 7 7" xfId="2502"/>
    <cellStyle name="Денежный 6 7 7 10" xfId="2503"/>
    <cellStyle name="Денежный 6 7 7 11" xfId="2504"/>
    <cellStyle name="Денежный 6 7 7 12" xfId="2505"/>
    <cellStyle name="Денежный 6 7 7 2" xfId="2506"/>
    <cellStyle name="Денежный 6 7 7 2 10" xfId="2507"/>
    <cellStyle name="Денежный 6 7 7 2 11" xfId="2508"/>
    <cellStyle name="Денежный 6 7 7 2 12" xfId="2509"/>
    <cellStyle name="Денежный 6 7 7 2 2" xfId="2510"/>
    <cellStyle name="Денежный 6 7 7 2 2 10" xfId="2511"/>
    <cellStyle name="Денежный 6 7 7 2 2 2" xfId="2512"/>
    <cellStyle name="Денежный 6 7 7 2 2 2 2" xfId="2513"/>
    <cellStyle name="Денежный 6 7 7 2 2 2 2 2" xfId="2514"/>
    <cellStyle name="Денежный 6 7 7 2 2 2 2 3" xfId="2515"/>
    <cellStyle name="Денежный 6 7 7 2 2 2 2 4" xfId="2516"/>
    <cellStyle name="Денежный 6 7 7 2 2 2 2 5" xfId="2517"/>
    <cellStyle name="Денежный 6 7 7 2 2 2 2 6" xfId="2518"/>
    <cellStyle name="Денежный 6 7 7 2 2 2 2 7" xfId="2519"/>
    <cellStyle name="Денежный 6 7 7 2 2 2 2 8" xfId="2520"/>
    <cellStyle name="Денежный 6 7 7 2 2 2 3" xfId="2521"/>
    <cellStyle name="Денежный 6 7 7 2 2 2 4" xfId="2522"/>
    <cellStyle name="Денежный 6 7 7 2 2 2 5" xfId="2523"/>
    <cellStyle name="Денежный 6 7 7 2 2 2 6" xfId="2524"/>
    <cellStyle name="Денежный 6 7 7 2 2 2 7" xfId="2525"/>
    <cellStyle name="Денежный 6 7 7 2 2 2 8" xfId="2526"/>
    <cellStyle name="Денежный 6 7 7 2 2 3" xfId="2527"/>
    <cellStyle name="Денежный 6 7 7 2 2 4" xfId="2528"/>
    <cellStyle name="Денежный 6 7 7 2 2 5" xfId="2529"/>
    <cellStyle name="Денежный 6 7 7 2 2 6" xfId="2530"/>
    <cellStyle name="Денежный 6 7 7 2 2 7" xfId="2531"/>
    <cellStyle name="Денежный 6 7 7 2 2 8" xfId="2532"/>
    <cellStyle name="Денежный 6 7 7 2 2 9" xfId="2533"/>
    <cellStyle name="Денежный 6 7 7 2 3" xfId="2534"/>
    <cellStyle name="Денежный 6 7 7 2 4" xfId="2535"/>
    <cellStyle name="Денежный 6 7 7 2 5" xfId="2536"/>
    <cellStyle name="Денежный 6 7 7 2 5 2" xfId="2537"/>
    <cellStyle name="Денежный 6 7 7 2 5 2 2" xfId="2538"/>
    <cellStyle name="Денежный 6 7 7 2 5 2 3" xfId="2539"/>
    <cellStyle name="Денежный 6 7 7 2 5 2 4" xfId="2540"/>
    <cellStyle name="Денежный 6 7 7 2 5 2 5" xfId="2541"/>
    <cellStyle name="Денежный 6 7 7 2 5 2 6" xfId="2542"/>
    <cellStyle name="Денежный 6 7 7 2 5 2 7" xfId="2543"/>
    <cellStyle name="Денежный 6 7 7 2 5 2 8" xfId="2544"/>
    <cellStyle name="Денежный 6 7 7 2 5 3" xfId="2545"/>
    <cellStyle name="Денежный 6 7 7 2 5 4" xfId="2546"/>
    <cellStyle name="Денежный 6 7 7 2 5 5" xfId="2547"/>
    <cellStyle name="Денежный 6 7 7 2 5 6" xfId="2548"/>
    <cellStyle name="Денежный 6 7 7 2 5 7" xfId="2549"/>
    <cellStyle name="Денежный 6 7 7 2 5 8" xfId="2550"/>
    <cellStyle name="Денежный 6 7 7 2 6" xfId="2551"/>
    <cellStyle name="Денежный 6 7 7 2 7" xfId="2552"/>
    <cellStyle name="Денежный 6 7 7 2 8" xfId="2553"/>
    <cellStyle name="Денежный 6 7 7 2 9" xfId="2554"/>
    <cellStyle name="Денежный 6 7 7 3" xfId="2555"/>
    <cellStyle name="Денежный 6 7 7 3 10" xfId="2556"/>
    <cellStyle name="Денежный 6 7 7 3 2" xfId="2557"/>
    <cellStyle name="Денежный 6 7 7 3 2 2" xfId="2558"/>
    <cellStyle name="Денежный 6 7 7 3 2 2 2" xfId="2559"/>
    <cellStyle name="Денежный 6 7 7 3 2 2 3" xfId="2560"/>
    <cellStyle name="Денежный 6 7 7 3 2 2 4" xfId="2561"/>
    <cellStyle name="Денежный 6 7 7 3 2 2 5" xfId="2562"/>
    <cellStyle name="Денежный 6 7 7 3 2 2 6" xfId="2563"/>
    <cellStyle name="Денежный 6 7 7 3 2 2 7" xfId="2564"/>
    <cellStyle name="Денежный 6 7 7 3 2 2 8" xfId="2565"/>
    <cellStyle name="Денежный 6 7 7 3 2 3" xfId="2566"/>
    <cellStyle name="Денежный 6 7 7 3 2 4" xfId="2567"/>
    <cellStyle name="Денежный 6 7 7 3 2 5" xfId="2568"/>
    <cellStyle name="Денежный 6 7 7 3 2 6" xfId="2569"/>
    <cellStyle name="Денежный 6 7 7 3 2 7" xfId="2570"/>
    <cellStyle name="Денежный 6 7 7 3 2 8" xfId="2571"/>
    <cellStyle name="Денежный 6 7 7 3 3" xfId="2572"/>
    <cellStyle name="Денежный 6 7 7 3 4" xfId="2573"/>
    <cellStyle name="Денежный 6 7 7 3 5" xfId="2574"/>
    <cellStyle name="Денежный 6 7 7 3 6" xfId="2575"/>
    <cellStyle name="Денежный 6 7 7 3 7" xfId="2576"/>
    <cellStyle name="Денежный 6 7 7 3 8" xfId="2577"/>
    <cellStyle name="Денежный 6 7 7 3 9" xfId="2578"/>
    <cellStyle name="Денежный 6 7 7 4" xfId="2579"/>
    <cellStyle name="Денежный 6 7 7 5" xfId="2580"/>
    <cellStyle name="Денежный 6 7 7 5 2" xfId="2581"/>
    <cellStyle name="Денежный 6 7 7 5 2 2" xfId="2582"/>
    <cellStyle name="Денежный 6 7 7 5 2 3" xfId="2583"/>
    <cellStyle name="Денежный 6 7 7 5 2 4" xfId="2584"/>
    <cellStyle name="Денежный 6 7 7 5 2 5" xfId="2585"/>
    <cellStyle name="Денежный 6 7 7 5 2 6" xfId="2586"/>
    <cellStyle name="Денежный 6 7 7 5 2 7" xfId="2587"/>
    <cellStyle name="Денежный 6 7 7 5 2 8" xfId="2588"/>
    <cellStyle name="Денежный 6 7 7 5 3" xfId="2589"/>
    <cellStyle name="Денежный 6 7 7 5 4" xfId="2590"/>
    <cellStyle name="Денежный 6 7 7 5 5" xfId="2591"/>
    <cellStyle name="Денежный 6 7 7 5 6" xfId="2592"/>
    <cellStyle name="Денежный 6 7 7 5 7" xfId="2593"/>
    <cellStyle name="Денежный 6 7 7 5 8" xfId="2594"/>
    <cellStyle name="Денежный 6 7 7 6" xfId="2595"/>
    <cellStyle name="Денежный 6 7 7 7" xfId="2596"/>
    <cellStyle name="Денежный 6 7 7 8" xfId="2597"/>
    <cellStyle name="Денежный 6 7 7 9" xfId="2598"/>
    <cellStyle name="Денежный 6 7 8" xfId="2599"/>
    <cellStyle name="Денежный 6 7 9" xfId="2600"/>
    <cellStyle name="Денежный 6 8" xfId="2601"/>
    <cellStyle name="Денежный 6 8 2" xfId="2602"/>
    <cellStyle name="Денежный 6 8 3" xfId="2603"/>
    <cellStyle name="Денежный 6 8 4" xfId="2604"/>
    <cellStyle name="Денежный 6 9" xfId="2605"/>
    <cellStyle name="Денежный 60" xfId="2606"/>
    <cellStyle name="Денежный 61" xfId="2607"/>
    <cellStyle name="Денежный 62" xfId="2608"/>
    <cellStyle name="Денежный 63" xfId="2609"/>
    <cellStyle name="Денежный 64" xfId="2610"/>
    <cellStyle name="Денежный 65" xfId="2611"/>
    <cellStyle name="Денежный 66" xfId="2612"/>
    <cellStyle name="Денежный 67" xfId="2613"/>
    <cellStyle name="Денежный 68" xfId="2614"/>
    <cellStyle name="Денежный 69" xfId="2615"/>
    <cellStyle name="Денежный 7" xfId="2616"/>
    <cellStyle name="Денежный 7 2" xfId="2617"/>
    <cellStyle name="Денежный 7 2 2" xfId="2618"/>
    <cellStyle name="Денежный 7 2 3" xfId="2619"/>
    <cellStyle name="Денежный 7 2 4" xfId="2620"/>
    <cellStyle name="Денежный 7 3" xfId="2621"/>
    <cellStyle name="Денежный 7 4" xfId="2622"/>
    <cellStyle name="Денежный 7 5" xfId="2623"/>
    <cellStyle name="Денежный 7 5 2" xfId="2624"/>
    <cellStyle name="Денежный 7 5 3" xfId="2625"/>
    <cellStyle name="Денежный 7 5 4" xfId="2626"/>
    <cellStyle name="Денежный 7 6" xfId="2627"/>
    <cellStyle name="Денежный 7 7" xfId="2628"/>
    <cellStyle name="Денежный 7 7 2" xfId="2629"/>
    <cellStyle name="Денежный 7 7 2 2" xfId="2630"/>
    <cellStyle name="Денежный 7 7 2 3" xfId="2631"/>
    <cellStyle name="Денежный 7 7 3" xfId="2632"/>
    <cellStyle name="Денежный 7 8" xfId="2633"/>
    <cellStyle name="Денежный 7 8 2" xfId="2634"/>
    <cellStyle name="Денежный 70" xfId="2635"/>
    <cellStyle name="Денежный 71" xfId="2636"/>
    <cellStyle name="Денежный 72" xfId="2637"/>
    <cellStyle name="Денежный 73" xfId="2638"/>
    <cellStyle name="Денежный 74" xfId="2639"/>
    <cellStyle name="Денежный 75" xfId="2640"/>
    <cellStyle name="Денежный 76" xfId="2641"/>
    <cellStyle name="Денежный 77" xfId="2642"/>
    <cellStyle name="Денежный 78" xfId="2643"/>
    <cellStyle name="Денежный 79" xfId="2644"/>
    <cellStyle name="Денежный 8" xfId="2645"/>
    <cellStyle name="Денежный 8 2" xfId="2646"/>
    <cellStyle name="Денежный 8 2 2" xfId="2647"/>
    <cellStyle name="Денежный 8 2 3" xfId="2648"/>
    <cellStyle name="Денежный 8 2 4" xfId="2649"/>
    <cellStyle name="Денежный 8 3" xfId="2650"/>
    <cellStyle name="Денежный 8 3 2" xfId="2651"/>
    <cellStyle name="Денежный 8 4" xfId="2652"/>
    <cellStyle name="Денежный 8 5" xfId="2653"/>
    <cellStyle name="Денежный 8 5 2" xfId="2654"/>
    <cellStyle name="Денежный 8 5 3" xfId="2655"/>
    <cellStyle name="Денежный 8 5 4" xfId="2656"/>
    <cellStyle name="Денежный 8 6" xfId="2657"/>
    <cellStyle name="Денежный 80" xfId="2658"/>
    <cellStyle name="Денежный 81" xfId="2659"/>
    <cellStyle name="Денежный 82" xfId="2660"/>
    <cellStyle name="Денежный 83" xfId="2661"/>
    <cellStyle name="Денежный 84" xfId="2662"/>
    <cellStyle name="Денежный 85" xfId="2663"/>
    <cellStyle name="Денежный 86" xfId="2664"/>
    <cellStyle name="Денежный 87" xfId="2665"/>
    <cellStyle name="Денежный 88" xfId="2666"/>
    <cellStyle name="Денежный 89" xfId="2667"/>
    <cellStyle name="Денежный 9" xfId="2668"/>
    <cellStyle name="Денежный 9 2" xfId="2669"/>
    <cellStyle name="Денежный 9 2 2" xfId="2670"/>
    <cellStyle name="Денежный 9 2 3" xfId="2671"/>
    <cellStyle name="Денежный 9 2 4" xfId="2672"/>
    <cellStyle name="Денежный 9 2 5" xfId="2673"/>
    <cellStyle name="Денежный 9 2 6" xfId="2674"/>
    <cellStyle name="Денежный 9 3" xfId="2675"/>
    <cellStyle name="Денежный 90" xfId="2676"/>
    <cellStyle name="Денежный 91" xfId="2677"/>
    <cellStyle name="Денежный 92" xfId="2678"/>
    <cellStyle name="Денежный 93" xfId="2679"/>
    <cellStyle name="Денежный 94" xfId="2680"/>
    <cellStyle name="Денежный 95" xfId="2681"/>
    <cellStyle name="Денежный 96" xfId="2682"/>
    <cellStyle name="Денежный 97" xfId="2683"/>
    <cellStyle name="Денежный 98" xfId="2684"/>
    <cellStyle name="Денежный 99" xfId="2685"/>
    <cellStyle name="Заголовок 1" xfId="2686"/>
    <cellStyle name="Заголовок 1 2" xfId="2687"/>
    <cellStyle name="Заголовок 1 2 2" xfId="2688"/>
    <cellStyle name="Заголовок 1 3" xfId="2689"/>
    <cellStyle name="Заголовок 1 3 2" xfId="2690"/>
    <cellStyle name="Заголовок 1 4" xfId="2691"/>
    <cellStyle name="Заголовок 1 4 2" xfId="2692"/>
    <cellStyle name="Заголовок 1 5" xfId="2693"/>
    <cellStyle name="Заголовок 1 5 2" xfId="2694"/>
    <cellStyle name="Заголовок 1 6" xfId="2695"/>
    <cellStyle name="Заголовок 1 6 2" xfId="2696"/>
    <cellStyle name="Заголовок 1 7" xfId="2697"/>
    <cellStyle name="Заголовок 2" xfId="2698"/>
    <cellStyle name="Заголовок 2 2" xfId="2699"/>
    <cellStyle name="Заголовок 2 2 2" xfId="2700"/>
    <cellStyle name="Заголовок 2 3" xfId="2701"/>
    <cellStyle name="Заголовок 2 3 2" xfId="2702"/>
    <cellStyle name="Заголовок 2 4" xfId="2703"/>
    <cellStyle name="Заголовок 2 4 2" xfId="2704"/>
    <cellStyle name="Заголовок 2 5" xfId="2705"/>
    <cellStyle name="Заголовок 2 5 2" xfId="2706"/>
    <cellStyle name="Заголовок 2 6" xfId="2707"/>
    <cellStyle name="Заголовок 2 6 2" xfId="2708"/>
    <cellStyle name="Заголовок 2 7" xfId="2709"/>
    <cellStyle name="Заголовок 3" xfId="2710"/>
    <cellStyle name="Заголовок 3 2" xfId="2711"/>
    <cellStyle name="Заголовок 3 2 2" xfId="2712"/>
    <cellStyle name="Заголовок 3 3" xfId="2713"/>
    <cellStyle name="Заголовок 3 3 2" xfId="2714"/>
    <cellStyle name="Заголовок 3 4" xfId="2715"/>
    <cellStyle name="Заголовок 3 4 2" xfId="2716"/>
    <cellStyle name="Заголовок 3 5" xfId="2717"/>
    <cellStyle name="Заголовок 3 5 2" xfId="2718"/>
    <cellStyle name="Заголовок 3 6" xfId="2719"/>
    <cellStyle name="Заголовок 3 6 2" xfId="2720"/>
    <cellStyle name="Заголовок 3 7" xfId="2721"/>
    <cellStyle name="Заголовок 4" xfId="2722"/>
    <cellStyle name="Заголовок 4 2" xfId="2723"/>
    <cellStyle name="Заголовок 4 2 2" xfId="2724"/>
    <cellStyle name="Заголовок 4 3" xfId="2725"/>
    <cellStyle name="Заголовок 4 3 2" xfId="2726"/>
    <cellStyle name="Заголовок 4 4" xfId="2727"/>
    <cellStyle name="Заголовок 4 4 2" xfId="2728"/>
    <cellStyle name="Заголовок 4 5" xfId="2729"/>
    <cellStyle name="Заголовок 4 5 2" xfId="2730"/>
    <cellStyle name="Заголовок 4 6" xfId="2731"/>
    <cellStyle name="Заголовок 4 6 2" xfId="2732"/>
    <cellStyle name="Заголовок 4 7" xfId="2733"/>
    <cellStyle name="Итог" xfId="2734"/>
    <cellStyle name="Итог 2" xfId="2735"/>
    <cellStyle name="Итог 2 2" xfId="2736"/>
    <cellStyle name="Итог 3" xfId="2737"/>
    <cellStyle name="Итог 3 2" xfId="2738"/>
    <cellStyle name="Итог 4" xfId="2739"/>
    <cellStyle name="Итог 4 2" xfId="2740"/>
    <cellStyle name="Итог 5" xfId="2741"/>
    <cellStyle name="Итог 5 2" xfId="2742"/>
    <cellStyle name="Итог 6" xfId="2743"/>
    <cellStyle name="Итог 6 2" xfId="2744"/>
    <cellStyle name="Итог 7" xfId="2745"/>
    <cellStyle name="Контрольная ячейка" xfId="2746"/>
    <cellStyle name="Контрольная ячейка 2" xfId="2747"/>
    <cellStyle name="Контрольная ячейка 2 2" xfId="2748"/>
    <cellStyle name="Контрольная ячейка 3" xfId="2749"/>
    <cellStyle name="Контрольная ячейка 3 2" xfId="2750"/>
    <cellStyle name="Контрольная ячейка 4" xfId="2751"/>
    <cellStyle name="Контрольная ячейка 4 2" xfId="2752"/>
    <cellStyle name="Контрольная ячейка 5" xfId="2753"/>
    <cellStyle name="Контрольная ячейка 5 2" xfId="2754"/>
    <cellStyle name="Контрольная ячейка 6" xfId="2755"/>
    <cellStyle name="Контрольная ячейка 6 2" xfId="2756"/>
    <cellStyle name="Контрольная ячейка 7" xfId="2757"/>
    <cellStyle name="Контрольная ячейка 7 2" xfId="2758"/>
    <cellStyle name="Контрольная ячейка 8" xfId="2759"/>
    <cellStyle name="Название" xfId="2760"/>
    <cellStyle name="Название 2" xfId="2761"/>
    <cellStyle name="Название 2 2" xfId="2762"/>
    <cellStyle name="Название 3" xfId="2763"/>
    <cellStyle name="Название 3 2" xfId="2764"/>
    <cellStyle name="Название 4" xfId="2765"/>
    <cellStyle name="Название 4 2" xfId="2766"/>
    <cellStyle name="Название 5" xfId="2767"/>
    <cellStyle name="Название 5 2" xfId="2768"/>
    <cellStyle name="Название 6" xfId="2769"/>
    <cellStyle name="Название 6 2" xfId="2770"/>
    <cellStyle name="Название 7" xfId="2771"/>
    <cellStyle name="Нейтральный" xfId="2772"/>
    <cellStyle name="Нейтральный 2" xfId="2773"/>
    <cellStyle name="Нейтральный 2 2" xfId="2774"/>
    <cellStyle name="Нейтральный 3" xfId="2775"/>
    <cellStyle name="Нейтральный 3 2" xfId="2776"/>
    <cellStyle name="Нейтральный 4" xfId="2777"/>
    <cellStyle name="Нейтральный 4 2" xfId="2778"/>
    <cellStyle name="Нейтральный 5" xfId="2779"/>
    <cellStyle name="Нейтральный 5 2" xfId="2780"/>
    <cellStyle name="Нейтральный 6" xfId="2781"/>
    <cellStyle name="Нейтральный 6 2" xfId="2782"/>
    <cellStyle name="Нейтральный 7" xfId="2783"/>
    <cellStyle name="Нейтральный 7 2" xfId="2784"/>
    <cellStyle name="Нейтральный 8" xfId="2785"/>
    <cellStyle name="Обычный 10" xfId="2786"/>
    <cellStyle name="Обычный 10 2" xfId="2787"/>
    <cellStyle name="Обычный 10 2 2" xfId="2788"/>
    <cellStyle name="Обычный 10 3" xfId="2789"/>
    <cellStyle name="Обычный 11" xfId="2790"/>
    <cellStyle name="Обычный 11 10" xfId="2791"/>
    <cellStyle name="Обычный 11 10 2" xfId="2792"/>
    <cellStyle name="Обычный 11 11" xfId="2793"/>
    <cellStyle name="Обычный 11 12" xfId="2794"/>
    <cellStyle name="Обычный 11 12 2" xfId="2795"/>
    <cellStyle name="Обычный 11 12 2 2" xfId="2796"/>
    <cellStyle name="Обычный 11 12 3" xfId="2797"/>
    <cellStyle name="Обычный 11 2" xfId="2798"/>
    <cellStyle name="Обычный 11 2 2" xfId="2799"/>
    <cellStyle name="Обычный 11 3" xfId="2800"/>
    <cellStyle name="Обычный 11 4" xfId="2801"/>
    <cellStyle name="Обычный 11 5" xfId="2802"/>
    <cellStyle name="Обычный 11 6" xfId="2803"/>
    <cellStyle name="Обычный 11 7" xfId="2804"/>
    <cellStyle name="Обычный 11 8" xfId="2805"/>
    <cellStyle name="Обычный 11 9" xfId="2806"/>
    <cellStyle name="Обычный 12" xfId="2807"/>
    <cellStyle name="Обычный 12 2" xfId="2808"/>
    <cellStyle name="Обычный 12 2 2" xfId="2809"/>
    <cellStyle name="Обычный 12 2 2 2" xfId="2810"/>
    <cellStyle name="Обычный 12 2 3" xfId="2811"/>
    <cellStyle name="Обычный 12 2 4" xfId="2812"/>
    <cellStyle name="Обычный 12 3" xfId="2813"/>
    <cellStyle name="Обычный 12 4" xfId="2814"/>
    <cellStyle name="Обычный 13" xfId="2815"/>
    <cellStyle name="Обычный 13 2" xfId="2816"/>
    <cellStyle name="Обычный 14" xfId="2817"/>
    <cellStyle name="Обычный 14 2" xfId="2818"/>
    <cellStyle name="Обычный 14 3" xfId="2819"/>
    <cellStyle name="Обычный 14 4" xfId="2820"/>
    <cellStyle name="Обычный 14 5" xfId="2821"/>
    <cellStyle name="Обычный 14 6" xfId="2822"/>
    <cellStyle name="Обычный 15" xfId="2823"/>
    <cellStyle name="Обычный 15 2" xfId="2824"/>
    <cellStyle name="Обычный 16" xfId="2825"/>
    <cellStyle name="Обычный 17" xfId="2826"/>
    <cellStyle name="Обычный 17 2" xfId="2827"/>
    <cellStyle name="Обычный 17 3" xfId="2828"/>
    <cellStyle name="Обычный 17 4" xfId="2829"/>
    <cellStyle name="Обычный 17 5" xfId="2830"/>
    <cellStyle name="Обычный 17 6" xfId="2831"/>
    <cellStyle name="Обычный 17 7" xfId="2832"/>
    <cellStyle name="Обычный 18" xfId="2833"/>
    <cellStyle name="Обычный 18 2" xfId="2834"/>
    <cellStyle name="Обычный 18 3" xfId="2835"/>
    <cellStyle name="Обычный 19" xfId="2836"/>
    <cellStyle name="Обычный 2" xfId="2837"/>
    <cellStyle name="Обычный 2 10" xfId="2838"/>
    <cellStyle name="Обычный 2 10 2" xfId="2839"/>
    <cellStyle name="Обычный 2 10 2 2" xfId="2840"/>
    <cellStyle name="Обычный 2 11" xfId="2841"/>
    <cellStyle name="Обычный 2 12" xfId="2842"/>
    <cellStyle name="Обычный 2 13" xfId="2843"/>
    <cellStyle name="Обычный 2 14" xfId="2844"/>
    <cellStyle name="Обычный 2 14 10" xfId="2845"/>
    <cellStyle name="Обычный 2 14 10 2" xfId="2846"/>
    <cellStyle name="Обычный 2 14 11" xfId="2847"/>
    <cellStyle name="Обычный 2 14 12" xfId="2848"/>
    <cellStyle name="Обычный 2 14 2" xfId="2849"/>
    <cellStyle name="Обычный 2 14 2 2" xfId="2850"/>
    <cellStyle name="Обычный 2 14 3" xfId="2851"/>
    <cellStyle name="Обычный 2 14 4" xfId="2852"/>
    <cellStyle name="Обычный 2 14 5" xfId="2853"/>
    <cellStyle name="Обычный 2 14 6" xfId="2854"/>
    <cellStyle name="Обычный 2 14 7" xfId="2855"/>
    <cellStyle name="Обычный 2 14 8" xfId="2856"/>
    <cellStyle name="Обычный 2 14 9" xfId="2857"/>
    <cellStyle name="Обычный 2 15" xfId="2858"/>
    <cellStyle name="Обычный 2 16" xfId="2859"/>
    <cellStyle name="Обычный 2 17" xfId="2860"/>
    <cellStyle name="Обычный 2 18" xfId="2861"/>
    <cellStyle name="Обычный 2 19" xfId="2862"/>
    <cellStyle name="Обычный 2 2" xfId="2863"/>
    <cellStyle name="Обычный 2 2 10" xfId="2864"/>
    <cellStyle name="Обычный 2 2 10 2" xfId="2865"/>
    <cellStyle name="Обычный 2 2 11" xfId="2866"/>
    <cellStyle name="Обычный 2 2 12" xfId="2867"/>
    <cellStyle name="Обычный 2 2 13" xfId="2868"/>
    <cellStyle name="Обычный 2 2 14" xfId="2869"/>
    <cellStyle name="Обычный 2 2 15" xfId="2870"/>
    <cellStyle name="Обычный 2 2 16" xfId="2871"/>
    <cellStyle name="Обычный 2 2 17" xfId="2872"/>
    <cellStyle name="Обычный 2 2 18" xfId="2873"/>
    <cellStyle name="Обычный 2 2 19" xfId="2874"/>
    <cellStyle name="Обычный 2 2 2" xfId="2875"/>
    <cellStyle name="Обычный 2 2 2 2" xfId="2876"/>
    <cellStyle name="Обычный 2 2 2 2 2" xfId="2877"/>
    <cellStyle name="Обычный 2 2 2 2 3" xfId="2878"/>
    <cellStyle name="Обычный 2 2 2 2 3 2" xfId="2879"/>
    <cellStyle name="Обычный 2 2 2 2 4" xfId="2880"/>
    <cellStyle name="Обычный 2 2 2 2 5" xfId="2881"/>
    <cellStyle name="Обычный 2 2 2 3" xfId="2882"/>
    <cellStyle name="Обычный 2 2 2 3 2" xfId="2883"/>
    <cellStyle name="Обычный 2 2 2 4" xfId="2884"/>
    <cellStyle name="Обычный 2 2 2 4 2" xfId="2885"/>
    <cellStyle name="Обычный 2 2 2 4 3" xfId="2886"/>
    <cellStyle name="Обычный 2 2 2 4 4" xfId="2887"/>
    <cellStyle name="Обычный 2 2 2 5" xfId="2888"/>
    <cellStyle name="Обычный 2 2 2 5 2" xfId="2889"/>
    <cellStyle name="Обычный 2 2 2 5 3" xfId="2890"/>
    <cellStyle name="Обычный 2 2 2 5 4" xfId="2891"/>
    <cellStyle name="Обычный 2 2 2 6" xfId="2892"/>
    <cellStyle name="Обычный 2 2 2 7" xfId="2893"/>
    <cellStyle name="Обычный 2 2 2 8" xfId="2894"/>
    <cellStyle name="Обычный 2 2 2 9" xfId="2895"/>
    <cellStyle name="Обычный 2 2 3" xfId="2896"/>
    <cellStyle name="Обычный 2 2 3 10" xfId="2897"/>
    <cellStyle name="Обычный 2 2 3 2" xfId="2898"/>
    <cellStyle name="Обычный 2 2 3 2 2" xfId="2899"/>
    <cellStyle name="Обычный 2 2 3 2 3" xfId="2900"/>
    <cellStyle name="Обычный 2 2 3 3" xfId="2901"/>
    <cellStyle name="Обычный 2 2 3 4" xfId="2902"/>
    <cellStyle name="Обычный 2 2 3 5" xfId="2903"/>
    <cellStyle name="Обычный 2 2 3 6" xfId="2904"/>
    <cellStyle name="Обычный 2 2 3 7" xfId="2905"/>
    <cellStyle name="Обычный 2 2 3 8" xfId="2906"/>
    <cellStyle name="Обычный 2 2 3 9" xfId="2907"/>
    <cellStyle name="Обычный 2 2 4" xfId="2908"/>
    <cellStyle name="Обычный 2 2 4 2" xfId="2909"/>
    <cellStyle name="Обычный 2 2 4 3" xfId="2910"/>
    <cellStyle name="Обычный 2 2 4 4" xfId="2911"/>
    <cellStyle name="Обычный 2 2 5" xfId="2912"/>
    <cellStyle name="Обычный 2 2 5 2" xfId="2913"/>
    <cellStyle name="Обычный 2 2 5 3" xfId="2914"/>
    <cellStyle name="Обычный 2 2 5 4" xfId="2915"/>
    <cellStyle name="Обычный 2 2 6" xfId="2916"/>
    <cellStyle name="Обычный 2 2 7" xfId="2917"/>
    <cellStyle name="Обычный 2 2 8" xfId="2918"/>
    <cellStyle name="Обычный 2 2 9" xfId="2919"/>
    <cellStyle name="Обычный 2 2_База1 (version 1)" xfId="2920"/>
    <cellStyle name="Обычный 2 20" xfId="2921"/>
    <cellStyle name="Обычный 2 21" xfId="2922"/>
    <cellStyle name="Обычный 2 22" xfId="2923"/>
    <cellStyle name="Обычный 2 23" xfId="2924"/>
    <cellStyle name="Обычный 2 23 2" xfId="2925"/>
    <cellStyle name="Обычный 2 24" xfId="2926"/>
    <cellStyle name="Обычный 2 24 2" xfId="2927"/>
    <cellStyle name="Обычный 2 24 3" xfId="2928"/>
    <cellStyle name="Обычный 2 24 4" xfId="2929"/>
    <cellStyle name="Обычный 2 24 5" xfId="2930"/>
    <cellStyle name="Обычный 2 24 6" xfId="2931"/>
    <cellStyle name="Обычный 2 24 7" xfId="2932"/>
    <cellStyle name="Обычный 2 25" xfId="2933"/>
    <cellStyle name="Обычный 2 26" xfId="2934"/>
    <cellStyle name="Обычный 2 27" xfId="2935"/>
    <cellStyle name="Обычный 2 28" xfId="2936"/>
    <cellStyle name="Обычный 2 29" xfId="2937"/>
    <cellStyle name="Обычный 2 3" xfId="2938"/>
    <cellStyle name="Обычный 2 3 10" xfId="2939"/>
    <cellStyle name="Обычный 2 3 10 10" xfId="2940"/>
    <cellStyle name="Обычный 2 3 10 11" xfId="2941"/>
    <cellStyle name="Обычный 2 3 10 12" xfId="2942"/>
    <cellStyle name="Обычный 2 3 10 2" xfId="2943"/>
    <cellStyle name="Обычный 2 3 10 2 10" xfId="2944"/>
    <cellStyle name="Обычный 2 3 10 2 11" xfId="2945"/>
    <cellStyle name="Обычный 2 3 10 2 12" xfId="2946"/>
    <cellStyle name="Обычный 2 3 10 2 2" xfId="2947"/>
    <cellStyle name="Обычный 2 3 10 2 2 10" xfId="2948"/>
    <cellStyle name="Обычный 2 3 10 2 2 2" xfId="2949"/>
    <cellStyle name="Обычный 2 3 10 2 2 2 2" xfId="2950"/>
    <cellStyle name="Обычный 2 3 10 2 2 2 2 2" xfId="2951"/>
    <cellStyle name="Обычный 2 3 10 2 2 2 2 3" xfId="2952"/>
    <cellStyle name="Обычный 2 3 10 2 2 2 2 4" xfId="2953"/>
    <cellStyle name="Обычный 2 3 10 2 2 2 2 5" xfId="2954"/>
    <cellStyle name="Обычный 2 3 10 2 2 2 2 6" xfId="2955"/>
    <cellStyle name="Обычный 2 3 10 2 2 2 2 7" xfId="2956"/>
    <cellStyle name="Обычный 2 3 10 2 2 2 2 8" xfId="2957"/>
    <cellStyle name="Обычный 2 3 10 2 2 2 3" xfId="2958"/>
    <cellStyle name="Обычный 2 3 10 2 2 2 4" xfId="2959"/>
    <cellStyle name="Обычный 2 3 10 2 2 2 5" xfId="2960"/>
    <cellStyle name="Обычный 2 3 10 2 2 2 6" xfId="2961"/>
    <cellStyle name="Обычный 2 3 10 2 2 2 7" xfId="2962"/>
    <cellStyle name="Обычный 2 3 10 2 2 2 8" xfId="2963"/>
    <cellStyle name="Обычный 2 3 10 2 2 3" xfId="2964"/>
    <cellStyle name="Обычный 2 3 10 2 2 4" xfId="2965"/>
    <cellStyle name="Обычный 2 3 10 2 2 5" xfId="2966"/>
    <cellStyle name="Обычный 2 3 10 2 2 6" xfId="2967"/>
    <cellStyle name="Обычный 2 3 10 2 2 7" xfId="2968"/>
    <cellStyle name="Обычный 2 3 10 2 2 8" xfId="2969"/>
    <cellStyle name="Обычный 2 3 10 2 2 9" xfId="2970"/>
    <cellStyle name="Обычный 2 3 10 2 3" xfId="2971"/>
    <cellStyle name="Обычный 2 3 10 2 4" xfId="2972"/>
    <cellStyle name="Обычный 2 3 10 2 5" xfId="2973"/>
    <cellStyle name="Обычный 2 3 10 2 5 2" xfId="2974"/>
    <cellStyle name="Обычный 2 3 10 2 5 2 2" xfId="2975"/>
    <cellStyle name="Обычный 2 3 10 2 5 2 3" xfId="2976"/>
    <cellStyle name="Обычный 2 3 10 2 5 2 4" xfId="2977"/>
    <cellStyle name="Обычный 2 3 10 2 5 2 5" xfId="2978"/>
    <cellStyle name="Обычный 2 3 10 2 5 2 6" xfId="2979"/>
    <cellStyle name="Обычный 2 3 10 2 5 2 7" xfId="2980"/>
    <cellStyle name="Обычный 2 3 10 2 5 2 8" xfId="2981"/>
    <cellStyle name="Обычный 2 3 10 2 5 3" xfId="2982"/>
    <cellStyle name="Обычный 2 3 10 2 5 4" xfId="2983"/>
    <cellStyle name="Обычный 2 3 10 2 5 5" xfId="2984"/>
    <cellStyle name="Обычный 2 3 10 2 5 6" xfId="2985"/>
    <cellStyle name="Обычный 2 3 10 2 5 7" xfId="2986"/>
    <cellStyle name="Обычный 2 3 10 2 5 8" xfId="2987"/>
    <cellStyle name="Обычный 2 3 10 2 6" xfId="2988"/>
    <cellStyle name="Обычный 2 3 10 2 7" xfId="2989"/>
    <cellStyle name="Обычный 2 3 10 2 8" xfId="2990"/>
    <cellStyle name="Обычный 2 3 10 2 9" xfId="2991"/>
    <cellStyle name="Обычный 2 3 10 3" xfId="2992"/>
    <cellStyle name="Обычный 2 3 10 3 10" xfId="2993"/>
    <cellStyle name="Обычный 2 3 10 3 2" xfId="2994"/>
    <cellStyle name="Обычный 2 3 10 3 2 2" xfId="2995"/>
    <cellStyle name="Обычный 2 3 10 3 2 2 2" xfId="2996"/>
    <cellStyle name="Обычный 2 3 10 3 2 2 3" xfId="2997"/>
    <cellStyle name="Обычный 2 3 10 3 2 2 4" xfId="2998"/>
    <cellStyle name="Обычный 2 3 10 3 2 2 5" xfId="2999"/>
    <cellStyle name="Обычный 2 3 10 3 2 2 6" xfId="3000"/>
    <cellStyle name="Обычный 2 3 10 3 2 2 7" xfId="3001"/>
    <cellStyle name="Обычный 2 3 10 3 2 2 8" xfId="3002"/>
    <cellStyle name="Обычный 2 3 10 3 2 3" xfId="3003"/>
    <cellStyle name="Обычный 2 3 10 3 2 4" xfId="3004"/>
    <cellStyle name="Обычный 2 3 10 3 2 5" xfId="3005"/>
    <cellStyle name="Обычный 2 3 10 3 2 6" xfId="3006"/>
    <cellStyle name="Обычный 2 3 10 3 2 7" xfId="3007"/>
    <cellStyle name="Обычный 2 3 10 3 2 8" xfId="3008"/>
    <cellStyle name="Обычный 2 3 10 3 3" xfId="3009"/>
    <cellStyle name="Обычный 2 3 10 3 4" xfId="3010"/>
    <cellStyle name="Обычный 2 3 10 3 5" xfId="3011"/>
    <cellStyle name="Обычный 2 3 10 3 6" xfId="3012"/>
    <cellStyle name="Обычный 2 3 10 3 7" xfId="3013"/>
    <cellStyle name="Обычный 2 3 10 3 8" xfId="3014"/>
    <cellStyle name="Обычный 2 3 10 3 9" xfId="3015"/>
    <cellStyle name="Обычный 2 3 10 4" xfId="3016"/>
    <cellStyle name="Обычный 2 3 10 5" xfId="3017"/>
    <cellStyle name="Обычный 2 3 10 5 2" xfId="3018"/>
    <cellStyle name="Обычный 2 3 10 5 2 2" xfId="3019"/>
    <cellStyle name="Обычный 2 3 10 5 2 3" xfId="3020"/>
    <cellStyle name="Обычный 2 3 10 5 2 4" xfId="3021"/>
    <cellStyle name="Обычный 2 3 10 5 2 5" xfId="3022"/>
    <cellStyle name="Обычный 2 3 10 5 2 6" xfId="3023"/>
    <cellStyle name="Обычный 2 3 10 5 2 7" xfId="3024"/>
    <cellStyle name="Обычный 2 3 10 5 2 8" xfId="3025"/>
    <cellStyle name="Обычный 2 3 10 5 3" xfId="3026"/>
    <cellStyle name="Обычный 2 3 10 5 4" xfId="3027"/>
    <cellStyle name="Обычный 2 3 10 5 5" xfId="3028"/>
    <cellStyle name="Обычный 2 3 10 5 6" xfId="3029"/>
    <cellStyle name="Обычный 2 3 10 5 7" xfId="3030"/>
    <cellStyle name="Обычный 2 3 10 5 8" xfId="3031"/>
    <cellStyle name="Обычный 2 3 10 6" xfId="3032"/>
    <cellStyle name="Обычный 2 3 10 7" xfId="3033"/>
    <cellStyle name="Обычный 2 3 10 8" xfId="3034"/>
    <cellStyle name="Обычный 2 3 10 9" xfId="3035"/>
    <cellStyle name="Обычный 2 3 11" xfId="3036"/>
    <cellStyle name="Обычный 2 3 12" xfId="3037"/>
    <cellStyle name="Обычный 2 3 13" xfId="3038"/>
    <cellStyle name="Обычный 2 3 14" xfId="3039"/>
    <cellStyle name="Обычный 2 3 15" xfId="3040"/>
    <cellStyle name="Обычный 2 3 16" xfId="3041"/>
    <cellStyle name="Обычный 2 3 17" xfId="3042"/>
    <cellStyle name="Обычный 2 3 18" xfId="3043"/>
    <cellStyle name="Обычный 2 3 19" xfId="3044"/>
    <cellStyle name="Обычный 2 3 2" xfId="3045"/>
    <cellStyle name="Обычный 2 3 2 2" xfId="3046"/>
    <cellStyle name="Обычный 2 3 2 3" xfId="3047"/>
    <cellStyle name="Обычный 2 3 2 4" xfId="3048"/>
    <cellStyle name="Обычный 2 3 20" xfId="3049"/>
    <cellStyle name="Обычный 2 3 21" xfId="3050"/>
    <cellStyle name="Обычный 2 3 3" xfId="3051"/>
    <cellStyle name="Обычный 2 3 4" xfId="3052"/>
    <cellStyle name="Обычный 2 3 4 2" xfId="3053"/>
    <cellStyle name="Обычный 2 3 4 3" xfId="3054"/>
    <cellStyle name="Обычный 2 3 5" xfId="3055"/>
    <cellStyle name="Обычный 2 3 6" xfId="3056"/>
    <cellStyle name="Обычный 2 3 7" xfId="3057"/>
    <cellStyle name="Обычный 2 3 8" xfId="3058"/>
    <cellStyle name="Обычный 2 3 9" xfId="3059"/>
    <cellStyle name="Обычный 2 30" xfId="3060"/>
    <cellStyle name="Обычный 2 31" xfId="3061"/>
    <cellStyle name="Обычный 2 32" xfId="3062"/>
    <cellStyle name="Обычный 2 33" xfId="3063"/>
    <cellStyle name="Обычный 2 33 2" xfId="3064"/>
    <cellStyle name="Обычный 2 34" xfId="3065"/>
    <cellStyle name="Обычный 2 35" xfId="3066"/>
    <cellStyle name="Обычный 2 36" xfId="3067"/>
    <cellStyle name="Обычный 2 37" xfId="3068"/>
    <cellStyle name="Обычный 2 38" xfId="3069"/>
    <cellStyle name="Обычный 2 39" xfId="3070"/>
    <cellStyle name="Обычный 2 4" xfId="3071"/>
    <cellStyle name="Обычный 2 4 10" xfId="3072"/>
    <cellStyle name="Обычный 2 4 2" xfId="3073"/>
    <cellStyle name="Обычный 2 4 2 2" xfId="3074"/>
    <cellStyle name="Обычный 2 4 2 3" xfId="3075"/>
    <cellStyle name="Обычный 2 4 2 4" xfId="3076"/>
    <cellStyle name="Обычный 2 4 3" xfId="3077"/>
    <cellStyle name="Обычный 2 4 3 2" xfId="3078"/>
    <cellStyle name="Обычный 2 4 3 3" xfId="3079"/>
    <cellStyle name="Обычный 2 4 4" xfId="3080"/>
    <cellStyle name="Обычный 2 4 5" xfId="3081"/>
    <cellStyle name="Обычный 2 4 6" xfId="3082"/>
    <cellStyle name="Обычный 2 4 7" xfId="3083"/>
    <cellStyle name="Обычный 2 4 8" xfId="3084"/>
    <cellStyle name="Обычный 2 4 9" xfId="3085"/>
    <cellStyle name="Обычный 2 40" xfId="3086"/>
    <cellStyle name="Обычный 2 41" xfId="3087"/>
    <cellStyle name="Обычный 2 42" xfId="3088"/>
    <cellStyle name="Обычный 2 43" xfId="3089"/>
    <cellStyle name="Обычный 2 44" xfId="3090"/>
    <cellStyle name="Обычный 2 45" xfId="3091"/>
    <cellStyle name="Обычный 2 46" xfId="3092"/>
    <cellStyle name="Обычный 2 47" xfId="3093"/>
    <cellStyle name="Обычный 2 5" xfId="3094"/>
    <cellStyle name="Обычный 2 5 2" xfId="3095"/>
    <cellStyle name="Обычный 2 5 2 2" xfId="3096"/>
    <cellStyle name="Обычный 2 5 3" xfId="3097"/>
    <cellStyle name="Обычный 2 5 3 2" xfId="3098"/>
    <cellStyle name="Обычный 2 5 3 3" xfId="3099"/>
    <cellStyle name="Обычный 2 5 3 4" xfId="3100"/>
    <cellStyle name="Обычный 2 51" xfId="3101"/>
    <cellStyle name="Обычный 2 6" xfId="3102"/>
    <cellStyle name="Обычный 2 6 2" xfId="3103"/>
    <cellStyle name="Обычный 2 6 2 2" xfId="3104"/>
    <cellStyle name="Обычный 2 6 2 3" xfId="3105"/>
    <cellStyle name="Обычный 2 7" xfId="3106"/>
    <cellStyle name="Обычный 2 7 2" xfId="3107"/>
    <cellStyle name="Обычный 2 8" xfId="3108"/>
    <cellStyle name="Обычный 2 9" xfId="3109"/>
    <cellStyle name="Обычный 2_12_08_12" xfId="3110"/>
    <cellStyle name="Обычный 20" xfId="3111"/>
    <cellStyle name="Обычный 21" xfId="3112"/>
    <cellStyle name="Обычный 22" xfId="3113"/>
    <cellStyle name="Обычный 23" xfId="3114"/>
    <cellStyle name="Обычный 24" xfId="3115"/>
    <cellStyle name="Обычный 25" xfId="3116"/>
    <cellStyle name="Обычный 26" xfId="3117"/>
    <cellStyle name="Обычный 27" xfId="3118"/>
    <cellStyle name="Обычный 28" xfId="3119"/>
    <cellStyle name="Обычный 29" xfId="3120"/>
    <cellStyle name="Обычный 3" xfId="3121"/>
    <cellStyle name="Обычный 3 10" xfId="3122"/>
    <cellStyle name="Обычный 3 10 2" xfId="3123"/>
    <cellStyle name="Обычный 3 10 3" xfId="3124"/>
    <cellStyle name="Обычный 3 11" xfId="3125"/>
    <cellStyle name="Обычный 3 11 2" xfId="3126"/>
    <cellStyle name="Обычный 3 11 3" xfId="3127"/>
    <cellStyle name="Обычный 3 12" xfId="3128"/>
    <cellStyle name="Обычный 3 12 2" xfId="3129"/>
    <cellStyle name="Обычный 3 12 3" xfId="3130"/>
    <cellStyle name="Обычный 3 13" xfId="3131"/>
    <cellStyle name="Обычный 3 13 2" xfId="3132"/>
    <cellStyle name="Обычный 3 13 2 2" xfId="3133"/>
    <cellStyle name="Обычный 3 13 2 2 2" xfId="3134"/>
    <cellStyle name="Обычный 3 13 2 3" xfId="3135"/>
    <cellStyle name="Обычный 3 13 3" xfId="3136"/>
    <cellStyle name="Обычный 3 13 3 2" xfId="3137"/>
    <cellStyle name="Обычный 3 13 4" xfId="3138"/>
    <cellStyle name="Обычный 3 13 5" xfId="3139"/>
    <cellStyle name="Обычный 3 13 6" xfId="3140"/>
    <cellStyle name="Обычный 3 13_pudost_16-07_17_startovye" xfId="3141"/>
    <cellStyle name="Обычный 3 14" xfId="3142"/>
    <cellStyle name="Обычный 3 15" xfId="3143"/>
    <cellStyle name="Обычный 3 16" xfId="3144"/>
    <cellStyle name="Обычный 3 17" xfId="3145"/>
    <cellStyle name="Обычный 3 18" xfId="3146"/>
    <cellStyle name="Обычный 3 19" xfId="3147"/>
    <cellStyle name="Обычный 3 2" xfId="3148"/>
    <cellStyle name="Обычный 3 2 10" xfId="3149"/>
    <cellStyle name="Обычный 3 2 11" xfId="3150"/>
    <cellStyle name="Обычный 3 2 12" xfId="3151"/>
    <cellStyle name="Обычный 3 2 13" xfId="3152"/>
    <cellStyle name="Обычный 3 2 2" xfId="3153"/>
    <cellStyle name="Обычный 3 2 2 10" xfId="3154"/>
    <cellStyle name="Обычный 3 2 2 2" xfId="3155"/>
    <cellStyle name="Обычный 3 2 2 2 2" xfId="3156"/>
    <cellStyle name="Обычный 3 2 2 3" xfId="3157"/>
    <cellStyle name="Обычный 3 2 2 4" xfId="3158"/>
    <cellStyle name="Обычный 3 2 2 5" xfId="3159"/>
    <cellStyle name="Обычный 3 2 2 6" xfId="3160"/>
    <cellStyle name="Обычный 3 2 2 7" xfId="3161"/>
    <cellStyle name="Обычный 3 2 2 8" xfId="3162"/>
    <cellStyle name="Обычный 3 2 2 9" xfId="3163"/>
    <cellStyle name="Обычный 3 2 3" xfId="3164"/>
    <cellStyle name="Обычный 3 2 4" xfId="3165"/>
    <cellStyle name="Обычный 3 2 4 2" xfId="3166"/>
    <cellStyle name="Обычный 3 2 5" xfId="3167"/>
    <cellStyle name="Обычный 3 2 6" xfId="3168"/>
    <cellStyle name="Обычный 3 2 7" xfId="3169"/>
    <cellStyle name="Обычный 3 2 8" xfId="3170"/>
    <cellStyle name="Обычный 3 2 9" xfId="3171"/>
    <cellStyle name="Обычный 3 20" xfId="3172"/>
    <cellStyle name="Обычный 3 21" xfId="3173"/>
    <cellStyle name="Обычный 3 22" xfId="3174"/>
    <cellStyle name="Обычный 3 23" xfId="3175"/>
    <cellStyle name="Обычный 3 24" xfId="3176"/>
    <cellStyle name="Обычный 3 3" xfId="3177"/>
    <cellStyle name="Обычный 3 3 2" xfId="3178"/>
    <cellStyle name="Обычный 3 3 3" xfId="3179"/>
    <cellStyle name="Обычный 3 3 4" xfId="3180"/>
    <cellStyle name="Обычный 3 3 5" xfId="3181"/>
    <cellStyle name="Обычный 3 4" xfId="3182"/>
    <cellStyle name="Обычный 3 4 2" xfId="3183"/>
    <cellStyle name="Обычный 3 4 3" xfId="3184"/>
    <cellStyle name="Обычный 3 5" xfId="3185"/>
    <cellStyle name="Обычный 3 5 2" xfId="3186"/>
    <cellStyle name="Обычный 3 5 3" xfId="3187"/>
    <cellStyle name="Обычный 3 5 4" xfId="3188"/>
    <cellStyle name="Обычный 3 5 5" xfId="3189"/>
    <cellStyle name="Обычный 3 6" xfId="3190"/>
    <cellStyle name="Обычный 3 6 2" xfId="3191"/>
    <cellStyle name="Обычный 3 6 3" xfId="3192"/>
    <cellStyle name="Обычный 3 7" xfId="3193"/>
    <cellStyle name="Обычный 3 7 2" xfId="3194"/>
    <cellStyle name="Обычный 3 8" xfId="3195"/>
    <cellStyle name="Обычный 3 8 2" xfId="3196"/>
    <cellStyle name="Обычный 3 8 3" xfId="3197"/>
    <cellStyle name="Обычный 3 9" xfId="3198"/>
    <cellStyle name="Обычный 3 9 2" xfId="3199"/>
    <cellStyle name="Обычный 3 9 3" xfId="3200"/>
    <cellStyle name="Обычный 3_1443_germes-27.07.2014 финал" xfId="3201"/>
    <cellStyle name="Обычный 30" xfId="3202"/>
    <cellStyle name="Обычный 30 12" xfId="3203"/>
    <cellStyle name="Обычный 30 16" xfId="3204"/>
    <cellStyle name="Обычный 30 3" xfId="3205"/>
    <cellStyle name="Обычный 30 4" xfId="3206"/>
    <cellStyle name="Обычный 30 5" xfId="3207"/>
    <cellStyle name="Обычный 31" xfId="3208"/>
    <cellStyle name="Обычный 34" xfId="3209"/>
    <cellStyle name="Обычный 35" xfId="3210"/>
    <cellStyle name="Обычный 36" xfId="3211"/>
    <cellStyle name="Обычный 39" xfId="3212"/>
    <cellStyle name="Обычный 4" xfId="3213"/>
    <cellStyle name="Обычный 4 10" xfId="3214"/>
    <cellStyle name="Обычный 4 11" xfId="3215"/>
    <cellStyle name="Обычный 4 12" xfId="3216"/>
    <cellStyle name="Обычный 4 13" xfId="3217"/>
    <cellStyle name="Обычный 4 13 2" xfId="3218"/>
    <cellStyle name="Обычный 4 13 3" xfId="3219"/>
    <cellStyle name="Обычный 4 14" xfId="3220"/>
    <cellStyle name="Обычный 4 14 2" xfId="3221"/>
    <cellStyle name="Обычный 4 14 3" xfId="3222"/>
    <cellStyle name="Обычный 4 14 4" xfId="3223"/>
    <cellStyle name="Обычный 4 15" xfId="3224"/>
    <cellStyle name="Обычный 4 16" xfId="3225"/>
    <cellStyle name="Обычный 4 17" xfId="3226"/>
    <cellStyle name="Обычный 4 2" xfId="3227"/>
    <cellStyle name="Обычный 4 2 2" xfId="3228"/>
    <cellStyle name="Обычный 4 2 2 2" xfId="3229"/>
    <cellStyle name="Обычный 4 2 2 3" xfId="3230"/>
    <cellStyle name="Обычный 4 2 3" xfId="3231"/>
    <cellStyle name="Обычный 4 2 4" xfId="3232"/>
    <cellStyle name="Обычный 4 3" xfId="3233"/>
    <cellStyle name="Обычный 4 4" xfId="3234"/>
    <cellStyle name="Обычный 4 5" xfId="3235"/>
    <cellStyle name="Обычный 4 6" xfId="3236"/>
    <cellStyle name="Обычный 4 7" xfId="3237"/>
    <cellStyle name="Обычный 4 8" xfId="3238"/>
    <cellStyle name="Обычный 4 9" xfId="3239"/>
    <cellStyle name="Обычный 4_МЛ" xfId="3240"/>
    <cellStyle name="Обычный 40" xfId="3241"/>
    <cellStyle name="Обычный 42" xfId="3242"/>
    <cellStyle name="Обычный 43" xfId="3243"/>
    <cellStyle name="Обычный 45" xfId="3244"/>
    <cellStyle name="Обычный 5" xfId="3245"/>
    <cellStyle name="Обычный 5 10" xfId="3246"/>
    <cellStyle name="Обычный 5 11" xfId="3247"/>
    <cellStyle name="Обычный 5 12" xfId="3248"/>
    <cellStyle name="Обычный 5 13" xfId="3249"/>
    <cellStyle name="Обычный 5 14" xfId="3250"/>
    <cellStyle name="Обычный 5 14 2" xfId="3251"/>
    <cellStyle name="Обычный 5 14 3" xfId="3252"/>
    <cellStyle name="Обычный 5 15" xfId="3253"/>
    <cellStyle name="Обычный 5 16" xfId="3254"/>
    <cellStyle name="Обычный 5 17" xfId="3255"/>
    <cellStyle name="Обычный 5 18" xfId="3256"/>
    <cellStyle name="Обычный 5 19" xfId="3257"/>
    <cellStyle name="Обычный 5 19 2" xfId="3258"/>
    <cellStyle name="Обычный 5 19 3" xfId="3259"/>
    <cellStyle name="Обычный 5 2" xfId="3260"/>
    <cellStyle name="Обычный 5 2 2" xfId="3261"/>
    <cellStyle name="Обычный 5 2 2 2" xfId="3262"/>
    <cellStyle name="Обычный 5 2 2 3" xfId="3263"/>
    <cellStyle name="Обычный 5 2 3" xfId="3264"/>
    <cellStyle name="Обычный 5 2 3 2" xfId="3265"/>
    <cellStyle name="Обычный 5 2 3 3" xfId="3266"/>
    <cellStyle name="Обычный 5 2 4" xfId="3267"/>
    <cellStyle name="Обычный 5 2 5" xfId="3268"/>
    <cellStyle name="Обычный 5 20" xfId="3269"/>
    <cellStyle name="Обычный 5 20 2" xfId="3270"/>
    <cellStyle name="Обычный 5 20 3" xfId="3271"/>
    <cellStyle name="Обычный 5 21" xfId="3272"/>
    <cellStyle name="Обычный 5 21 2" xfId="3273"/>
    <cellStyle name="Обычный 5 21 2 2" xfId="3274"/>
    <cellStyle name="Обычный 5 21 3" xfId="3275"/>
    <cellStyle name="Обычный 5 3" xfId="3276"/>
    <cellStyle name="Обычный 5 3 2" xfId="3277"/>
    <cellStyle name="Обычный 5 3 2 2" xfId="3278"/>
    <cellStyle name="Обычный 5 3 2 3" xfId="3279"/>
    <cellStyle name="Обычный 5 3 3" xfId="3280"/>
    <cellStyle name="Обычный 5 3 4" xfId="3281"/>
    <cellStyle name="Обычный 5 3 4 2" xfId="3282"/>
    <cellStyle name="Обычный 5 3 5" xfId="3283"/>
    <cellStyle name="Обычный 5 4" xfId="3284"/>
    <cellStyle name="Обычный 5 4 2" xfId="3285"/>
    <cellStyle name="Обычный 5 4 2 2" xfId="3286"/>
    <cellStyle name="Обычный 5 4 2 3" xfId="3287"/>
    <cellStyle name="Обычный 5 4 3" xfId="3288"/>
    <cellStyle name="Обычный 5 5" xfId="3289"/>
    <cellStyle name="Обычный 5 6" xfId="3290"/>
    <cellStyle name="Обычный 5 7" xfId="3291"/>
    <cellStyle name="Обычный 5 8" xfId="3292"/>
    <cellStyle name="Обычный 5 9" xfId="3293"/>
    <cellStyle name="Обычный 5_15_06_2014_prinevskoe" xfId="3294"/>
    <cellStyle name="Обычный 5_25_05_13 2 2 2" xfId="3295"/>
    <cellStyle name="Обычный 6" xfId="3296"/>
    <cellStyle name="Обычный 6 10" xfId="3297"/>
    <cellStyle name="Обычный 6 11" xfId="3298"/>
    <cellStyle name="Обычный 6 12" xfId="3299"/>
    <cellStyle name="Обычный 6 13" xfId="3300"/>
    <cellStyle name="Обычный 6 14" xfId="3301"/>
    <cellStyle name="Обычный 6 15" xfId="3302"/>
    <cellStyle name="Обычный 6 16" xfId="3303"/>
    <cellStyle name="Обычный 6 17" xfId="3304"/>
    <cellStyle name="Обычный 6 2" xfId="3305"/>
    <cellStyle name="Обычный 6 2 2" xfId="3306"/>
    <cellStyle name="Обычный 6 2 3" xfId="3307"/>
    <cellStyle name="Обычный 6 3" xfId="3308"/>
    <cellStyle name="Обычный 6 4" xfId="3309"/>
    <cellStyle name="Обычный 6 5" xfId="3310"/>
    <cellStyle name="Обычный 6 6" xfId="3311"/>
    <cellStyle name="Обычный 6 7" xfId="3312"/>
    <cellStyle name="Обычный 6 8" xfId="3313"/>
    <cellStyle name="Обычный 6 9" xfId="3314"/>
    <cellStyle name="Обычный 6_Гермес 26.09.15" xfId="3315"/>
    <cellStyle name="Обычный 7" xfId="3316"/>
    <cellStyle name="Обычный 7 10" xfId="3317"/>
    <cellStyle name="Обычный 7 11" xfId="3318"/>
    <cellStyle name="Обычный 7 12" xfId="3319"/>
    <cellStyle name="Обычный 7 13" xfId="3320"/>
    <cellStyle name="Обычный 7 14" xfId="3321"/>
    <cellStyle name="Обычный 7 2" xfId="3322"/>
    <cellStyle name="Обычный 7 3" xfId="3323"/>
    <cellStyle name="Обычный 7 4" xfId="3324"/>
    <cellStyle name="Обычный 7 5" xfId="3325"/>
    <cellStyle name="Обычный 7 6" xfId="3326"/>
    <cellStyle name="Обычный 7 7" xfId="3327"/>
    <cellStyle name="Обычный 7 8" xfId="3328"/>
    <cellStyle name="Обычный 7 9" xfId="3329"/>
    <cellStyle name="Обычный 8" xfId="3330"/>
    <cellStyle name="Обычный 8 10" xfId="3331"/>
    <cellStyle name="Обычный 8 2" xfId="3332"/>
    <cellStyle name="Обычный 8 3" xfId="3333"/>
    <cellStyle name="Обычный 8 4" xfId="3334"/>
    <cellStyle name="Обычный 8 5" xfId="3335"/>
    <cellStyle name="Обычный 8 6" xfId="3336"/>
    <cellStyle name="Обычный 8 7" xfId="3337"/>
    <cellStyle name="Обычный 8 8" xfId="3338"/>
    <cellStyle name="Обычный 8 9" xfId="3339"/>
    <cellStyle name="Обычный 9" xfId="3340"/>
    <cellStyle name="Обычный 9 2" xfId="3341"/>
    <cellStyle name="Обычный 9 3" xfId="3342"/>
    <cellStyle name="Обычный_База 2" xfId="3343"/>
    <cellStyle name="Обычный_База 2 2 2 2 2 2" xfId="3344"/>
    <cellStyle name="Обычный_База_База1 2_База1 (version 1)" xfId="3345"/>
    <cellStyle name="Обычный_Выездка технические1 2 2" xfId="3346"/>
    <cellStyle name="Обычный_Выездка технические1 3" xfId="3347"/>
    <cellStyle name="Обычный_Измайлово-2003" xfId="3348"/>
    <cellStyle name="Обычный_Измайлово-2003 2" xfId="3349"/>
    <cellStyle name="Обычный_конкур К_Форма технических_конкур" xfId="3350"/>
    <cellStyle name="Обычный_конкур1 11 2" xfId="3351"/>
    <cellStyle name="Обычный_конкур1 2 2" xfId="3352"/>
    <cellStyle name="Обычный_Лист Microsoft Excel" xfId="3353"/>
    <cellStyle name="Обычный_Лист Microsoft Excel 10" xfId="3354"/>
    <cellStyle name="Обычный_Лист Microsoft Excel 10 2" xfId="3355"/>
    <cellStyle name="Обычный_Лист Microsoft Excel 11" xfId="3356"/>
    <cellStyle name="Обычный_Лист Microsoft Excel 2" xfId="3357"/>
    <cellStyle name="Обычный_Лист Microsoft Excel 2 12" xfId="3358"/>
    <cellStyle name="Обычный_Лист Microsoft Excel 2 3" xfId="3359"/>
    <cellStyle name="Обычный_Лист Microsoft Excel 3" xfId="3360"/>
    <cellStyle name="Обычный_Лист Microsoft Excel 3 2" xfId="3361"/>
    <cellStyle name="Обычный_Лист Microsoft Excel_База" xfId="3362"/>
    <cellStyle name="Обычный_Лист Microsoft Excel_Форма технических_конкур" xfId="3363"/>
    <cellStyle name="Обычный_Орел 11" xfId="3364"/>
    <cellStyle name="Обычный_Россия (В) юниоры 2_Стартовые 04-06.04.13 2" xfId="3365"/>
    <cellStyle name="Обычный_Форма технических_конкур" xfId="3366"/>
    <cellStyle name="Плохой" xfId="3367"/>
    <cellStyle name="Плохой 2" xfId="3368"/>
    <cellStyle name="Плохой 2 2" xfId="3369"/>
    <cellStyle name="Плохой 3" xfId="3370"/>
    <cellStyle name="Плохой 3 2" xfId="3371"/>
    <cellStyle name="Плохой 4" xfId="3372"/>
    <cellStyle name="Плохой 4 2" xfId="3373"/>
    <cellStyle name="Плохой 5" xfId="3374"/>
    <cellStyle name="Плохой 5 2" xfId="3375"/>
    <cellStyle name="Плохой 6" xfId="3376"/>
    <cellStyle name="Плохой 6 2" xfId="3377"/>
    <cellStyle name="Плохой 7" xfId="3378"/>
    <cellStyle name="Плохой 7 2" xfId="3379"/>
    <cellStyle name="Плохой 8" xfId="3380"/>
    <cellStyle name="Пояснение" xfId="3381"/>
    <cellStyle name="Пояснение 2" xfId="3382"/>
    <cellStyle name="Пояснение 2 2" xfId="3383"/>
    <cellStyle name="Пояснение 3" xfId="3384"/>
    <cellStyle name="Пояснение 3 2" xfId="3385"/>
    <cellStyle name="Пояснение 4" xfId="3386"/>
    <cellStyle name="Пояснение 4 2" xfId="3387"/>
    <cellStyle name="Пояснение 5" xfId="3388"/>
    <cellStyle name="Пояснение 5 2" xfId="3389"/>
    <cellStyle name="Пояснение 6" xfId="3390"/>
    <cellStyle name="Пояснение 6 2" xfId="3391"/>
    <cellStyle name="Пояснение 7" xfId="3392"/>
    <cellStyle name="Примечание" xfId="3393"/>
    <cellStyle name="Примечание 2" xfId="3394"/>
    <cellStyle name="Примечание 2 2" xfId="3395"/>
    <cellStyle name="Примечание 2 3" xfId="3396"/>
    <cellStyle name="Примечание 3" xfId="3397"/>
    <cellStyle name="Примечание 4" xfId="3398"/>
    <cellStyle name="Примечание 5" xfId="3399"/>
    <cellStyle name="Примечание 6" xfId="3400"/>
    <cellStyle name="Примечание 6 2" xfId="3401"/>
    <cellStyle name="Примечание 7" xfId="3402"/>
    <cellStyle name="Примечание 7 2" xfId="3403"/>
    <cellStyle name="Примечание 8" xfId="3404"/>
    <cellStyle name="Примечание 8 2" xfId="3405"/>
    <cellStyle name="Примечание 9" xfId="3406"/>
    <cellStyle name="Percent" xfId="3407"/>
    <cellStyle name="Процентный 2" xfId="3408"/>
    <cellStyle name="Процентный 2 2" xfId="3409"/>
    <cellStyle name="Связанная ячейка" xfId="3410"/>
    <cellStyle name="Связанная ячейка 2" xfId="3411"/>
    <cellStyle name="Связанная ячейка 2 2" xfId="3412"/>
    <cellStyle name="Связанная ячейка 3" xfId="3413"/>
    <cellStyle name="Связанная ячейка 3 2" xfId="3414"/>
    <cellStyle name="Связанная ячейка 4" xfId="3415"/>
    <cellStyle name="Связанная ячейка 4 2" xfId="3416"/>
    <cellStyle name="Связанная ячейка 5" xfId="3417"/>
    <cellStyle name="Связанная ячейка 5 2" xfId="3418"/>
    <cellStyle name="Связанная ячейка 6" xfId="3419"/>
    <cellStyle name="Связанная ячейка 6 2" xfId="3420"/>
    <cellStyle name="Связанная ячейка 7" xfId="3421"/>
    <cellStyle name="Текст предупреждения" xfId="3422"/>
    <cellStyle name="Текст предупреждения 2" xfId="3423"/>
    <cellStyle name="Текст предупреждения 2 2" xfId="3424"/>
    <cellStyle name="Текст предупреждения 3" xfId="3425"/>
    <cellStyle name="Текст предупреждения 3 2" xfId="3426"/>
    <cellStyle name="Текст предупреждения 4" xfId="3427"/>
    <cellStyle name="Текст предупреждения 4 2" xfId="3428"/>
    <cellStyle name="Текст предупреждения 5" xfId="3429"/>
    <cellStyle name="Текст предупреждения 5 2" xfId="3430"/>
    <cellStyle name="Текст предупреждения 6" xfId="3431"/>
    <cellStyle name="Текст предупреждения 6 2" xfId="3432"/>
    <cellStyle name="Текст предупреждения 7" xfId="3433"/>
    <cellStyle name="Comma" xfId="3434"/>
    <cellStyle name="Comma [0]" xfId="3435"/>
    <cellStyle name="Финансовый 2" xfId="3436"/>
    <cellStyle name="Финансовый 2 2" xfId="3437"/>
    <cellStyle name="Финансовый 2 2 2" xfId="3438"/>
    <cellStyle name="Финансовый 2 2 2 2" xfId="3439"/>
    <cellStyle name="Финансовый 2 2 2 2 2" xfId="3440"/>
    <cellStyle name="Финансовый 2 2 3" xfId="3441"/>
    <cellStyle name="Финансовый 2 2 3 2" xfId="3442"/>
    <cellStyle name="Финансовый 2 2 3 3" xfId="3443"/>
    <cellStyle name="Финансовый 2 2 3 4" xfId="3444"/>
    <cellStyle name="Финансовый 2 2 3 5" xfId="3445"/>
    <cellStyle name="Финансовый 2 2 3 6" xfId="3446"/>
    <cellStyle name="Финансовый 2 2 4" xfId="3447"/>
    <cellStyle name="Финансовый 2 2 4 2" xfId="3448"/>
    <cellStyle name="Финансовый 2 2 4 2 2" xfId="3449"/>
    <cellStyle name="Финансовый 2 2 5" xfId="3450"/>
    <cellStyle name="Финансовый 2 2 5 2" xfId="3451"/>
    <cellStyle name="Финансовый 2 2 5 2 2" xfId="3452"/>
    <cellStyle name="Финансовый 2 2 6" xfId="3453"/>
    <cellStyle name="Финансовый 2 2 6 2" xfId="3454"/>
    <cellStyle name="Финансовый 2 2 6 2 2" xfId="3455"/>
    <cellStyle name="Финансовый 2 2 7" xfId="3456"/>
    <cellStyle name="Финансовый 2 3" xfId="3457"/>
    <cellStyle name="Финансовый 2 3 2" xfId="3458"/>
    <cellStyle name="Финансовый 2 3 2 2" xfId="3459"/>
    <cellStyle name="Финансовый 2 4" xfId="3460"/>
    <cellStyle name="Финансовый 2 4 2" xfId="3461"/>
    <cellStyle name="Финансовый 2 4 2 2" xfId="3462"/>
    <cellStyle name="Финансовый 2 5" xfId="3463"/>
    <cellStyle name="Финансовый 2 6" xfId="3464"/>
    <cellStyle name="Финансовый 2 7" xfId="3465"/>
    <cellStyle name="Финансовый 2 8" xfId="3466"/>
    <cellStyle name="Финансовый 2 9" xfId="3467"/>
    <cellStyle name="Финансовый 3" xfId="3468"/>
    <cellStyle name="Финансовый 3 2" xfId="3469"/>
    <cellStyle name="Финансовый 3 2 2" xfId="3470"/>
    <cellStyle name="Финансовый 3 2 2 2" xfId="3471"/>
    <cellStyle name="Финансовый 3 3" xfId="3472"/>
    <cellStyle name="Финансовый 3 3 2" xfId="3473"/>
    <cellStyle name="Финансовый 3 4" xfId="3474"/>
    <cellStyle name="Финансовый 4" xfId="3475"/>
    <cellStyle name="Финансовый 4 2" xfId="3476"/>
    <cellStyle name="Финансовый 4 2 2" xfId="3477"/>
    <cellStyle name="Финансовый 4 2 3" xfId="3478"/>
    <cellStyle name="Финансовый 4 2 4" xfId="3479"/>
    <cellStyle name="Финансовый 4 2 5" xfId="3480"/>
    <cellStyle name="Финансовый 4 2 6" xfId="3481"/>
    <cellStyle name="Финансовый 4 3" xfId="3482"/>
    <cellStyle name="Хороший" xfId="3483"/>
    <cellStyle name="Хороший 2" xfId="3484"/>
    <cellStyle name="Хороший 2 2" xfId="3485"/>
    <cellStyle name="Хороший 3" xfId="3486"/>
    <cellStyle name="Хороший 3 2" xfId="3487"/>
    <cellStyle name="Хороший 4" xfId="3488"/>
    <cellStyle name="Хороший 4 2" xfId="3489"/>
    <cellStyle name="Хороший 5" xfId="3490"/>
    <cellStyle name="Хороший 5 2" xfId="3491"/>
    <cellStyle name="Хороший 6" xfId="3492"/>
    <cellStyle name="Хороший 6 2" xfId="3493"/>
    <cellStyle name="Хороший 7" xfId="3494"/>
    <cellStyle name="Хороший 7 2" xfId="3495"/>
    <cellStyle name="Хороший 8" xfId="34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0</xdr:row>
      <xdr:rowOff>66675</xdr:rowOff>
    </xdr:from>
    <xdr:to>
      <xdr:col>11</xdr:col>
      <xdr:colOff>923925</xdr:colOff>
      <xdr:row>0</xdr:row>
      <xdr:rowOff>1047750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6675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38100</xdr:rowOff>
    </xdr:from>
    <xdr:to>
      <xdr:col>10</xdr:col>
      <xdr:colOff>1704975</xdr:colOff>
      <xdr:row>0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4</xdr:col>
      <xdr:colOff>561975</xdr:colOff>
      <xdr:row>0</xdr:row>
      <xdr:rowOff>809625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6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</xdr:row>
      <xdr:rowOff>76200</xdr:rowOff>
    </xdr:from>
    <xdr:to>
      <xdr:col>13</xdr:col>
      <xdr:colOff>428625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76200"/>
          <a:ext cx="1066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1219200</xdr:colOff>
      <xdr:row>1</xdr:row>
      <xdr:rowOff>66675</xdr:rowOff>
    </xdr:from>
    <xdr:to>
      <xdr:col>11</xdr:col>
      <xdr:colOff>266700</xdr:colOff>
      <xdr:row>1</xdr:row>
      <xdr:rowOff>1000125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6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3</xdr:col>
      <xdr:colOff>1162050</xdr:colOff>
      <xdr:row>1</xdr:row>
      <xdr:rowOff>771525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1628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1</xdr:row>
      <xdr:rowOff>38100</xdr:rowOff>
    </xdr:from>
    <xdr:to>
      <xdr:col>15</xdr:col>
      <xdr:colOff>352425</xdr:colOff>
      <xdr:row>1</xdr:row>
      <xdr:rowOff>1095375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8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1</xdr:row>
      <xdr:rowOff>85725</xdr:rowOff>
    </xdr:from>
    <xdr:to>
      <xdr:col>13</xdr:col>
      <xdr:colOff>152400</xdr:colOff>
      <xdr:row>1</xdr:row>
      <xdr:rowOff>1057275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85725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4</xdr:col>
      <xdr:colOff>628650</xdr:colOff>
      <xdr:row>1</xdr:row>
      <xdr:rowOff>1095375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2390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1771650</xdr:colOff>
      <xdr:row>0</xdr:row>
      <xdr:rowOff>66675</xdr:rowOff>
    </xdr:from>
    <xdr:to>
      <xdr:col>11</xdr:col>
      <xdr:colOff>923925</xdr:colOff>
      <xdr:row>0</xdr:row>
      <xdr:rowOff>1047750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66675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38100</xdr:rowOff>
    </xdr:from>
    <xdr:to>
      <xdr:col>10</xdr:col>
      <xdr:colOff>1704975</xdr:colOff>
      <xdr:row>0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381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4</xdr:col>
      <xdr:colOff>581025</xdr:colOff>
      <xdr:row>0</xdr:row>
      <xdr:rowOff>809625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675"/>
          <a:ext cx="2305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28575</xdr:colOff>
      <xdr:row>0</xdr:row>
      <xdr:rowOff>809625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0</xdr:rowOff>
    </xdr:from>
    <xdr:to>
      <xdr:col>24</xdr:col>
      <xdr:colOff>47625</xdr:colOff>
      <xdr:row>1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0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180975</xdr:colOff>
      <xdr:row>0</xdr:row>
      <xdr:rowOff>19050</xdr:rowOff>
    </xdr:from>
    <xdr:to>
      <xdr:col>25</xdr:col>
      <xdr:colOff>342900</xdr:colOff>
      <xdr:row>1</xdr:row>
      <xdr:rowOff>19050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11075" y="19050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28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133350</xdr:colOff>
      <xdr:row>0</xdr:row>
      <xdr:rowOff>9525</xdr:rowOff>
    </xdr:from>
    <xdr:to>
      <xdr:col>24</xdr:col>
      <xdr:colOff>133350</xdr:colOff>
      <xdr:row>1</xdr:row>
      <xdr:rowOff>9525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952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0</xdr:row>
      <xdr:rowOff>28575</xdr:rowOff>
    </xdr:from>
    <xdr:to>
      <xdr:col>25</xdr:col>
      <xdr:colOff>428625</xdr:colOff>
      <xdr:row>1</xdr:row>
      <xdr:rowOff>28575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15825" y="2857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219075</xdr:colOff>
      <xdr:row>0</xdr:row>
      <xdr:rowOff>828675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847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390525</xdr:colOff>
      <xdr:row>0</xdr:row>
      <xdr:rowOff>0</xdr:rowOff>
    </xdr:from>
    <xdr:to>
      <xdr:col>17</xdr:col>
      <xdr:colOff>209550</xdr:colOff>
      <xdr:row>1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314325</xdr:colOff>
      <xdr:row>0</xdr:row>
      <xdr:rowOff>0</xdr:rowOff>
    </xdr:from>
    <xdr:to>
      <xdr:col>20</xdr:col>
      <xdr:colOff>66675</xdr:colOff>
      <xdr:row>1</xdr:row>
      <xdr:rowOff>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72775" y="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19050</xdr:colOff>
      <xdr:row>0</xdr:row>
      <xdr:rowOff>962025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28575</xdr:rowOff>
    </xdr:from>
    <xdr:to>
      <xdr:col>20</xdr:col>
      <xdr:colOff>200025</xdr:colOff>
      <xdr:row>1</xdr:row>
      <xdr:rowOff>28575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285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0</xdr:row>
      <xdr:rowOff>38100</xdr:rowOff>
    </xdr:from>
    <xdr:to>
      <xdr:col>25</xdr:col>
      <xdr:colOff>76200</xdr:colOff>
      <xdr:row>1</xdr:row>
      <xdr:rowOff>38100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810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180975</xdr:colOff>
      <xdr:row>0</xdr:row>
      <xdr:rowOff>962025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47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66675</xdr:colOff>
      <xdr:row>0</xdr:row>
      <xdr:rowOff>0</xdr:rowOff>
    </xdr:from>
    <xdr:to>
      <xdr:col>25</xdr:col>
      <xdr:colOff>409575</xdr:colOff>
      <xdr:row>1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485775</xdr:colOff>
      <xdr:row>0</xdr:row>
      <xdr:rowOff>9525</xdr:rowOff>
    </xdr:from>
    <xdr:to>
      <xdr:col>22</xdr:col>
      <xdr:colOff>0</xdr:colOff>
      <xdr:row>1</xdr:row>
      <xdr:rowOff>9525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952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323850</xdr:colOff>
      <xdr:row>1</xdr:row>
      <xdr:rowOff>800100</xdr:rowOff>
    </xdr:to>
    <xdr:pic>
      <xdr:nvPicPr>
        <xdr:cNvPr id="1" name="Рисунок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323850</xdr:colOff>
      <xdr:row>1</xdr:row>
      <xdr:rowOff>19050</xdr:rowOff>
    </xdr:from>
    <xdr:to>
      <xdr:col>16</xdr:col>
      <xdr:colOff>333375</xdr:colOff>
      <xdr:row>2</xdr:row>
      <xdr:rowOff>247650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9050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</xdr:row>
      <xdr:rowOff>47625</xdr:rowOff>
    </xdr:from>
    <xdr:to>
      <xdr:col>19</xdr:col>
      <xdr:colOff>0</xdr:colOff>
      <xdr:row>2</xdr:row>
      <xdr:rowOff>180975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4762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323850</xdr:colOff>
      <xdr:row>1</xdr:row>
      <xdr:rowOff>800100</xdr:rowOff>
    </xdr:to>
    <xdr:pic>
      <xdr:nvPicPr>
        <xdr:cNvPr id="1" name="Рисунок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1</xdr:row>
      <xdr:rowOff>0</xdr:rowOff>
    </xdr:from>
    <xdr:to>
      <xdr:col>16</xdr:col>
      <xdr:colOff>228600</xdr:colOff>
      <xdr:row>3</xdr:row>
      <xdr:rowOff>104775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0"/>
          <a:ext cx="1104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1</xdr:row>
      <xdr:rowOff>0</xdr:rowOff>
    </xdr:from>
    <xdr:to>
      <xdr:col>18</xdr:col>
      <xdr:colOff>476250</xdr:colOff>
      <xdr:row>3</xdr:row>
      <xdr:rowOff>152400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0"/>
          <a:ext cx="1076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SheetLayoutView="100" zoomScalePageLayoutView="0" workbookViewId="0" topLeftCell="A28">
      <selection activeCell="I29" sqref="I29"/>
    </sheetView>
  </sheetViews>
  <sheetFormatPr defaultColWidth="9.140625" defaultRowHeight="12.75"/>
  <cols>
    <col min="1" max="1" width="5.140625" style="69" customWidth="1"/>
    <col min="2" max="3" width="5.421875" style="69" hidden="1" customWidth="1"/>
    <col min="4" max="4" width="20.140625" style="31" customWidth="1"/>
    <col min="5" max="5" width="8.421875" style="29" customWidth="1"/>
    <col min="6" max="6" width="6.421875" style="30" customWidth="1"/>
    <col min="7" max="7" width="30.421875" style="31" customWidth="1"/>
    <col min="8" max="8" width="11.28125" style="31" customWidth="1"/>
    <col min="9" max="9" width="17.140625" style="70" customWidth="1"/>
    <col min="10" max="10" width="16.57421875" style="70" customWidth="1"/>
    <col min="11" max="11" width="26.00390625" style="30" customWidth="1"/>
    <col min="12" max="12" width="14.7109375" style="30" customWidth="1"/>
    <col min="13" max="16384" width="9.140625" style="100" customWidth="1"/>
  </cols>
  <sheetData>
    <row r="1" spans="1:12" ht="88.5" customHeight="1">
      <c r="A1" s="320" t="s">
        <v>251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101" customFormat="1" ht="21.75" customHeight="1">
      <c r="A2" s="321" t="s">
        <v>253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s="101" customFormat="1" ht="18" customHeight="1">
      <c r="A3" s="321" t="s">
        <v>255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21.75" customHeight="1">
      <c r="A4" s="322" t="s"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2" customFormat="1" ht="15" customHeight="1">
      <c r="A6" s="99" t="s">
        <v>207</v>
      </c>
      <c r="B6" s="53"/>
      <c r="C6" s="53"/>
      <c r="D6" s="54"/>
      <c r="E6" s="55"/>
      <c r="F6" s="16"/>
      <c r="G6" s="17"/>
      <c r="H6" s="16"/>
      <c r="I6" s="18"/>
      <c r="J6" s="18"/>
      <c r="K6" s="19"/>
      <c r="L6" s="98" t="s">
        <v>250</v>
      </c>
    </row>
    <row r="7" spans="1:12" s="103" customFormat="1" ht="73.5" customHeight="1">
      <c r="A7" s="65" t="s">
        <v>1</v>
      </c>
      <c r="B7" s="65" t="s">
        <v>2</v>
      </c>
      <c r="C7" s="65"/>
      <c r="D7" s="66" t="s">
        <v>3</v>
      </c>
      <c r="E7" s="67" t="s">
        <v>4</v>
      </c>
      <c r="F7" s="65" t="s">
        <v>5</v>
      </c>
      <c r="G7" s="66" t="s">
        <v>6</v>
      </c>
      <c r="H7" s="66" t="s">
        <v>4</v>
      </c>
      <c r="I7" s="66" t="s">
        <v>7</v>
      </c>
      <c r="J7" s="66" t="s">
        <v>8</v>
      </c>
      <c r="K7" s="66" t="s">
        <v>9</v>
      </c>
      <c r="L7" s="66" t="s">
        <v>10</v>
      </c>
    </row>
    <row r="8" spans="1:13" s="104" customFormat="1" ht="48" customHeight="1">
      <c r="A8" s="251">
        <v>1</v>
      </c>
      <c r="B8" s="71"/>
      <c r="C8" s="71"/>
      <c r="D8" s="23" t="s">
        <v>263</v>
      </c>
      <c r="E8" s="229" t="s">
        <v>264</v>
      </c>
      <c r="F8" s="38" t="s">
        <v>42</v>
      </c>
      <c r="G8" s="230" t="s">
        <v>265</v>
      </c>
      <c r="H8" s="28" t="s">
        <v>266</v>
      </c>
      <c r="I8" s="172" t="s">
        <v>95</v>
      </c>
      <c r="J8" s="231" t="s">
        <v>267</v>
      </c>
      <c r="K8" s="24" t="s">
        <v>215</v>
      </c>
      <c r="L8" s="41" t="s">
        <v>13</v>
      </c>
      <c r="M8" s="100"/>
    </row>
    <row r="9" spans="1:12" s="104" customFormat="1" ht="48" customHeight="1">
      <c r="A9" s="251">
        <v>2</v>
      </c>
      <c r="B9" s="71"/>
      <c r="C9" s="71"/>
      <c r="D9" s="23" t="s">
        <v>90</v>
      </c>
      <c r="E9" s="229" t="s">
        <v>91</v>
      </c>
      <c r="F9" s="38" t="s">
        <v>42</v>
      </c>
      <c r="G9" s="230" t="s">
        <v>92</v>
      </c>
      <c r="H9" s="28" t="s">
        <v>93</v>
      </c>
      <c r="I9" s="172" t="s">
        <v>51</v>
      </c>
      <c r="J9" s="231" t="s">
        <v>51</v>
      </c>
      <c r="K9" s="24" t="s">
        <v>79</v>
      </c>
      <c r="L9" s="41" t="s">
        <v>13</v>
      </c>
    </row>
    <row r="10" spans="1:12" s="104" customFormat="1" ht="48" customHeight="1">
      <c r="A10" s="251">
        <v>3</v>
      </c>
      <c r="B10" s="71"/>
      <c r="C10" s="71"/>
      <c r="D10" s="260" t="s">
        <v>96</v>
      </c>
      <c r="E10" s="49" t="s">
        <v>97</v>
      </c>
      <c r="F10" s="226" t="s">
        <v>47</v>
      </c>
      <c r="G10" s="261" t="s">
        <v>83</v>
      </c>
      <c r="H10" s="171" t="s">
        <v>84</v>
      </c>
      <c r="I10" s="249" t="s">
        <v>51</v>
      </c>
      <c r="J10" s="249" t="s">
        <v>51</v>
      </c>
      <c r="K10" s="250" t="s">
        <v>52</v>
      </c>
      <c r="L10" s="41" t="s">
        <v>13</v>
      </c>
    </row>
    <row r="11" spans="1:13" s="104" customFormat="1" ht="48" customHeight="1">
      <c r="A11" s="251">
        <v>4</v>
      </c>
      <c r="B11" s="71"/>
      <c r="C11" s="71"/>
      <c r="D11" s="260" t="s">
        <v>107</v>
      </c>
      <c r="E11" s="49" t="s">
        <v>108</v>
      </c>
      <c r="F11" s="226">
        <v>3</v>
      </c>
      <c r="G11" s="261" t="s">
        <v>83</v>
      </c>
      <c r="H11" s="171" t="s">
        <v>84</v>
      </c>
      <c r="I11" s="249" t="s">
        <v>51</v>
      </c>
      <c r="J11" s="249" t="s">
        <v>51</v>
      </c>
      <c r="K11" s="250" t="s">
        <v>79</v>
      </c>
      <c r="L11" s="41" t="s">
        <v>13</v>
      </c>
      <c r="M11" s="22"/>
    </row>
    <row r="12" spans="1:12" s="104" customFormat="1" ht="48" customHeight="1">
      <c r="A12" s="251">
        <v>5</v>
      </c>
      <c r="B12" s="71"/>
      <c r="C12" s="71"/>
      <c r="D12" s="23" t="s">
        <v>114</v>
      </c>
      <c r="E12" s="229" t="s">
        <v>115</v>
      </c>
      <c r="F12" s="38">
        <v>3</v>
      </c>
      <c r="G12" s="230" t="s">
        <v>343</v>
      </c>
      <c r="H12" s="28" t="s">
        <v>260</v>
      </c>
      <c r="I12" s="172" t="s">
        <v>116</v>
      </c>
      <c r="J12" s="231" t="s">
        <v>106</v>
      </c>
      <c r="K12" s="24" t="s">
        <v>259</v>
      </c>
      <c r="L12" s="41" t="s">
        <v>13</v>
      </c>
    </row>
    <row r="13" spans="1:12" s="104" customFormat="1" ht="48" customHeight="1">
      <c r="A13" s="251">
        <v>6</v>
      </c>
      <c r="B13" s="71"/>
      <c r="C13" s="71"/>
      <c r="D13" s="23" t="s">
        <v>118</v>
      </c>
      <c r="E13" s="229"/>
      <c r="F13" s="38" t="s">
        <v>42</v>
      </c>
      <c r="G13" s="230" t="s">
        <v>67</v>
      </c>
      <c r="H13" s="28" t="s">
        <v>68</v>
      </c>
      <c r="I13" s="172" t="s">
        <v>69</v>
      </c>
      <c r="J13" s="231" t="s">
        <v>66</v>
      </c>
      <c r="K13" s="24" t="s">
        <v>258</v>
      </c>
      <c r="L13" s="41" t="s">
        <v>13</v>
      </c>
    </row>
    <row r="14" spans="1:12" s="104" customFormat="1" ht="48" customHeight="1">
      <c r="A14" s="251">
        <v>7</v>
      </c>
      <c r="B14" s="71"/>
      <c r="C14" s="71"/>
      <c r="D14" s="260" t="s">
        <v>139</v>
      </c>
      <c r="E14" s="49" t="s">
        <v>140</v>
      </c>
      <c r="F14" s="226" t="s">
        <v>47</v>
      </c>
      <c r="G14" s="261" t="s">
        <v>92</v>
      </c>
      <c r="H14" s="171" t="s">
        <v>93</v>
      </c>
      <c r="I14" s="249" t="s">
        <v>51</v>
      </c>
      <c r="J14" s="249" t="s">
        <v>51</v>
      </c>
      <c r="K14" s="250" t="s">
        <v>79</v>
      </c>
      <c r="L14" s="41" t="s">
        <v>13</v>
      </c>
    </row>
    <row r="15" spans="1:12" s="104" customFormat="1" ht="48" customHeight="1">
      <c r="A15" s="251">
        <v>8</v>
      </c>
      <c r="B15" s="71"/>
      <c r="C15" s="71"/>
      <c r="D15" s="23" t="s">
        <v>153</v>
      </c>
      <c r="E15" s="229" t="s">
        <v>154</v>
      </c>
      <c r="F15" s="38" t="s">
        <v>47</v>
      </c>
      <c r="G15" s="230" t="s">
        <v>101</v>
      </c>
      <c r="H15" s="28" t="s">
        <v>102</v>
      </c>
      <c r="I15" s="172" t="s">
        <v>63</v>
      </c>
      <c r="J15" s="231" t="s">
        <v>98</v>
      </c>
      <c r="K15" s="24" t="s">
        <v>49</v>
      </c>
      <c r="L15" s="41" t="s">
        <v>13</v>
      </c>
    </row>
    <row r="16" spans="1:13" s="104" customFormat="1" ht="48" customHeight="1">
      <c r="A16" s="251">
        <v>9</v>
      </c>
      <c r="B16" s="71"/>
      <c r="C16" s="71"/>
      <c r="D16" s="23" t="s">
        <v>159</v>
      </c>
      <c r="E16" s="229" t="s">
        <v>160</v>
      </c>
      <c r="F16" s="38">
        <v>1</v>
      </c>
      <c r="G16" s="230" t="s">
        <v>169</v>
      </c>
      <c r="H16" s="28" t="s">
        <v>170</v>
      </c>
      <c r="I16" s="172" t="s">
        <v>155</v>
      </c>
      <c r="J16" s="231" t="s">
        <v>98</v>
      </c>
      <c r="K16" s="24" t="s">
        <v>49</v>
      </c>
      <c r="L16" s="41" t="s">
        <v>13</v>
      </c>
      <c r="M16" s="100"/>
    </row>
    <row r="17" spans="1:12" s="104" customFormat="1" ht="48" customHeight="1">
      <c r="A17" s="251">
        <v>10</v>
      </c>
      <c r="B17" s="71"/>
      <c r="C17" s="71"/>
      <c r="D17" s="23" t="s">
        <v>159</v>
      </c>
      <c r="E17" s="229" t="s">
        <v>160</v>
      </c>
      <c r="F17" s="38">
        <v>1</v>
      </c>
      <c r="G17" s="230" t="s">
        <v>161</v>
      </c>
      <c r="H17" s="28" t="s">
        <v>162</v>
      </c>
      <c r="I17" s="172" t="s">
        <v>100</v>
      </c>
      <c r="J17" s="231" t="s">
        <v>98</v>
      </c>
      <c r="K17" s="24" t="s">
        <v>49</v>
      </c>
      <c r="L17" s="41" t="s">
        <v>13</v>
      </c>
    </row>
    <row r="18" spans="1:12" s="104" customFormat="1" ht="48" customHeight="1">
      <c r="A18" s="251">
        <v>11</v>
      </c>
      <c r="B18" s="71"/>
      <c r="C18" s="71"/>
      <c r="D18" s="23" t="s">
        <v>171</v>
      </c>
      <c r="E18" s="229" t="s">
        <v>172</v>
      </c>
      <c r="F18" s="38" t="s">
        <v>46</v>
      </c>
      <c r="G18" s="230" t="s">
        <v>103</v>
      </c>
      <c r="H18" s="28" t="s">
        <v>104</v>
      </c>
      <c r="I18" s="253" t="s">
        <v>105</v>
      </c>
      <c r="J18" s="231" t="s">
        <v>257</v>
      </c>
      <c r="K18" s="24" t="s">
        <v>49</v>
      </c>
      <c r="L18" s="41" t="s">
        <v>13</v>
      </c>
    </row>
    <row r="19" spans="1:12" s="104" customFormat="1" ht="48" customHeight="1">
      <c r="A19" s="251">
        <v>12</v>
      </c>
      <c r="B19" s="71"/>
      <c r="C19" s="71"/>
      <c r="D19" s="260" t="s">
        <v>176</v>
      </c>
      <c r="E19" s="49" t="s">
        <v>177</v>
      </c>
      <c r="F19" s="226">
        <v>2</v>
      </c>
      <c r="G19" s="261" t="s">
        <v>163</v>
      </c>
      <c r="H19" s="171" t="s">
        <v>152</v>
      </c>
      <c r="I19" s="249" t="s">
        <v>63</v>
      </c>
      <c r="J19" s="249" t="s">
        <v>262</v>
      </c>
      <c r="K19" s="250" t="s">
        <v>49</v>
      </c>
      <c r="L19" s="41" t="s">
        <v>13</v>
      </c>
    </row>
    <row r="20" spans="1:12" s="104" customFormat="1" ht="48" customHeight="1">
      <c r="A20" s="251">
        <v>13</v>
      </c>
      <c r="B20" s="71"/>
      <c r="C20" s="71"/>
      <c r="D20" s="260" t="s">
        <v>176</v>
      </c>
      <c r="E20" s="49" t="s">
        <v>177</v>
      </c>
      <c r="F20" s="226">
        <v>2</v>
      </c>
      <c r="G20" s="261" t="s">
        <v>64</v>
      </c>
      <c r="H20" s="171" t="s">
        <v>65</v>
      </c>
      <c r="I20" s="249" t="s">
        <v>63</v>
      </c>
      <c r="J20" s="249" t="s">
        <v>262</v>
      </c>
      <c r="K20" s="250" t="s">
        <v>49</v>
      </c>
      <c r="L20" s="41" t="s">
        <v>13</v>
      </c>
    </row>
    <row r="21" spans="1:13" s="104" customFormat="1" ht="48" customHeight="1">
      <c r="A21" s="251">
        <v>14</v>
      </c>
      <c r="B21" s="71"/>
      <c r="C21" s="71"/>
      <c r="D21" s="260" t="s">
        <v>179</v>
      </c>
      <c r="E21" s="49" t="s">
        <v>180</v>
      </c>
      <c r="F21" s="226">
        <v>2</v>
      </c>
      <c r="G21" s="261" t="s">
        <v>181</v>
      </c>
      <c r="H21" s="171" t="s">
        <v>182</v>
      </c>
      <c r="I21" s="249" t="s">
        <v>168</v>
      </c>
      <c r="J21" s="249" t="s">
        <v>89</v>
      </c>
      <c r="K21" s="250" t="s">
        <v>50</v>
      </c>
      <c r="L21" s="41" t="s">
        <v>13</v>
      </c>
      <c r="M21" s="100"/>
    </row>
    <row r="22" spans="1:12" s="104" customFormat="1" ht="48" customHeight="1">
      <c r="A22" s="251">
        <v>15</v>
      </c>
      <c r="B22" s="71"/>
      <c r="C22" s="71"/>
      <c r="D22" s="23" t="s">
        <v>185</v>
      </c>
      <c r="E22" s="229"/>
      <c r="F22" s="38" t="s">
        <v>42</v>
      </c>
      <c r="G22" s="230" t="s">
        <v>67</v>
      </c>
      <c r="H22" s="28" t="s">
        <v>68</v>
      </c>
      <c r="I22" s="172" t="s">
        <v>69</v>
      </c>
      <c r="J22" s="231" t="s">
        <v>66</v>
      </c>
      <c r="K22" s="24" t="s">
        <v>258</v>
      </c>
      <c r="L22" s="41" t="s">
        <v>13</v>
      </c>
    </row>
    <row r="23" spans="1:13" s="104" customFormat="1" ht="48" customHeight="1">
      <c r="A23" s="251">
        <v>16</v>
      </c>
      <c r="B23" s="71"/>
      <c r="C23" s="71"/>
      <c r="D23" s="7" t="s">
        <v>191</v>
      </c>
      <c r="E23" s="182" t="s">
        <v>192</v>
      </c>
      <c r="F23" s="183">
        <v>1</v>
      </c>
      <c r="G23" s="256" t="s">
        <v>270</v>
      </c>
      <c r="H23" s="257" t="s">
        <v>268</v>
      </c>
      <c r="I23" s="258" t="s">
        <v>269</v>
      </c>
      <c r="J23" s="259" t="s">
        <v>88</v>
      </c>
      <c r="K23" s="26" t="s">
        <v>49</v>
      </c>
      <c r="L23" s="41" t="s">
        <v>13</v>
      </c>
      <c r="M23" s="100"/>
    </row>
    <row r="24" spans="1:12" s="104" customFormat="1" ht="48" customHeight="1">
      <c r="A24" s="251">
        <v>17</v>
      </c>
      <c r="B24" s="71"/>
      <c r="C24" s="71"/>
      <c r="D24" s="23" t="s">
        <v>193</v>
      </c>
      <c r="E24" s="229" t="s">
        <v>194</v>
      </c>
      <c r="F24" s="38">
        <v>2</v>
      </c>
      <c r="G24" s="230" t="s">
        <v>195</v>
      </c>
      <c r="H24" s="28" t="s">
        <v>196</v>
      </c>
      <c r="I24" s="172" t="s">
        <v>197</v>
      </c>
      <c r="J24" s="231" t="s">
        <v>111</v>
      </c>
      <c r="K24" s="24" t="s">
        <v>76</v>
      </c>
      <c r="L24" s="41" t="s">
        <v>13</v>
      </c>
    </row>
    <row r="25" spans="1:13" s="104" customFormat="1" ht="48" customHeight="1">
      <c r="A25" s="251">
        <v>18</v>
      </c>
      <c r="B25" s="71"/>
      <c r="C25" s="71"/>
      <c r="D25" s="260" t="s">
        <v>198</v>
      </c>
      <c r="E25" s="49" t="s">
        <v>246</v>
      </c>
      <c r="F25" s="226" t="s">
        <v>42</v>
      </c>
      <c r="G25" s="261" t="s">
        <v>345</v>
      </c>
      <c r="H25" s="171" t="s">
        <v>248</v>
      </c>
      <c r="I25" s="249" t="s">
        <v>344</v>
      </c>
      <c r="J25" s="249" t="s">
        <v>48</v>
      </c>
      <c r="K25" s="250" t="s">
        <v>49</v>
      </c>
      <c r="L25" s="41" t="s">
        <v>13</v>
      </c>
      <c r="M25" s="22"/>
    </row>
    <row r="26" spans="1:13" s="104" customFormat="1" ht="48" customHeight="1">
      <c r="A26" s="251">
        <v>19</v>
      </c>
      <c r="B26" s="71"/>
      <c r="C26" s="71"/>
      <c r="D26" s="260" t="s">
        <v>198</v>
      </c>
      <c r="E26" s="49" t="s">
        <v>246</v>
      </c>
      <c r="F26" s="226" t="s">
        <v>42</v>
      </c>
      <c r="G26" s="261" t="s">
        <v>249</v>
      </c>
      <c r="H26" s="171" t="s">
        <v>247</v>
      </c>
      <c r="I26" s="249" t="s">
        <v>344</v>
      </c>
      <c r="J26" s="249" t="s">
        <v>48</v>
      </c>
      <c r="K26" s="250" t="s">
        <v>49</v>
      </c>
      <c r="L26" s="41" t="s">
        <v>13</v>
      </c>
      <c r="M26" s="22"/>
    </row>
    <row r="27" spans="1:12" s="104" customFormat="1" ht="48" customHeight="1">
      <c r="A27" s="251">
        <v>20</v>
      </c>
      <c r="B27" s="71"/>
      <c r="C27" s="71"/>
      <c r="D27" s="23" t="s">
        <v>199</v>
      </c>
      <c r="E27" s="229" t="s">
        <v>200</v>
      </c>
      <c r="F27" s="38">
        <v>2</v>
      </c>
      <c r="G27" s="230" t="s">
        <v>343</v>
      </c>
      <c r="H27" s="28" t="s">
        <v>260</v>
      </c>
      <c r="I27" s="172" t="s">
        <v>116</v>
      </c>
      <c r="J27" s="231" t="s">
        <v>106</v>
      </c>
      <c r="K27" s="24" t="s">
        <v>259</v>
      </c>
      <c r="L27" s="41" t="s">
        <v>13</v>
      </c>
    </row>
    <row r="28" spans="1:12" s="104" customFormat="1" ht="48" customHeight="1">
      <c r="A28" s="251">
        <v>21</v>
      </c>
      <c r="B28" s="71"/>
      <c r="C28" s="71"/>
      <c r="D28" s="260" t="s">
        <v>199</v>
      </c>
      <c r="E28" s="49" t="s">
        <v>200</v>
      </c>
      <c r="F28" s="226">
        <v>2</v>
      </c>
      <c r="G28" s="261" t="s">
        <v>122</v>
      </c>
      <c r="H28" s="171" t="s">
        <v>123</v>
      </c>
      <c r="I28" s="249" t="s">
        <v>56</v>
      </c>
      <c r="J28" s="249" t="s">
        <v>106</v>
      </c>
      <c r="K28" s="250" t="s">
        <v>259</v>
      </c>
      <c r="L28" s="41" t="s">
        <v>13</v>
      </c>
    </row>
    <row r="29" spans="1:12" s="104" customFormat="1" ht="48" customHeight="1">
      <c r="A29" s="251">
        <v>22</v>
      </c>
      <c r="B29" s="71"/>
      <c r="C29" s="71"/>
      <c r="D29" s="260" t="s">
        <v>277</v>
      </c>
      <c r="E29" s="49" t="s">
        <v>214</v>
      </c>
      <c r="F29" s="226">
        <v>2</v>
      </c>
      <c r="G29" s="261" t="s">
        <v>189</v>
      </c>
      <c r="H29" s="171" t="s">
        <v>190</v>
      </c>
      <c r="I29" s="249" t="s">
        <v>88</v>
      </c>
      <c r="J29" s="249" t="s">
        <v>88</v>
      </c>
      <c r="K29" s="250" t="s">
        <v>49</v>
      </c>
      <c r="L29" s="41" t="s">
        <v>13</v>
      </c>
    </row>
    <row r="30" spans="1:12" s="104" customFormat="1" ht="48" customHeight="1">
      <c r="A30" s="251">
        <v>23</v>
      </c>
      <c r="B30" s="71"/>
      <c r="C30" s="71"/>
      <c r="D30" s="23" t="s">
        <v>201</v>
      </c>
      <c r="E30" s="229" t="s">
        <v>202</v>
      </c>
      <c r="F30" s="38" t="s">
        <v>42</v>
      </c>
      <c r="G30" s="230" t="s">
        <v>189</v>
      </c>
      <c r="H30" s="28" t="s">
        <v>190</v>
      </c>
      <c r="I30" s="172" t="s">
        <v>88</v>
      </c>
      <c r="J30" s="231" t="s">
        <v>88</v>
      </c>
      <c r="K30" s="24" t="s">
        <v>49</v>
      </c>
      <c r="L30" s="41" t="s">
        <v>13</v>
      </c>
    </row>
    <row r="31" spans="1:13" s="104" customFormat="1" ht="48" customHeight="1">
      <c r="A31" s="251">
        <v>24</v>
      </c>
      <c r="B31" s="71"/>
      <c r="C31" s="71"/>
      <c r="D31" s="260" t="s">
        <v>203</v>
      </c>
      <c r="E31" s="49" t="s">
        <v>204</v>
      </c>
      <c r="F31" s="226" t="s">
        <v>47</v>
      </c>
      <c r="G31" s="261" t="s">
        <v>127</v>
      </c>
      <c r="H31" s="171" t="s">
        <v>128</v>
      </c>
      <c r="I31" s="249" t="s">
        <v>63</v>
      </c>
      <c r="J31" s="249" t="s">
        <v>117</v>
      </c>
      <c r="K31" s="250" t="s">
        <v>49</v>
      </c>
      <c r="L31" s="41" t="s">
        <v>13</v>
      </c>
      <c r="M31" s="100"/>
    </row>
    <row r="32" spans="1:13" s="104" customFormat="1" ht="48" customHeight="1">
      <c r="A32" s="251">
        <v>25</v>
      </c>
      <c r="B32" s="71"/>
      <c r="C32" s="71"/>
      <c r="D32" s="260" t="s">
        <v>203</v>
      </c>
      <c r="E32" s="49" t="s">
        <v>204</v>
      </c>
      <c r="F32" s="226" t="s">
        <v>47</v>
      </c>
      <c r="G32" s="261" t="s">
        <v>137</v>
      </c>
      <c r="H32" s="171" t="s">
        <v>138</v>
      </c>
      <c r="I32" s="249" t="s">
        <v>63</v>
      </c>
      <c r="J32" s="249" t="s">
        <v>117</v>
      </c>
      <c r="K32" s="250" t="s">
        <v>49</v>
      </c>
      <c r="L32" s="41" t="s">
        <v>13</v>
      </c>
      <c r="M32" s="100"/>
    </row>
    <row r="33" spans="1:13" s="104" customFormat="1" ht="48" customHeight="1">
      <c r="A33" s="251">
        <v>26</v>
      </c>
      <c r="B33" s="71"/>
      <c r="C33" s="71"/>
      <c r="D33" s="260" t="s">
        <v>205</v>
      </c>
      <c r="E33" s="49" t="s">
        <v>206</v>
      </c>
      <c r="F33" s="226" t="s">
        <v>42</v>
      </c>
      <c r="G33" s="261" t="s">
        <v>83</v>
      </c>
      <c r="H33" s="171" t="s">
        <v>84</v>
      </c>
      <c r="I33" s="249" t="s">
        <v>51</v>
      </c>
      <c r="J33" s="249" t="s">
        <v>51</v>
      </c>
      <c r="K33" s="250" t="s">
        <v>79</v>
      </c>
      <c r="L33" s="41" t="s">
        <v>13</v>
      </c>
      <c r="M33" s="100"/>
    </row>
    <row r="34" spans="4:11" ht="15">
      <c r="D34" s="68"/>
      <c r="E34" s="68"/>
      <c r="F34" s="68"/>
      <c r="G34" s="68"/>
      <c r="H34" s="68"/>
      <c r="I34" s="68"/>
      <c r="J34" s="68"/>
      <c r="K34" s="68"/>
    </row>
    <row r="35" spans="4:11" ht="22.5" customHeight="1">
      <c r="D35" s="21" t="s">
        <v>208</v>
      </c>
      <c r="E35" s="21"/>
      <c r="F35" s="21"/>
      <c r="G35" s="21"/>
      <c r="H35" s="21"/>
      <c r="I35" s="60" t="s">
        <v>322</v>
      </c>
      <c r="J35" s="61"/>
      <c r="K35" s="15"/>
    </row>
    <row r="36" spans="4:11" ht="12.75">
      <c r="D36" s="21"/>
      <c r="E36" s="21"/>
      <c r="F36" s="21"/>
      <c r="G36" s="21"/>
      <c r="H36" s="21"/>
      <c r="I36" s="60"/>
      <c r="J36" s="61"/>
      <c r="K36" s="15"/>
    </row>
    <row r="37" spans="4:11" ht="22.5" customHeight="1">
      <c r="D37" s="21" t="s">
        <v>12</v>
      </c>
      <c r="E37" s="21"/>
      <c r="F37" s="21"/>
      <c r="G37" s="21"/>
      <c r="H37" s="21"/>
      <c r="I37" s="60" t="s">
        <v>225</v>
      </c>
      <c r="J37" s="61"/>
      <c r="K37" s="15"/>
    </row>
    <row r="38" spans="4:11" ht="12.75">
      <c r="D38" s="21"/>
      <c r="E38" s="21"/>
      <c r="F38" s="21"/>
      <c r="G38" s="21"/>
      <c r="H38" s="21"/>
      <c r="I38" s="60"/>
      <c r="J38" s="61"/>
      <c r="K38" s="15"/>
    </row>
    <row r="39" spans="4:11" ht="22.5" customHeight="1">
      <c r="D39" s="21" t="s">
        <v>39</v>
      </c>
      <c r="E39" s="21"/>
      <c r="F39" s="21"/>
      <c r="G39" s="21"/>
      <c r="H39" s="21"/>
      <c r="I39" s="60" t="s">
        <v>331</v>
      </c>
      <c r="J39" s="61"/>
      <c r="K39" s="15"/>
    </row>
    <row r="40" spans="4:11" ht="12.75">
      <c r="D40" s="21"/>
      <c r="E40" s="21"/>
      <c r="F40" s="21"/>
      <c r="G40" s="21"/>
      <c r="H40" s="21"/>
      <c r="I40" s="60"/>
      <c r="J40" s="61"/>
      <c r="K40" s="15"/>
    </row>
    <row r="41" spans="4:11" ht="22.5" customHeight="1">
      <c r="D41" s="21" t="s">
        <v>25</v>
      </c>
      <c r="E41" s="21"/>
      <c r="F41" s="21"/>
      <c r="G41" s="21"/>
      <c r="H41" s="21"/>
      <c r="I41" s="60" t="s">
        <v>209</v>
      </c>
      <c r="J41" s="61"/>
      <c r="K41" s="15"/>
    </row>
  </sheetData>
  <sheetProtection/>
  <protectedRanges>
    <protectedRange sqref="K34" name="Диапазон1_3_1_1_3_11_1_1_3_1_1_2_2_1"/>
    <protectedRange sqref="K21:K23" name="Диапазон1_3_1_1_3_11_1_1_3_1_1_2_1_3_2_3_4"/>
    <protectedRange sqref="K24" name="Диапазон1_3_1_1_3_11_1_1_3_1_1_2_1_3_2_3_5"/>
    <protectedRange sqref="K25" name="Диапазон1_3_1_1_3_11_1_1_3_1_3_1_1_1_1_3_3_1_1_2_3"/>
    <protectedRange sqref="K26:K33" name="Диапазон1_3_1_1_3_11_1_1_3_1_1_2_1_3_2_3_4_1"/>
  </protectedRanges>
  <autoFilter ref="A7:L33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80" zoomScaleSheetLayoutView="80" zoomScalePageLayoutView="0" workbookViewId="0" topLeftCell="A2">
      <selection activeCell="D27" sqref="D27:K35"/>
    </sheetView>
  </sheetViews>
  <sheetFormatPr defaultColWidth="9.140625" defaultRowHeight="12.75"/>
  <cols>
    <col min="1" max="1" width="7.00390625" style="20" customWidth="1"/>
    <col min="2" max="2" width="6.28125" style="20" hidden="1" customWidth="1"/>
    <col min="3" max="3" width="8.00390625" style="20" hidden="1" customWidth="1"/>
    <col min="4" max="4" width="19.421875" style="21" customWidth="1"/>
    <col min="5" max="5" width="9.57421875" style="21" customWidth="1"/>
    <col min="6" max="6" width="7.28125" style="21" customWidth="1"/>
    <col min="7" max="7" width="30.7109375" style="21" customWidth="1"/>
    <col min="8" max="8" width="10.140625" style="21" customWidth="1"/>
    <col min="9" max="9" width="19.7109375" style="61" customWidth="1"/>
    <col min="10" max="10" width="14.7109375" style="61" hidden="1" customWidth="1"/>
    <col min="11" max="11" width="28.28125" style="15" customWidth="1"/>
    <col min="12" max="12" width="7.57421875" style="20" customWidth="1"/>
    <col min="13" max="13" width="7.57421875" style="22" customWidth="1"/>
    <col min="14" max="14" width="7.57421875" style="21" customWidth="1"/>
    <col min="15" max="16384" width="9.140625" style="21" customWidth="1"/>
  </cols>
  <sheetData>
    <row r="1" spans="1:13" s="51" customFormat="1" ht="21" customHeight="1" hidden="1">
      <c r="A1" s="9" t="s">
        <v>14</v>
      </c>
      <c r="B1" s="9"/>
      <c r="C1" s="10"/>
      <c r="D1" s="11"/>
      <c r="E1" s="10" t="s">
        <v>15</v>
      </c>
      <c r="F1" s="11"/>
      <c r="G1" s="11"/>
      <c r="H1" s="10" t="s">
        <v>16</v>
      </c>
      <c r="I1" s="11"/>
      <c r="J1" s="11"/>
      <c r="K1" s="11"/>
      <c r="L1" s="12" t="s">
        <v>21</v>
      </c>
      <c r="M1" s="13" t="s">
        <v>22</v>
      </c>
    </row>
    <row r="2" spans="1:14" s="31" customFormat="1" ht="94.5" customHeight="1">
      <c r="A2" s="320" t="s">
        <v>251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s="31" customFormat="1" ht="24.75" customHeight="1">
      <c r="A3" s="375" t="s">
        <v>253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4" s="52" customFormat="1" ht="14.25" customHeight="1">
      <c r="A4" s="376" t="s">
        <v>252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s="14" customFormat="1" ht="17.25" customHeight="1">
      <c r="A5" s="372" t="s">
        <v>338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s="14" customFormat="1" ht="16.5" customHeight="1">
      <c r="A6" s="372" t="s">
        <v>296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4" s="14" customFormat="1" ht="18" customHeight="1">
      <c r="A7" s="372" t="s">
        <v>297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</row>
    <row r="8" spans="1:14" s="14" customFormat="1" ht="18" customHeight="1">
      <c r="A8" s="372" t="s">
        <v>298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14" customFormat="1" ht="18" customHeight="1">
      <c r="A9" s="372" t="s">
        <v>299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</row>
    <row r="10" spans="1:16" ht="19.5" customHeight="1">
      <c r="A10" s="97" t="s">
        <v>207</v>
      </c>
      <c r="B10" s="53"/>
      <c r="C10" s="54"/>
      <c r="D10" s="55"/>
      <c r="E10" s="16"/>
      <c r="F10" s="17"/>
      <c r="G10" s="16"/>
      <c r="H10" s="18"/>
      <c r="I10" s="18"/>
      <c r="J10" s="19"/>
      <c r="K10" s="56"/>
      <c r="L10" s="62"/>
      <c r="M10" s="98"/>
      <c r="N10" s="98" t="s">
        <v>254</v>
      </c>
      <c r="P10" s="106"/>
    </row>
    <row r="11" spans="1:16" ht="19.5" customHeight="1">
      <c r="A11" s="373" t="s">
        <v>306</v>
      </c>
      <c r="B11" s="374" t="s">
        <v>33</v>
      </c>
      <c r="C11" s="374" t="s">
        <v>17</v>
      </c>
      <c r="D11" s="371" t="s">
        <v>34</v>
      </c>
      <c r="E11" s="371" t="s">
        <v>4</v>
      </c>
      <c r="F11" s="374" t="s">
        <v>5</v>
      </c>
      <c r="G11" s="371" t="s">
        <v>35</v>
      </c>
      <c r="H11" s="371" t="s">
        <v>4</v>
      </c>
      <c r="I11" s="371" t="s">
        <v>7</v>
      </c>
      <c r="J11" s="371" t="s">
        <v>8</v>
      </c>
      <c r="K11" s="371" t="s">
        <v>9</v>
      </c>
      <c r="L11" s="371" t="s">
        <v>18</v>
      </c>
      <c r="M11" s="371"/>
      <c r="N11" s="371" t="s">
        <v>19</v>
      </c>
      <c r="P11" s="95"/>
    </row>
    <row r="12" spans="1:16" ht="29.25" customHeight="1">
      <c r="A12" s="373"/>
      <c r="B12" s="374"/>
      <c r="C12" s="374"/>
      <c r="D12" s="371"/>
      <c r="E12" s="371"/>
      <c r="F12" s="374"/>
      <c r="G12" s="371"/>
      <c r="H12" s="371"/>
      <c r="I12" s="371"/>
      <c r="J12" s="371"/>
      <c r="K12" s="371"/>
      <c r="L12" s="377" t="s">
        <v>36</v>
      </c>
      <c r="M12" s="377"/>
      <c r="N12" s="371"/>
      <c r="P12" s="107"/>
    </row>
    <row r="13" spans="1:16" ht="28.5" customHeight="1">
      <c r="A13" s="373"/>
      <c r="B13" s="374"/>
      <c r="C13" s="374"/>
      <c r="D13" s="371"/>
      <c r="E13" s="371"/>
      <c r="F13" s="374"/>
      <c r="G13" s="371"/>
      <c r="H13" s="371"/>
      <c r="I13" s="371"/>
      <c r="J13" s="371"/>
      <c r="K13" s="371"/>
      <c r="L13" s="41" t="s">
        <v>38</v>
      </c>
      <c r="M13" s="57" t="s">
        <v>20</v>
      </c>
      <c r="N13" s="371"/>
      <c r="P13" s="107"/>
    </row>
    <row r="14" spans="1:14" ht="30.75" customHeight="1">
      <c r="A14" s="370" t="s">
        <v>298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</row>
    <row r="15" spans="1:14" ht="45.75" customHeight="1">
      <c r="A15" s="74">
        <v>1</v>
      </c>
      <c r="B15" s="63">
        <v>65</v>
      </c>
      <c r="C15" s="39"/>
      <c r="D15" s="269" t="s">
        <v>141</v>
      </c>
      <c r="E15" s="297" t="s">
        <v>142</v>
      </c>
      <c r="F15" s="298" t="s">
        <v>55</v>
      </c>
      <c r="G15" s="272" t="s">
        <v>112</v>
      </c>
      <c r="H15" s="312" t="s">
        <v>113</v>
      </c>
      <c r="I15" s="313" t="s">
        <v>53</v>
      </c>
      <c r="J15" s="299" t="s">
        <v>86</v>
      </c>
      <c r="K15" s="276" t="s">
        <v>54</v>
      </c>
      <c r="L15" s="63">
        <v>0</v>
      </c>
      <c r="M15" s="64">
        <v>48.27</v>
      </c>
      <c r="N15" s="190" t="s">
        <v>366</v>
      </c>
    </row>
    <row r="16" spans="1:14" ht="45.75" customHeight="1">
      <c r="A16" s="74">
        <v>2</v>
      </c>
      <c r="B16" s="63">
        <v>60</v>
      </c>
      <c r="C16" s="74"/>
      <c r="D16" s="269" t="s">
        <v>175</v>
      </c>
      <c r="E16" s="289" t="s">
        <v>218</v>
      </c>
      <c r="F16" s="273" t="s">
        <v>47</v>
      </c>
      <c r="G16" s="279" t="s">
        <v>295</v>
      </c>
      <c r="H16" s="285" t="s">
        <v>294</v>
      </c>
      <c r="I16" s="274" t="s">
        <v>121</v>
      </c>
      <c r="J16" s="295" t="s">
        <v>60</v>
      </c>
      <c r="K16" s="292" t="s">
        <v>94</v>
      </c>
      <c r="L16" s="63">
        <v>0</v>
      </c>
      <c r="M16" s="64">
        <v>48.03</v>
      </c>
      <c r="N16" s="190" t="s">
        <v>366</v>
      </c>
    </row>
    <row r="17" spans="1:14" ht="45.75" customHeight="1">
      <c r="A17" s="74">
        <v>3</v>
      </c>
      <c r="B17" s="63">
        <v>65</v>
      </c>
      <c r="C17" s="74"/>
      <c r="D17" s="269" t="s">
        <v>176</v>
      </c>
      <c r="E17" s="317" t="s">
        <v>177</v>
      </c>
      <c r="F17" s="298">
        <v>2</v>
      </c>
      <c r="G17" s="272" t="s">
        <v>80</v>
      </c>
      <c r="H17" s="273" t="s">
        <v>81</v>
      </c>
      <c r="I17" s="274" t="s">
        <v>82</v>
      </c>
      <c r="J17" s="275" t="s">
        <v>117</v>
      </c>
      <c r="K17" s="266" t="s">
        <v>49</v>
      </c>
      <c r="L17" s="63">
        <v>0</v>
      </c>
      <c r="M17" s="64">
        <v>47.74</v>
      </c>
      <c r="N17" s="190" t="s">
        <v>366</v>
      </c>
    </row>
    <row r="18" spans="1:14" ht="45.75" customHeight="1">
      <c r="A18" s="74">
        <v>4</v>
      </c>
      <c r="B18" s="63">
        <v>65</v>
      </c>
      <c r="C18" s="74"/>
      <c r="D18" s="277" t="s">
        <v>173</v>
      </c>
      <c r="E18" s="49" t="s">
        <v>174</v>
      </c>
      <c r="F18" s="301">
        <v>2</v>
      </c>
      <c r="G18" s="272" t="s">
        <v>74</v>
      </c>
      <c r="H18" s="287" t="s">
        <v>75</v>
      </c>
      <c r="I18" s="314" t="s">
        <v>73</v>
      </c>
      <c r="J18" s="315" t="s">
        <v>86</v>
      </c>
      <c r="K18" s="276" t="s">
        <v>54</v>
      </c>
      <c r="L18" s="63">
        <v>0</v>
      </c>
      <c r="M18" s="64">
        <v>45.57</v>
      </c>
      <c r="N18" s="190" t="s">
        <v>366</v>
      </c>
    </row>
    <row r="19" spans="1:14" ht="45.75" customHeight="1">
      <c r="A19" s="74">
        <v>5</v>
      </c>
      <c r="B19" s="63">
        <v>60</v>
      </c>
      <c r="C19" s="74"/>
      <c r="D19" s="307" t="s">
        <v>148</v>
      </c>
      <c r="E19" s="46" t="s">
        <v>149</v>
      </c>
      <c r="F19" s="308" t="s">
        <v>55</v>
      </c>
      <c r="G19" s="272" t="s">
        <v>70</v>
      </c>
      <c r="H19" s="297" t="s">
        <v>71</v>
      </c>
      <c r="I19" s="299" t="s">
        <v>72</v>
      </c>
      <c r="J19" s="299" t="s">
        <v>86</v>
      </c>
      <c r="K19" s="276" t="s">
        <v>54</v>
      </c>
      <c r="L19" s="63">
        <v>0</v>
      </c>
      <c r="M19" s="64">
        <v>45.19</v>
      </c>
      <c r="N19" s="190" t="s">
        <v>366</v>
      </c>
    </row>
    <row r="20" spans="1:14" ht="45.75" customHeight="1">
      <c r="A20" s="74">
        <v>6</v>
      </c>
      <c r="B20" s="63">
        <v>65</v>
      </c>
      <c r="C20" s="73"/>
      <c r="D20" s="283" t="s">
        <v>96</v>
      </c>
      <c r="E20" s="309" t="s">
        <v>97</v>
      </c>
      <c r="F20" s="310" t="s">
        <v>47</v>
      </c>
      <c r="G20" s="279" t="s">
        <v>83</v>
      </c>
      <c r="H20" s="285" t="s">
        <v>84</v>
      </c>
      <c r="I20" s="311" t="s">
        <v>51</v>
      </c>
      <c r="J20" s="281" t="s">
        <v>51</v>
      </c>
      <c r="K20" s="282" t="s">
        <v>79</v>
      </c>
      <c r="L20" s="63">
        <v>0</v>
      </c>
      <c r="M20" s="64">
        <v>43.57</v>
      </c>
      <c r="N20" s="190" t="s">
        <v>366</v>
      </c>
    </row>
    <row r="21" spans="1:14" ht="45.75" customHeight="1">
      <c r="A21" s="74">
        <v>7</v>
      </c>
      <c r="B21" s="63">
        <v>60</v>
      </c>
      <c r="C21" s="74"/>
      <c r="D21" s="283" t="s">
        <v>186</v>
      </c>
      <c r="E21" s="289" t="s">
        <v>224</v>
      </c>
      <c r="F21" s="303" t="s">
        <v>42</v>
      </c>
      <c r="G21" s="272" t="s">
        <v>70</v>
      </c>
      <c r="H21" s="297" t="s">
        <v>71</v>
      </c>
      <c r="I21" s="299" t="s">
        <v>72</v>
      </c>
      <c r="J21" s="299" t="s">
        <v>86</v>
      </c>
      <c r="K21" s="276" t="s">
        <v>54</v>
      </c>
      <c r="L21" s="63">
        <v>1</v>
      </c>
      <c r="M21" s="64">
        <v>51.4</v>
      </c>
      <c r="N21" s="190" t="s">
        <v>366</v>
      </c>
    </row>
    <row r="22" spans="1:14" ht="45.75" customHeight="1">
      <c r="A22" s="74">
        <v>8</v>
      </c>
      <c r="B22" s="63">
        <v>60</v>
      </c>
      <c r="C22" s="74"/>
      <c r="D22" s="304" t="s">
        <v>176</v>
      </c>
      <c r="E22" s="297" t="s">
        <v>177</v>
      </c>
      <c r="F22" s="298">
        <v>2</v>
      </c>
      <c r="G22" s="272" t="s">
        <v>137</v>
      </c>
      <c r="H22" s="305" t="s">
        <v>138</v>
      </c>
      <c r="I22" s="306" t="s">
        <v>63</v>
      </c>
      <c r="J22" s="291" t="s">
        <v>117</v>
      </c>
      <c r="K22" s="266" t="s">
        <v>49</v>
      </c>
      <c r="L22" s="63">
        <v>1</v>
      </c>
      <c r="M22" s="64">
        <v>50.41</v>
      </c>
      <c r="N22" s="190" t="s">
        <v>366</v>
      </c>
    </row>
    <row r="23" spans="1:14" ht="45.75" customHeight="1">
      <c r="A23" s="74">
        <v>9</v>
      </c>
      <c r="B23" s="63">
        <v>65</v>
      </c>
      <c r="C23" s="39"/>
      <c r="D23" s="290" t="s">
        <v>274</v>
      </c>
      <c r="E23" s="46" t="s">
        <v>273</v>
      </c>
      <c r="F23" s="48" t="s">
        <v>42</v>
      </c>
      <c r="G23" s="279" t="s">
        <v>57</v>
      </c>
      <c r="H23" s="285" t="s">
        <v>58</v>
      </c>
      <c r="I23" s="274" t="s">
        <v>59</v>
      </c>
      <c r="J23" s="291" t="s">
        <v>60</v>
      </c>
      <c r="K23" s="292" t="s">
        <v>94</v>
      </c>
      <c r="L23" s="63">
        <v>2</v>
      </c>
      <c r="M23" s="64">
        <v>64.14</v>
      </c>
      <c r="N23" s="190" t="s">
        <v>366</v>
      </c>
    </row>
    <row r="24" spans="1:14" ht="45.75" customHeight="1">
      <c r="A24" s="74">
        <v>10</v>
      </c>
      <c r="B24" s="63">
        <v>65</v>
      </c>
      <c r="C24" s="74"/>
      <c r="D24" s="316" t="s">
        <v>139</v>
      </c>
      <c r="E24" s="44" t="s">
        <v>140</v>
      </c>
      <c r="F24" s="266" t="s">
        <v>47</v>
      </c>
      <c r="G24" s="279" t="s">
        <v>92</v>
      </c>
      <c r="H24" s="280" t="s">
        <v>93</v>
      </c>
      <c r="I24" s="281" t="s">
        <v>51</v>
      </c>
      <c r="J24" s="281" t="s">
        <v>51</v>
      </c>
      <c r="K24" s="282" t="s">
        <v>79</v>
      </c>
      <c r="L24" s="63">
        <v>4</v>
      </c>
      <c r="M24" s="64">
        <v>48.52</v>
      </c>
      <c r="N24" s="190" t="s">
        <v>366</v>
      </c>
    </row>
    <row r="25" spans="1:14" ht="36" customHeight="1">
      <c r="A25" s="370" t="s">
        <v>299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</row>
    <row r="26" spans="1:14" ht="45" customHeight="1">
      <c r="A26" s="58">
        <v>1</v>
      </c>
      <c r="B26" s="63">
        <v>75</v>
      </c>
      <c r="C26" s="74"/>
      <c r="D26" s="269" t="s">
        <v>141</v>
      </c>
      <c r="E26" s="297" t="s">
        <v>142</v>
      </c>
      <c r="F26" s="298" t="s">
        <v>55</v>
      </c>
      <c r="G26" s="272" t="s">
        <v>112</v>
      </c>
      <c r="H26" s="312" t="s">
        <v>113</v>
      </c>
      <c r="I26" s="313" t="s">
        <v>53</v>
      </c>
      <c r="J26" s="185" t="s">
        <v>86</v>
      </c>
      <c r="K26" s="34" t="s">
        <v>54</v>
      </c>
      <c r="L26" s="63">
        <v>0</v>
      </c>
      <c r="M26" s="64">
        <v>49.11</v>
      </c>
      <c r="N26" s="190" t="s">
        <v>366</v>
      </c>
    </row>
    <row r="27" spans="1:14" ht="45" customHeight="1">
      <c r="A27" s="58">
        <v>2</v>
      </c>
      <c r="B27" s="63">
        <v>75</v>
      </c>
      <c r="C27" s="74"/>
      <c r="D27" s="318" t="s">
        <v>156</v>
      </c>
      <c r="E27" s="289" t="s">
        <v>157</v>
      </c>
      <c r="F27" s="319" t="s">
        <v>42</v>
      </c>
      <c r="G27" s="272" t="s">
        <v>166</v>
      </c>
      <c r="H27" s="296" t="s">
        <v>167</v>
      </c>
      <c r="I27" s="295" t="s">
        <v>121</v>
      </c>
      <c r="J27" s="5" t="s">
        <v>158</v>
      </c>
      <c r="K27" s="174" t="s">
        <v>94</v>
      </c>
      <c r="L27" s="63">
        <v>0</v>
      </c>
      <c r="M27" s="64">
        <v>48.21</v>
      </c>
      <c r="N27" s="190" t="s">
        <v>366</v>
      </c>
    </row>
    <row r="28" spans="1:14" ht="45" customHeight="1">
      <c r="A28" s="58">
        <v>3</v>
      </c>
      <c r="B28" s="63">
        <v>75</v>
      </c>
      <c r="C28" s="74"/>
      <c r="D28" s="290" t="s">
        <v>183</v>
      </c>
      <c r="E28" s="46" t="s">
        <v>184</v>
      </c>
      <c r="F28" s="48" t="s">
        <v>47</v>
      </c>
      <c r="G28" s="272" t="s">
        <v>164</v>
      </c>
      <c r="H28" s="296" t="s">
        <v>165</v>
      </c>
      <c r="I28" s="295" t="s">
        <v>59</v>
      </c>
      <c r="J28" s="5" t="s">
        <v>60</v>
      </c>
      <c r="K28" s="174" t="s">
        <v>94</v>
      </c>
      <c r="L28" s="63">
        <v>0</v>
      </c>
      <c r="M28" s="64">
        <v>45.73</v>
      </c>
      <c r="N28" s="190" t="s">
        <v>366</v>
      </c>
    </row>
    <row r="29" spans="1:14" ht="45" customHeight="1">
      <c r="A29" s="58">
        <v>4</v>
      </c>
      <c r="B29" s="63">
        <v>70</v>
      </c>
      <c r="C29" s="74"/>
      <c r="D29" s="263" t="s">
        <v>150</v>
      </c>
      <c r="E29" s="44" t="s">
        <v>151</v>
      </c>
      <c r="F29" s="45" t="s">
        <v>45</v>
      </c>
      <c r="G29" s="286" t="s">
        <v>145</v>
      </c>
      <c r="H29" s="287" t="s">
        <v>146</v>
      </c>
      <c r="I29" s="45" t="s">
        <v>109</v>
      </c>
      <c r="J29" s="32" t="s">
        <v>85</v>
      </c>
      <c r="K29" s="24" t="s">
        <v>110</v>
      </c>
      <c r="L29" s="63">
        <v>0</v>
      </c>
      <c r="M29" s="64">
        <v>45.65</v>
      </c>
      <c r="N29" s="190" t="s">
        <v>366</v>
      </c>
    </row>
    <row r="30" spans="1:14" ht="45" customHeight="1">
      <c r="A30" s="58">
        <v>5</v>
      </c>
      <c r="B30" s="63">
        <v>75</v>
      </c>
      <c r="C30" s="74"/>
      <c r="D30" s="263" t="s">
        <v>150</v>
      </c>
      <c r="E30" s="44" t="s">
        <v>151</v>
      </c>
      <c r="F30" s="45" t="s">
        <v>45</v>
      </c>
      <c r="G30" s="47" t="s">
        <v>77</v>
      </c>
      <c r="H30" s="46" t="s">
        <v>78</v>
      </c>
      <c r="I30" s="48" t="s">
        <v>43</v>
      </c>
      <c r="J30" s="50" t="s">
        <v>85</v>
      </c>
      <c r="K30" s="45" t="s">
        <v>110</v>
      </c>
      <c r="L30" s="63">
        <v>0</v>
      </c>
      <c r="M30" s="64">
        <v>44.35</v>
      </c>
      <c r="N30" s="190" t="s">
        <v>366</v>
      </c>
    </row>
    <row r="31" spans="1:14" ht="45" customHeight="1">
      <c r="A31" s="58" t="s">
        <v>367</v>
      </c>
      <c r="B31" s="27" t="s">
        <v>300</v>
      </c>
      <c r="C31" s="39"/>
      <c r="D31" s="263" t="s">
        <v>125</v>
      </c>
      <c r="E31" s="44" t="s">
        <v>124</v>
      </c>
      <c r="F31" s="45" t="s">
        <v>44</v>
      </c>
      <c r="G31" s="264" t="s">
        <v>126</v>
      </c>
      <c r="H31" s="265" t="s">
        <v>99</v>
      </c>
      <c r="I31" s="45" t="s">
        <v>63</v>
      </c>
      <c r="J31" s="26" t="s">
        <v>117</v>
      </c>
      <c r="K31" s="26" t="s">
        <v>49</v>
      </c>
      <c r="L31" s="63">
        <v>1</v>
      </c>
      <c r="M31" s="64">
        <v>50.13</v>
      </c>
      <c r="N31" s="190" t="s">
        <v>366</v>
      </c>
    </row>
    <row r="32" spans="1:14" ht="45" customHeight="1">
      <c r="A32" s="58">
        <v>6</v>
      </c>
      <c r="B32" s="63">
        <v>75</v>
      </c>
      <c r="C32" s="74"/>
      <c r="D32" s="269" t="s">
        <v>223</v>
      </c>
      <c r="E32" s="289" t="s">
        <v>235</v>
      </c>
      <c r="F32" s="273" t="s">
        <v>42</v>
      </c>
      <c r="G32" s="272" t="s">
        <v>166</v>
      </c>
      <c r="H32" s="296" t="s">
        <v>167</v>
      </c>
      <c r="I32" s="295" t="s">
        <v>121</v>
      </c>
      <c r="J32" s="43" t="s">
        <v>60</v>
      </c>
      <c r="K32" s="174" t="s">
        <v>94</v>
      </c>
      <c r="L32" s="63">
        <v>1</v>
      </c>
      <c r="M32" s="64">
        <v>50.42</v>
      </c>
      <c r="N32" s="190" t="s">
        <v>366</v>
      </c>
    </row>
    <row r="33" spans="1:14" ht="45" customHeight="1">
      <c r="A33" s="58">
        <v>7</v>
      </c>
      <c r="B33" s="63">
        <v>75</v>
      </c>
      <c r="C33" s="74"/>
      <c r="D33" s="277" t="s">
        <v>179</v>
      </c>
      <c r="E33" s="49" t="s">
        <v>180</v>
      </c>
      <c r="F33" s="301">
        <v>2</v>
      </c>
      <c r="G33" s="272" t="s">
        <v>181</v>
      </c>
      <c r="H33" s="297" t="s">
        <v>182</v>
      </c>
      <c r="I33" s="299" t="s">
        <v>168</v>
      </c>
      <c r="J33" s="36" t="s">
        <v>89</v>
      </c>
      <c r="K33" s="179" t="s">
        <v>50</v>
      </c>
      <c r="L33" s="63">
        <v>4</v>
      </c>
      <c r="M33" s="64">
        <v>48.78</v>
      </c>
      <c r="N33" s="190" t="s">
        <v>366</v>
      </c>
    </row>
    <row r="34" spans="1:14" ht="45" customHeight="1">
      <c r="A34" s="58">
        <v>8</v>
      </c>
      <c r="B34" s="63">
        <v>75</v>
      </c>
      <c r="C34" s="74"/>
      <c r="D34" s="277" t="s">
        <v>173</v>
      </c>
      <c r="E34" s="49" t="s">
        <v>174</v>
      </c>
      <c r="F34" s="301">
        <v>2</v>
      </c>
      <c r="G34" s="272" t="s">
        <v>74</v>
      </c>
      <c r="H34" s="287" t="s">
        <v>75</v>
      </c>
      <c r="I34" s="314" t="s">
        <v>73</v>
      </c>
      <c r="J34" s="172" t="s">
        <v>86</v>
      </c>
      <c r="K34" s="34" t="s">
        <v>54</v>
      </c>
      <c r="L34" s="63">
        <v>4</v>
      </c>
      <c r="M34" s="64">
        <v>46.04</v>
      </c>
      <c r="N34" s="190" t="s">
        <v>366</v>
      </c>
    </row>
    <row r="35" spans="1:14" ht="45" customHeight="1">
      <c r="A35" s="58">
        <v>9</v>
      </c>
      <c r="B35" s="63">
        <v>75</v>
      </c>
      <c r="C35" s="74"/>
      <c r="D35" s="263" t="s">
        <v>219</v>
      </c>
      <c r="E35" s="44" t="s">
        <v>221</v>
      </c>
      <c r="F35" s="45" t="s">
        <v>42</v>
      </c>
      <c r="G35" s="293" t="s">
        <v>222</v>
      </c>
      <c r="H35" s="294" t="s">
        <v>216</v>
      </c>
      <c r="I35" s="75" t="s">
        <v>217</v>
      </c>
      <c r="J35" s="204" t="s">
        <v>60</v>
      </c>
      <c r="K35" s="1" t="s">
        <v>94</v>
      </c>
      <c r="L35" s="63">
        <v>6</v>
      </c>
      <c r="M35" s="64">
        <v>54.92</v>
      </c>
      <c r="N35" s="190" t="s">
        <v>366</v>
      </c>
    </row>
    <row r="36" spans="12:13" ht="8.25" customHeight="1">
      <c r="L36" s="21"/>
      <c r="M36" s="21"/>
    </row>
    <row r="37" spans="4:9" ht="36" customHeight="1">
      <c r="D37" s="21" t="s">
        <v>208</v>
      </c>
      <c r="I37" s="60" t="s">
        <v>236</v>
      </c>
    </row>
    <row r="38" spans="9:13" ht="15.75" customHeight="1">
      <c r="I38" s="60"/>
      <c r="L38" s="21"/>
      <c r="M38" s="21"/>
    </row>
    <row r="39" spans="4:9" ht="36" customHeight="1">
      <c r="D39" s="21" t="s">
        <v>12</v>
      </c>
      <c r="I39" s="60" t="s">
        <v>225</v>
      </c>
    </row>
    <row r="40" spans="9:13" ht="15" customHeight="1">
      <c r="I40" s="60"/>
      <c r="L40" s="21"/>
      <c r="M40" s="21"/>
    </row>
    <row r="41" spans="4:9" ht="36" customHeight="1">
      <c r="D41" s="21" t="s">
        <v>39</v>
      </c>
      <c r="I41" s="60"/>
    </row>
  </sheetData>
  <sheetProtection insertRows="0"/>
  <mergeCells count="24">
    <mergeCell ref="A2:N2"/>
    <mergeCell ref="A3:N3"/>
    <mergeCell ref="A4:N4"/>
    <mergeCell ref="A5:N5"/>
    <mergeCell ref="G11:G13"/>
    <mergeCell ref="L12:M12"/>
    <mergeCell ref="A8:N8"/>
    <mergeCell ref="A9:N9"/>
    <mergeCell ref="A6:N6"/>
    <mergeCell ref="A7:N7"/>
    <mergeCell ref="A11:A13"/>
    <mergeCell ref="B11:B13"/>
    <mergeCell ref="C11:C13"/>
    <mergeCell ref="D11:D13"/>
    <mergeCell ref="E11:E13"/>
    <mergeCell ref="F11:F13"/>
    <mergeCell ref="A14:N14"/>
    <mergeCell ref="A25:N25"/>
    <mergeCell ref="H11:H13"/>
    <mergeCell ref="I11:I13"/>
    <mergeCell ref="J11:J13"/>
    <mergeCell ref="K11:K13"/>
    <mergeCell ref="L11:M11"/>
    <mergeCell ref="N11:N13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66" r:id="rId2"/>
  <rowBreaks count="1" manualBreakCount="1">
    <brk id="35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80" zoomScaleSheetLayoutView="80" zoomScalePageLayoutView="0" workbookViewId="0" topLeftCell="A2">
      <selection activeCell="V11" sqref="V11"/>
    </sheetView>
  </sheetViews>
  <sheetFormatPr defaultColWidth="9.140625" defaultRowHeight="12.75"/>
  <cols>
    <col min="1" max="1" width="7.00390625" style="20" customWidth="1"/>
    <col min="2" max="2" width="6.28125" style="20" hidden="1" customWidth="1"/>
    <col min="3" max="3" width="8.00390625" style="20" hidden="1" customWidth="1"/>
    <col min="4" max="4" width="19.421875" style="21" customWidth="1"/>
    <col min="5" max="5" width="9.57421875" style="21" customWidth="1"/>
    <col min="6" max="6" width="7.28125" style="21" customWidth="1"/>
    <col min="7" max="7" width="30.7109375" style="21" customWidth="1"/>
    <col min="8" max="8" width="10.140625" style="21" customWidth="1"/>
    <col min="9" max="9" width="19.7109375" style="61" customWidth="1"/>
    <col min="10" max="10" width="14.7109375" style="61" hidden="1" customWidth="1"/>
    <col min="11" max="11" width="28.28125" style="15" customWidth="1"/>
    <col min="12" max="12" width="7.57421875" style="20" customWidth="1"/>
    <col min="13" max="13" width="7.57421875" style="22" customWidth="1"/>
    <col min="14" max="16" width="7.57421875" style="21" customWidth="1"/>
    <col min="17" max="16384" width="9.140625" style="21" customWidth="1"/>
  </cols>
  <sheetData>
    <row r="1" spans="1:13" s="51" customFormat="1" ht="21" customHeight="1" hidden="1">
      <c r="A1" s="9" t="s">
        <v>14</v>
      </c>
      <c r="B1" s="9"/>
      <c r="C1" s="10"/>
      <c r="D1" s="11"/>
      <c r="E1" s="10" t="s">
        <v>15</v>
      </c>
      <c r="F1" s="11"/>
      <c r="G1" s="11"/>
      <c r="H1" s="10" t="s">
        <v>16</v>
      </c>
      <c r="I1" s="11"/>
      <c r="J1" s="11"/>
      <c r="K1" s="11"/>
      <c r="L1" s="12" t="s">
        <v>21</v>
      </c>
      <c r="M1" s="13" t="s">
        <v>22</v>
      </c>
    </row>
    <row r="2" spans="1:16" s="31" customFormat="1" ht="94.5" customHeight="1">
      <c r="A2" s="320" t="s">
        <v>251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31" customFormat="1" ht="26.25" customHeight="1">
      <c r="A3" s="375" t="s">
        <v>253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16" s="52" customFormat="1" ht="18.75" customHeight="1">
      <c r="A4" s="376" t="s">
        <v>252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</row>
    <row r="5" spans="1:16" s="14" customFormat="1" ht="17.25" customHeight="1">
      <c r="A5" s="372" t="s">
        <v>338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</row>
    <row r="6" spans="1:16" s="14" customFormat="1" ht="16.5" customHeight="1">
      <c r="A6" s="372" t="s">
        <v>301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16" s="14" customFormat="1" ht="18" customHeight="1">
      <c r="A7" s="372" t="s">
        <v>302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s="14" customFormat="1" ht="18" customHeight="1">
      <c r="A8" s="378" t="s">
        <v>303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</row>
    <row r="9" spans="1:16" s="14" customFormat="1" ht="10.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8" ht="19.5" customHeight="1">
      <c r="A10" s="97" t="s">
        <v>207</v>
      </c>
      <c r="B10" s="53"/>
      <c r="C10" s="54"/>
      <c r="D10" s="55"/>
      <c r="E10" s="16"/>
      <c r="F10" s="17"/>
      <c r="G10" s="16"/>
      <c r="H10" s="18"/>
      <c r="I10" s="18"/>
      <c r="J10" s="19"/>
      <c r="K10" s="56"/>
      <c r="L10" s="62"/>
      <c r="M10" s="56"/>
      <c r="P10" s="98" t="s">
        <v>254</v>
      </c>
      <c r="R10" s="106"/>
    </row>
    <row r="11" spans="1:18" ht="19.5" customHeight="1">
      <c r="A11" s="373" t="s">
        <v>306</v>
      </c>
      <c r="B11" s="374" t="s">
        <v>33</v>
      </c>
      <c r="C11" s="374" t="s">
        <v>17</v>
      </c>
      <c r="D11" s="371" t="s">
        <v>34</v>
      </c>
      <c r="E11" s="371" t="s">
        <v>4</v>
      </c>
      <c r="F11" s="374" t="s">
        <v>5</v>
      </c>
      <c r="G11" s="371" t="s">
        <v>35</v>
      </c>
      <c r="H11" s="371" t="s">
        <v>4</v>
      </c>
      <c r="I11" s="371" t="s">
        <v>7</v>
      </c>
      <c r="J11" s="371" t="s">
        <v>8</v>
      </c>
      <c r="K11" s="371" t="s">
        <v>9</v>
      </c>
      <c r="L11" s="371" t="s">
        <v>18</v>
      </c>
      <c r="M11" s="371"/>
      <c r="N11" s="371"/>
      <c r="O11" s="371"/>
      <c r="P11" s="371" t="s">
        <v>19</v>
      </c>
      <c r="R11" s="95"/>
    </row>
    <row r="12" spans="1:18" ht="29.25" customHeight="1">
      <c r="A12" s="373"/>
      <c r="B12" s="374"/>
      <c r="C12" s="374"/>
      <c r="D12" s="371"/>
      <c r="E12" s="371"/>
      <c r="F12" s="374"/>
      <c r="G12" s="371"/>
      <c r="H12" s="371"/>
      <c r="I12" s="371"/>
      <c r="J12" s="371"/>
      <c r="K12" s="371"/>
      <c r="L12" s="377" t="s">
        <v>36</v>
      </c>
      <c r="M12" s="377"/>
      <c r="N12" s="377" t="s">
        <v>37</v>
      </c>
      <c r="O12" s="377"/>
      <c r="P12" s="371"/>
      <c r="R12" s="107"/>
    </row>
    <row r="13" spans="1:18" ht="28.5" customHeight="1">
      <c r="A13" s="373"/>
      <c r="B13" s="374"/>
      <c r="C13" s="374"/>
      <c r="D13" s="371"/>
      <c r="E13" s="371"/>
      <c r="F13" s="374"/>
      <c r="G13" s="371"/>
      <c r="H13" s="371"/>
      <c r="I13" s="371"/>
      <c r="J13" s="371"/>
      <c r="K13" s="371"/>
      <c r="L13" s="41" t="s">
        <v>38</v>
      </c>
      <c r="M13" s="57" t="s">
        <v>20</v>
      </c>
      <c r="N13" s="41" t="s">
        <v>38</v>
      </c>
      <c r="O13" s="57" t="s">
        <v>20</v>
      </c>
      <c r="P13" s="371"/>
      <c r="R13" s="107"/>
    </row>
    <row r="14" spans="1:16" ht="61.5" customHeight="1">
      <c r="A14" s="74">
        <v>1</v>
      </c>
      <c r="B14" s="63">
        <v>80</v>
      </c>
      <c r="C14" s="74"/>
      <c r="D14" s="269" t="s">
        <v>203</v>
      </c>
      <c r="E14" s="297" t="s">
        <v>204</v>
      </c>
      <c r="F14" s="298" t="s">
        <v>47</v>
      </c>
      <c r="G14" s="47" t="s">
        <v>131</v>
      </c>
      <c r="H14" s="28" t="s">
        <v>132</v>
      </c>
      <c r="I14" s="186" t="s">
        <v>63</v>
      </c>
      <c r="J14" s="185" t="s">
        <v>117</v>
      </c>
      <c r="K14" s="26" t="s">
        <v>49</v>
      </c>
      <c r="L14" s="63">
        <v>0</v>
      </c>
      <c r="M14" s="64">
        <v>54.34</v>
      </c>
      <c r="N14" s="63">
        <v>0</v>
      </c>
      <c r="O14" s="64">
        <v>26.2</v>
      </c>
      <c r="P14" s="190" t="s">
        <v>47</v>
      </c>
    </row>
    <row r="15" spans="1:16" ht="61.5" customHeight="1">
      <c r="A15" s="58">
        <v>2</v>
      </c>
      <c r="B15" s="63">
        <v>90</v>
      </c>
      <c r="C15" s="73"/>
      <c r="D15" s="263" t="s">
        <v>150</v>
      </c>
      <c r="E15" s="44" t="s">
        <v>151</v>
      </c>
      <c r="F15" s="45" t="s">
        <v>45</v>
      </c>
      <c r="G15" s="47" t="s">
        <v>77</v>
      </c>
      <c r="H15" s="46" t="s">
        <v>78</v>
      </c>
      <c r="I15" s="48" t="s">
        <v>43</v>
      </c>
      <c r="J15" s="50" t="s">
        <v>85</v>
      </c>
      <c r="K15" s="45" t="s">
        <v>110</v>
      </c>
      <c r="L15" s="63">
        <v>0</v>
      </c>
      <c r="M15" s="64">
        <v>48.97</v>
      </c>
      <c r="N15" s="63">
        <v>0</v>
      </c>
      <c r="O15" s="64">
        <v>27.99</v>
      </c>
      <c r="P15" s="190" t="s">
        <v>47</v>
      </c>
    </row>
    <row r="16" spans="1:16" ht="61.5" customHeight="1">
      <c r="A16" s="74">
        <v>3</v>
      </c>
      <c r="B16" s="63">
        <v>80</v>
      </c>
      <c r="C16" s="74"/>
      <c r="D16" s="263" t="s">
        <v>150</v>
      </c>
      <c r="E16" s="44" t="s">
        <v>151</v>
      </c>
      <c r="F16" s="45" t="s">
        <v>45</v>
      </c>
      <c r="G16" s="286" t="s">
        <v>145</v>
      </c>
      <c r="H16" s="33" t="s">
        <v>146</v>
      </c>
      <c r="I16" s="24" t="s">
        <v>109</v>
      </c>
      <c r="J16" s="32" t="s">
        <v>85</v>
      </c>
      <c r="K16" s="24" t="s">
        <v>110</v>
      </c>
      <c r="L16" s="63">
        <v>0</v>
      </c>
      <c r="M16" s="64">
        <v>50.27</v>
      </c>
      <c r="N16" s="63">
        <v>0</v>
      </c>
      <c r="O16" s="64">
        <v>29.53</v>
      </c>
      <c r="P16" s="190" t="s">
        <v>47</v>
      </c>
    </row>
    <row r="17" spans="1:16" ht="73.5" customHeight="1">
      <c r="A17" s="74">
        <v>4</v>
      </c>
      <c r="B17" s="63">
        <v>90</v>
      </c>
      <c r="C17" s="74"/>
      <c r="D17" s="7" t="s">
        <v>176</v>
      </c>
      <c r="E17" s="28" t="s">
        <v>177</v>
      </c>
      <c r="F17" s="184">
        <v>2</v>
      </c>
      <c r="G17" s="173" t="s">
        <v>101</v>
      </c>
      <c r="H17" s="28" t="s">
        <v>102</v>
      </c>
      <c r="I17" s="37" t="s">
        <v>63</v>
      </c>
      <c r="J17" s="3" t="s">
        <v>117</v>
      </c>
      <c r="K17" s="26" t="s">
        <v>49</v>
      </c>
      <c r="L17" s="63">
        <v>0</v>
      </c>
      <c r="M17" s="64">
        <v>56.25</v>
      </c>
      <c r="N17" s="63">
        <v>4</v>
      </c>
      <c r="O17" s="64">
        <v>28.28</v>
      </c>
      <c r="P17" s="190" t="s">
        <v>47</v>
      </c>
    </row>
    <row r="18" spans="1:16" ht="73.5" customHeight="1">
      <c r="A18" s="58" t="s">
        <v>367</v>
      </c>
      <c r="B18" s="27" t="s">
        <v>304</v>
      </c>
      <c r="C18" s="74"/>
      <c r="D18" s="263" t="s">
        <v>125</v>
      </c>
      <c r="E18" s="44" t="s">
        <v>124</v>
      </c>
      <c r="F18" s="45" t="s">
        <v>44</v>
      </c>
      <c r="G18" s="264" t="s">
        <v>126</v>
      </c>
      <c r="H18" s="25" t="s">
        <v>99</v>
      </c>
      <c r="I18" s="24" t="s">
        <v>63</v>
      </c>
      <c r="J18" s="26" t="s">
        <v>117</v>
      </c>
      <c r="K18" s="26" t="s">
        <v>49</v>
      </c>
      <c r="L18" s="63">
        <v>2</v>
      </c>
      <c r="M18" s="64">
        <v>65.25</v>
      </c>
      <c r="N18" s="63"/>
      <c r="O18" s="64"/>
      <c r="P18" s="190" t="s">
        <v>366</v>
      </c>
    </row>
    <row r="19" spans="1:16" ht="73.5" customHeight="1">
      <c r="A19" s="74">
        <v>5</v>
      </c>
      <c r="B19" s="63">
        <v>90</v>
      </c>
      <c r="C19" s="39"/>
      <c r="D19" s="6" t="s">
        <v>183</v>
      </c>
      <c r="E19" s="176" t="s">
        <v>184</v>
      </c>
      <c r="F19" s="4" t="s">
        <v>47</v>
      </c>
      <c r="G19" s="173" t="s">
        <v>164</v>
      </c>
      <c r="H19" s="42" t="s">
        <v>165</v>
      </c>
      <c r="I19" s="43" t="s">
        <v>59</v>
      </c>
      <c r="J19" s="5" t="s">
        <v>60</v>
      </c>
      <c r="K19" s="174" t="s">
        <v>94</v>
      </c>
      <c r="L19" s="63">
        <v>8</v>
      </c>
      <c r="M19" s="64">
        <v>53.12</v>
      </c>
      <c r="N19" s="63"/>
      <c r="O19" s="64"/>
      <c r="P19" s="190" t="s">
        <v>366</v>
      </c>
    </row>
    <row r="20" spans="1:16" ht="73.5" customHeight="1">
      <c r="A20" s="74"/>
      <c r="B20" s="63">
        <v>90</v>
      </c>
      <c r="C20" s="74"/>
      <c r="D20" s="181" t="s">
        <v>107</v>
      </c>
      <c r="E20" s="28" t="s">
        <v>108</v>
      </c>
      <c r="F20" s="8">
        <v>3</v>
      </c>
      <c r="G20" s="177" t="s">
        <v>83</v>
      </c>
      <c r="H20" s="187" t="s">
        <v>84</v>
      </c>
      <c r="I20" s="188" t="s">
        <v>51</v>
      </c>
      <c r="J20" s="178" t="s">
        <v>51</v>
      </c>
      <c r="K20" s="179" t="s">
        <v>79</v>
      </c>
      <c r="L20" s="63" t="s">
        <v>369</v>
      </c>
      <c r="M20" s="64"/>
      <c r="N20" s="63"/>
      <c r="O20" s="64"/>
      <c r="P20" s="190" t="s">
        <v>366</v>
      </c>
    </row>
    <row r="21" spans="12:13" ht="8.25" customHeight="1">
      <c r="L21" s="21"/>
      <c r="M21" s="21"/>
    </row>
    <row r="22" spans="4:9" ht="36" customHeight="1">
      <c r="D22" s="21" t="s">
        <v>208</v>
      </c>
      <c r="I22" s="60" t="s">
        <v>236</v>
      </c>
    </row>
    <row r="23" spans="9:13" ht="15.75" customHeight="1">
      <c r="I23" s="60"/>
      <c r="L23" s="21"/>
      <c r="M23" s="21"/>
    </row>
    <row r="24" spans="4:9" ht="36" customHeight="1">
      <c r="D24" s="21" t="s">
        <v>12</v>
      </c>
      <c r="I24" s="60" t="s">
        <v>225</v>
      </c>
    </row>
    <row r="25" spans="9:13" ht="15" customHeight="1">
      <c r="I25" s="60"/>
      <c r="L25" s="21"/>
      <c r="M25" s="21"/>
    </row>
    <row r="26" spans="4:9" ht="36" customHeight="1">
      <c r="D26" s="21" t="s">
        <v>39</v>
      </c>
      <c r="I26" s="60" t="s">
        <v>368</v>
      </c>
    </row>
  </sheetData>
  <sheetProtection insertRows="0"/>
  <mergeCells count="22">
    <mergeCell ref="A2:P2"/>
    <mergeCell ref="A3:P3"/>
    <mergeCell ref="A4:P4"/>
    <mergeCell ref="A5:P5"/>
    <mergeCell ref="A6:P6"/>
    <mergeCell ref="A7:P7"/>
    <mergeCell ref="A8:P8"/>
    <mergeCell ref="A11:A13"/>
    <mergeCell ref="B11:B13"/>
    <mergeCell ref="C11:C13"/>
    <mergeCell ref="D11:D13"/>
    <mergeCell ref="E11:E13"/>
    <mergeCell ref="F11:F13"/>
    <mergeCell ref="G11:G13"/>
    <mergeCell ref="L11:O11"/>
    <mergeCell ref="P11:P13"/>
    <mergeCell ref="L12:M12"/>
    <mergeCell ref="N12:O12"/>
    <mergeCell ref="H11:H13"/>
    <mergeCell ref="I11:I13"/>
    <mergeCell ref="J11:J13"/>
    <mergeCell ref="K11:K13"/>
  </mergeCells>
  <printOptions/>
  <pageMargins left="0.1968503937007874" right="0.1968503937007874" top="0.15748031496062992" bottom="0.2362204724409449" header="0.5118110236220472" footer="0.2362204724409449"/>
  <pageSetup fitToHeight="2" fitToWidth="1" horizontalDpi="600" verticalDpi="600" orientation="portrait" paperSize="9" scale="60" r:id="rId2"/>
  <rowBreaks count="1" manualBreakCount="1">
    <brk id="20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SheetLayoutView="100" zoomScalePageLayoutView="0" workbookViewId="0" topLeftCell="A37">
      <selection activeCell="A13" sqref="A13"/>
    </sheetView>
  </sheetViews>
  <sheetFormatPr defaultColWidth="9.140625" defaultRowHeight="12.75"/>
  <cols>
    <col min="1" max="1" width="22.7109375" style="205" customWidth="1"/>
    <col min="2" max="2" width="20.8515625" style="205" customWidth="1"/>
    <col min="3" max="3" width="11.57421875" style="205" customWidth="1"/>
    <col min="4" max="4" width="25.8515625" style="205" customWidth="1"/>
    <col min="5" max="6" width="20.421875" style="205" customWidth="1"/>
    <col min="7" max="16384" width="9.140625" style="205" customWidth="1"/>
  </cols>
  <sheetData>
    <row r="1" spans="1:5" ht="82.5" customHeight="1">
      <c r="A1" s="382" t="s">
        <v>335</v>
      </c>
      <c r="B1" s="383"/>
      <c r="C1" s="383"/>
      <c r="D1" s="383"/>
      <c r="E1" s="383"/>
    </row>
    <row r="2" spans="1:5" ht="18.75" customHeight="1">
      <c r="A2" s="385" t="s">
        <v>319</v>
      </c>
      <c r="B2" s="385"/>
      <c r="C2" s="385"/>
      <c r="D2" s="385"/>
      <c r="E2" s="385"/>
    </row>
    <row r="3" spans="1:5" ht="18" customHeight="1">
      <c r="A3" s="384" t="s">
        <v>226</v>
      </c>
      <c r="B3" s="384"/>
      <c r="C3" s="384"/>
      <c r="D3" s="384"/>
      <c r="E3" s="384"/>
    </row>
    <row r="4" spans="1:4" ht="14.25">
      <c r="A4" s="206"/>
      <c r="B4" s="206"/>
      <c r="C4" s="206"/>
      <c r="D4" s="206"/>
    </row>
    <row r="5" spans="1:5" ht="14.25">
      <c r="A5" s="97" t="s">
        <v>207</v>
      </c>
      <c r="B5" s="206"/>
      <c r="C5" s="206"/>
      <c r="D5" s="206"/>
      <c r="E5" s="207" t="s">
        <v>250</v>
      </c>
    </row>
    <row r="6" spans="1:5" ht="14.25">
      <c r="A6" s="208" t="s">
        <v>26</v>
      </c>
      <c r="B6" s="208" t="s">
        <v>27</v>
      </c>
      <c r="C6" s="208" t="s">
        <v>28</v>
      </c>
      <c r="D6" s="208" t="s">
        <v>29</v>
      </c>
      <c r="E6" s="209" t="s">
        <v>30</v>
      </c>
    </row>
    <row r="7" spans="1:5" ht="34.5" customHeight="1">
      <c r="A7" s="210" t="s">
        <v>11</v>
      </c>
      <c r="B7" s="81" t="s">
        <v>333</v>
      </c>
      <c r="C7" s="211" t="s">
        <v>31</v>
      </c>
      <c r="D7" s="211" t="s">
        <v>23</v>
      </c>
      <c r="E7" s="212"/>
    </row>
    <row r="8" spans="1:5" ht="34.5" customHeight="1">
      <c r="A8" s="211" t="s">
        <v>228</v>
      </c>
      <c r="B8" s="81" t="s">
        <v>328</v>
      </c>
      <c r="C8" s="211" t="s">
        <v>31</v>
      </c>
      <c r="D8" s="211" t="s">
        <v>23</v>
      </c>
      <c r="E8" s="212"/>
    </row>
    <row r="9" spans="1:5" ht="34.5" customHeight="1">
      <c r="A9" s="211" t="s">
        <v>228</v>
      </c>
      <c r="B9" s="211" t="s">
        <v>329</v>
      </c>
      <c r="C9" s="211" t="s">
        <v>31</v>
      </c>
      <c r="D9" s="211" t="s">
        <v>23</v>
      </c>
      <c r="E9" s="212"/>
    </row>
    <row r="10" spans="1:5" ht="34.5" customHeight="1">
      <c r="A10" s="214" t="s">
        <v>339</v>
      </c>
      <c r="B10" s="81" t="s">
        <v>340</v>
      </c>
      <c r="C10" s="81" t="s">
        <v>241</v>
      </c>
      <c r="D10" s="81" t="s">
        <v>23</v>
      </c>
      <c r="E10" s="212"/>
    </row>
    <row r="11" spans="1:5" s="213" customFormat="1" ht="34.5" customHeight="1">
      <c r="A11" s="210" t="s">
        <v>39</v>
      </c>
      <c r="B11" s="211" t="s">
        <v>329</v>
      </c>
      <c r="C11" s="211" t="s">
        <v>31</v>
      </c>
      <c r="D11" s="211" t="s">
        <v>23</v>
      </c>
      <c r="E11" s="212"/>
    </row>
    <row r="12" spans="1:5" s="213" customFormat="1" ht="34.5" customHeight="1">
      <c r="A12" s="214" t="s">
        <v>231</v>
      </c>
      <c r="B12" s="81" t="s">
        <v>238</v>
      </c>
      <c r="C12" s="81" t="s">
        <v>241</v>
      </c>
      <c r="D12" s="211" t="s">
        <v>24</v>
      </c>
      <c r="E12" s="215"/>
    </row>
    <row r="13" spans="1:5" ht="34.5" customHeight="1">
      <c r="A13" s="211" t="s">
        <v>12</v>
      </c>
      <c r="B13" s="81" t="s">
        <v>227</v>
      </c>
      <c r="C13" s="211" t="s">
        <v>31</v>
      </c>
      <c r="D13" s="81" t="s">
        <v>24</v>
      </c>
      <c r="E13" s="212"/>
    </row>
    <row r="14" spans="1:5" ht="34.5" customHeight="1">
      <c r="A14" s="81" t="s">
        <v>213</v>
      </c>
      <c r="B14" s="211" t="s">
        <v>40</v>
      </c>
      <c r="C14" s="211" t="s">
        <v>32</v>
      </c>
      <c r="D14" s="211" t="s">
        <v>23</v>
      </c>
      <c r="E14" s="212"/>
    </row>
    <row r="15" spans="1:4" ht="14.25">
      <c r="A15" s="206"/>
      <c r="B15" s="206"/>
      <c r="C15" s="206"/>
      <c r="D15" s="206"/>
    </row>
    <row r="16" spans="1:4" ht="14.25">
      <c r="A16" s="206"/>
      <c r="B16" s="206"/>
      <c r="C16" s="206"/>
      <c r="D16" s="206"/>
    </row>
    <row r="17" spans="1:4" ht="14.25">
      <c r="A17" s="206" t="s">
        <v>11</v>
      </c>
      <c r="B17" s="206"/>
      <c r="C17" s="206"/>
      <c r="D17" s="83" t="s">
        <v>322</v>
      </c>
    </row>
    <row r="18" spans="1:4" ht="14.25">
      <c r="A18" s="206"/>
      <c r="B18" s="206"/>
      <c r="C18" s="206"/>
      <c r="D18" s="83"/>
    </row>
    <row r="19" spans="1:5" ht="84.75" customHeight="1">
      <c r="A19" s="382" t="s">
        <v>334</v>
      </c>
      <c r="B19" s="383"/>
      <c r="C19" s="383"/>
      <c r="D19" s="383"/>
      <c r="E19" s="383"/>
    </row>
    <row r="20" spans="1:5" ht="18.75" customHeight="1">
      <c r="A20" s="385" t="s">
        <v>319</v>
      </c>
      <c r="B20" s="385"/>
      <c r="C20" s="385"/>
      <c r="D20" s="385"/>
      <c r="E20" s="385"/>
    </row>
    <row r="21" spans="1:5" ht="18" customHeight="1">
      <c r="A21" s="384" t="s">
        <v>232</v>
      </c>
      <c r="B21" s="384"/>
      <c r="C21" s="384"/>
      <c r="D21" s="384"/>
      <c r="E21" s="384"/>
    </row>
    <row r="22" spans="1:4" ht="14.25">
      <c r="A22" s="206"/>
      <c r="B22" s="206"/>
      <c r="C22" s="206"/>
      <c r="D22" s="206"/>
    </row>
    <row r="23" spans="1:5" ht="14.25">
      <c r="A23" s="97" t="s">
        <v>207</v>
      </c>
      <c r="B23" s="206"/>
      <c r="C23" s="206"/>
      <c r="D23" s="206"/>
      <c r="E23" s="207" t="s">
        <v>250</v>
      </c>
    </row>
    <row r="24" spans="1:5" ht="14.25">
      <c r="A24" s="208" t="s">
        <v>26</v>
      </c>
      <c r="B24" s="208" t="s">
        <v>27</v>
      </c>
      <c r="C24" s="208" t="s">
        <v>28</v>
      </c>
      <c r="D24" s="208" t="s">
        <v>29</v>
      </c>
      <c r="E24" s="216"/>
    </row>
    <row r="25" spans="1:5" ht="34.5" customHeight="1">
      <c r="A25" s="210" t="s">
        <v>11</v>
      </c>
      <c r="B25" s="81" t="s">
        <v>333</v>
      </c>
      <c r="C25" s="211" t="s">
        <v>31</v>
      </c>
      <c r="D25" s="211" t="s">
        <v>23</v>
      </c>
      <c r="E25" s="217"/>
    </row>
    <row r="26" spans="1:5" ht="34.5" customHeight="1">
      <c r="A26" s="211" t="s">
        <v>228</v>
      </c>
      <c r="B26" s="81" t="s">
        <v>328</v>
      </c>
      <c r="C26" s="211" t="s">
        <v>31</v>
      </c>
      <c r="D26" s="211" t="s">
        <v>23</v>
      </c>
      <c r="E26" s="217"/>
    </row>
    <row r="27" spans="1:5" ht="34.5" customHeight="1">
      <c r="A27" s="211" t="s">
        <v>228</v>
      </c>
      <c r="B27" s="211" t="s">
        <v>329</v>
      </c>
      <c r="C27" s="211" t="s">
        <v>31</v>
      </c>
      <c r="D27" s="211" t="s">
        <v>23</v>
      </c>
      <c r="E27" s="217"/>
    </row>
    <row r="28" spans="1:5" ht="34.5" customHeight="1">
      <c r="A28" s="210" t="s">
        <v>39</v>
      </c>
      <c r="B28" s="211" t="s">
        <v>329</v>
      </c>
      <c r="C28" s="211" t="s">
        <v>31</v>
      </c>
      <c r="D28" s="211" t="s">
        <v>23</v>
      </c>
      <c r="E28" s="217"/>
    </row>
    <row r="29" spans="1:5" ht="34.5" customHeight="1">
      <c r="A29" s="214" t="s">
        <v>231</v>
      </c>
      <c r="B29" s="81" t="s">
        <v>238</v>
      </c>
      <c r="C29" s="81" t="s">
        <v>241</v>
      </c>
      <c r="D29" s="211" t="s">
        <v>24</v>
      </c>
      <c r="E29" s="217"/>
    </row>
    <row r="30" spans="1:5" s="213" customFormat="1" ht="34.5" customHeight="1">
      <c r="A30" s="211" t="s">
        <v>12</v>
      </c>
      <c r="B30" s="81" t="s">
        <v>227</v>
      </c>
      <c r="C30" s="211" t="s">
        <v>31</v>
      </c>
      <c r="D30" s="81" t="s">
        <v>24</v>
      </c>
      <c r="E30" s="218"/>
    </row>
    <row r="31" spans="1:5" s="213" customFormat="1" ht="34.5" customHeight="1">
      <c r="A31" s="81" t="s">
        <v>213</v>
      </c>
      <c r="B31" s="211" t="s">
        <v>40</v>
      </c>
      <c r="C31" s="211" t="s">
        <v>32</v>
      </c>
      <c r="D31" s="211" t="s">
        <v>23</v>
      </c>
      <c r="E31" s="218"/>
    </row>
    <row r="32" spans="1:4" ht="14.25">
      <c r="A32" s="206"/>
      <c r="B32" s="206"/>
      <c r="C32" s="206"/>
      <c r="D32" s="206"/>
    </row>
    <row r="33" spans="1:4" ht="14.25">
      <c r="A33" s="206"/>
      <c r="B33" s="206"/>
      <c r="C33" s="206"/>
      <c r="D33" s="206"/>
    </row>
    <row r="34" spans="1:4" ht="14.25">
      <c r="A34" s="206" t="s">
        <v>11</v>
      </c>
      <c r="B34" s="206"/>
      <c r="C34" s="206"/>
      <c r="D34" s="83" t="s">
        <v>322</v>
      </c>
    </row>
    <row r="35" spans="1:4" ht="14.25">
      <c r="A35" s="206"/>
      <c r="B35" s="206"/>
      <c r="C35" s="206"/>
      <c r="D35" s="83"/>
    </row>
    <row r="36" spans="1:4" ht="14.25">
      <c r="A36" s="206" t="s">
        <v>12</v>
      </c>
      <c r="B36" s="206"/>
      <c r="C36" s="206"/>
      <c r="D36" s="83" t="s">
        <v>225</v>
      </c>
    </row>
    <row r="37" spans="1:4" ht="14.25">
      <c r="A37" s="206"/>
      <c r="B37" s="206"/>
      <c r="C37" s="206"/>
      <c r="D37" s="206"/>
    </row>
    <row r="38" spans="1:5" ht="78.75" customHeight="1">
      <c r="A38" s="382" t="s">
        <v>334</v>
      </c>
      <c r="B38" s="383"/>
      <c r="C38" s="383"/>
      <c r="D38" s="383"/>
      <c r="E38" s="383"/>
    </row>
    <row r="39" spans="1:5" ht="22.5" customHeight="1">
      <c r="A39" s="385" t="s">
        <v>319</v>
      </c>
      <c r="B39" s="385"/>
      <c r="C39" s="385"/>
      <c r="D39" s="385"/>
      <c r="E39" s="385"/>
    </row>
    <row r="40" spans="1:5" ht="22.5" customHeight="1">
      <c r="A40" s="384" t="s">
        <v>233</v>
      </c>
      <c r="B40" s="384"/>
      <c r="C40" s="384"/>
      <c r="D40" s="384"/>
      <c r="E40" s="384"/>
    </row>
    <row r="41" spans="1:4" ht="14.25">
      <c r="A41" s="206"/>
      <c r="B41" s="206"/>
      <c r="C41" s="206"/>
      <c r="D41" s="206"/>
    </row>
    <row r="42" spans="1:5" ht="14.25">
      <c r="A42" s="97" t="s">
        <v>207</v>
      </c>
      <c r="B42" s="206"/>
      <c r="C42" s="206"/>
      <c r="D42" s="206"/>
      <c r="E42" s="207" t="s">
        <v>250</v>
      </c>
    </row>
    <row r="43" spans="1:5" ht="14.25">
      <c r="A43" s="219"/>
      <c r="B43" s="219"/>
      <c r="C43" s="219"/>
      <c r="D43" s="219"/>
      <c r="E43" s="216"/>
    </row>
    <row r="44" spans="1:5" ht="30" customHeight="1">
      <c r="A44" s="380" t="s">
        <v>234</v>
      </c>
      <c r="B44" s="380"/>
      <c r="C44" s="381">
        <v>2</v>
      </c>
      <c r="D44" s="381"/>
      <c r="E44" s="217"/>
    </row>
    <row r="45" spans="1:5" ht="30" customHeight="1">
      <c r="A45" s="220"/>
      <c r="B45" s="220"/>
      <c r="C45" s="220"/>
      <c r="D45" s="220"/>
      <c r="E45" s="217"/>
    </row>
    <row r="46" spans="1:5" ht="15">
      <c r="A46" s="221">
        <v>1</v>
      </c>
      <c r="B46" s="222" t="s">
        <v>24</v>
      </c>
      <c r="C46" s="222"/>
      <c r="D46" s="223"/>
      <c r="E46" s="217"/>
    </row>
    <row r="47" spans="1:5" ht="15">
      <c r="A47" s="221">
        <v>2</v>
      </c>
      <c r="B47" s="222" t="s">
        <v>23</v>
      </c>
      <c r="C47" s="222"/>
      <c r="D47" s="223"/>
      <c r="E47" s="217"/>
    </row>
    <row r="48" spans="1:5" ht="15">
      <c r="A48" s="221"/>
      <c r="B48" s="222"/>
      <c r="C48" s="222"/>
      <c r="D48" s="223"/>
      <c r="E48" s="217"/>
    </row>
    <row r="49" spans="1:5" ht="15">
      <c r="A49" s="221"/>
      <c r="B49" s="222"/>
      <c r="C49" s="222"/>
      <c r="D49" s="223"/>
      <c r="E49" s="218"/>
    </row>
    <row r="50" spans="1:5" ht="14.25">
      <c r="A50" s="224"/>
      <c r="B50" s="223"/>
      <c r="C50" s="223"/>
      <c r="D50" s="223"/>
      <c r="E50" s="225"/>
    </row>
    <row r="51" spans="1:4" ht="14.25">
      <c r="A51" s="206"/>
      <c r="B51" s="206"/>
      <c r="C51" s="206"/>
      <c r="D51" s="206"/>
    </row>
    <row r="52" spans="1:4" ht="14.25">
      <c r="A52" s="206" t="s">
        <v>11</v>
      </c>
      <c r="B52" s="206"/>
      <c r="C52" s="206"/>
      <c r="D52" s="83" t="s">
        <v>322</v>
      </c>
    </row>
  </sheetData>
  <sheetProtection/>
  <mergeCells count="11">
    <mergeCell ref="A1:E1"/>
    <mergeCell ref="A3:E3"/>
    <mergeCell ref="A19:E19"/>
    <mergeCell ref="A21:E21"/>
    <mergeCell ref="A44:B44"/>
    <mergeCell ref="C44:D44"/>
    <mergeCell ref="A38:E38"/>
    <mergeCell ref="A40:E40"/>
    <mergeCell ref="A2:E2"/>
    <mergeCell ref="A20:E20"/>
    <mergeCell ref="A39:E39"/>
  </mergeCells>
  <printOptions/>
  <pageMargins left="0.7" right="0.7" top="0.75" bottom="0.75" header="0.3" footer="0.3"/>
  <pageSetup fitToHeight="0" fitToWidth="1" horizontalDpi="600" verticalDpi="600" orientation="portrait" paperSize="9" scale="88" r:id="rId1"/>
  <rowBreaks count="2" manualBreakCount="2">
    <brk id="18" max="255" man="1"/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zoomScalePageLayoutView="0" workbookViewId="0" topLeftCell="A43">
      <selection activeCell="E51" sqref="E51"/>
    </sheetView>
  </sheetViews>
  <sheetFormatPr defaultColWidth="9.140625" defaultRowHeight="12.75"/>
  <cols>
    <col min="1" max="1" width="23.28125" style="76" customWidth="1"/>
    <col min="2" max="2" width="20.8515625" style="76" customWidth="1"/>
    <col min="3" max="3" width="11.57421875" style="76" customWidth="1"/>
    <col min="4" max="4" width="25.8515625" style="76" customWidth="1"/>
    <col min="5" max="6" width="20.421875" style="76" customWidth="1"/>
    <col min="7" max="16384" width="9.140625" style="76" customWidth="1"/>
  </cols>
  <sheetData>
    <row r="1" spans="1:5" ht="70.5" customHeight="1">
      <c r="A1" s="382" t="s">
        <v>336</v>
      </c>
      <c r="B1" s="383"/>
      <c r="C1" s="383"/>
      <c r="D1" s="383"/>
      <c r="E1" s="383"/>
    </row>
    <row r="2" spans="1:5" ht="20.25" customHeight="1">
      <c r="A2" s="385" t="s">
        <v>252</v>
      </c>
      <c r="B2" s="385"/>
      <c r="C2" s="385"/>
      <c r="D2" s="385"/>
      <c r="E2" s="385"/>
    </row>
    <row r="3" spans="1:5" ht="18" customHeight="1">
      <c r="A3" s="384" t="s">
        <v>226</v>
      </c>
      <c r="B3" s="384"/>
      <c r="C3" s="384"/>
      <c r="D3" s="384"/>
      <c r="E3" s="384"/>
    </row>
    <row r="4" spans="1:4" ht="14.25">
      <c r="A4" s="77"/>
      <c r="B4" s="77"/>
      <c r="C4" s="77"/>
      <c r="D4" s="77"/>
    </row>
    <row r="5" spans="1:5" ht="14.25">
      <c r="A5" s="99" t="s">
        <v>207</v>
      </c>
      <c r="B5" s="77"/>
      <c r="C5" s="77"/>
      <c r="D5" s="77"/>
      <c r="E5" s="207" t="s">
        <v>254</v>
      </c>
    </row>
    <row r="6" spans="1:5" ht="14.25">
      <c r="A6" s="78" t="s">
        <v>26</v>
      </c>
      <c r="B6" s="78" t="s">
        <v>27</v>
      </c>
      <c r="C6" s="78" t="s">
        <v>28</v>
      </c>
      <c r="D6" s="78" t="s">
        <v>29</v>
      </c>
      <c r="E6" s="79" t="s">
        <v>30</v>
      </c>
    </row>
    <row r="7" spans="1:5" ht="34.5" customHeight="1">
      <c r="A7" s="80" t="s">
        <v>11</v>
      </c>
      <c r="B7" s="81" t="s">
        <v>211</v>
      </c>
      <c r="C7" s="81" t="s">
        <v>31</v>
      </c>
      <c r="D7" s="81" t="s">
        <v>24</v>
      </c>
      <c r="E7" s="82"/>
    </row>
    <row r="8" spans="1:5" ht="34.5" customHeight="1">
      <c r="A8" s="80" t="s">
        <v>228</v>
      </c>
      <c r="B8" s="81" t="s">
        <v>212</v>
      </c>
      <c r="C8" s="81" t="s">
        <v>31</v>
      </c>
      <c r="D8" s="81" t="s">
        <v>24</v>
      </c>
      <c r="E8" s="82"/>
    </row>
    <row r="9" spans="1:5" ht="34.5" customHeight="1">
      <c r="A9" s="80" t="s">
        <v>228</v>
      </c>
      <c r="B9" s="81" t="s">
        <v>210</v>
      </c>
      <c r="C9" s="81" t="s">
        <v>32</v>
      </c>
      <c r="D9" s="81" t="s">
        <v>23</v>
      </c>
      <c r="E9" s="82"/>
    </row>
    <row r="10" spans="1:5" ht="34.5" customHeight="1">
      <c r="A10" s="80" t="s">
        <v>12</v>
      </c>
      <c r="B10" s="81" t="s">
        <v>227</v>
      </c>
      <c r="C10" s="81" t="s">
        <v>31</v>
      </c>
      <c r="D10" s="81" t="s">
        <v>24</v>
      </c>
      <c r="E10" s="82"/>
    </row>
    <row r="11" spans="1:5" ht="34.5" customHeight="1">
      <c r="A11" s="80" t="s">
        <v>213</v>
      </c>
      <c r="B11" s="81" t="s">
        <v>40</v>
      </c>
      <c r="C11" s="81" t="s">
        <v>32</v>
      </c>
      <c r="D11" s="81" t="s">
        <v>23</v>
      </c>
      <c r="E11" s="82"/>
    </row>
    <row r="12" spans="1:5" ht="34.5" customHeight="1">
      <c r="A12" s="80" t="s">
        <v>229</v>
      </c>
      <c r="B12" s="81" t="s">
        <v>337</v>
      </c>
      <c r="C12" s="81" t="s">
        <v>237</v>
      </c>
      <c r="D12" s="81" t="s">
        <v>23</v>
      </c>
      <c r="E12" s="82"/>
    </row>
    <row r="13" spans="1:5" ht="34.5" customHeight="1">
      <c r="A13" s="80" t="s">
        <v>230</v>
      </c>
      <c r="B13" s="81" t="s">
        <v>243</v>
      </c>
      <c r="C13" s="81" t="s">
        <v>41</v>
      </c>
      <c r="D13" s="81" t="s">
        <v>24</v>
      </c>
      <c r="E13" s="82"/>
    </row>
    <row r="14" spans="1:5" ht="34.5" customHeight="1">
      <c r="A14" s="80" t="s">
        <v>231</v>
      </c>
      <c r="B14" s="81" t="s">
        <v>238</v>
      </c>
      <c r="C14" s="81" t="s">
        <v>241</v>
      </c>
      <c r="D14" s="81" t="s">
        <v>24</v>
      </c>
      <c r="E14" s="82"/>
    </row>
    <row r="15" spans="1:5" ht="34.5" customHeight="1">
      <c r="A15" s="80" t="s">
        <v>39</v>
      </c>
      <c r="B15" s="81" t="s">
        <v>210</v>
      </c>
      <c r="C15" s="81" t="s">
        <v>32</v>
      </c>
      <c r="D15" s="81" t="s">
        <v>23</v>
      </c>
      <c r="E15" s="82"/>
    </row>
    <row r="16" spans="1:5" ht="34.5" customHeight="1">
      <c r="A16" s="80" t="s">
        <v>239</v>
      </c>
      <c r="B16" s="81"/>
      <c r="C16" s="81"/>
      <c r="D16" s="81"/>
      <c r="E16" s="82"/>
    </row>
    <row r="17" spans="1:4" ht="14.25">
      <c r="A17" s="77"/>
      <c r="B17" s="77"/>
      <c r="C17" s="77"/>
      <c r="D17" s="77"/>
    </row>
    <row r="18" spans="1:4" ht="14.25">
      <c r="A18" s="77"/>
      <c r="B18" s="77"/>
      <c r="C18" s="77"/>
      <c r="D18" s="77"/>
    </row>
    <row r="19" spans="1:4" ht="14.25">
      <c r="A19" s="77" t="s">
        <v>11</v>
      </c>
      <c r="B19" s="77"/>
      <c r="C19" s="77"/>
      <c r="D19" s="60" t="s">
        <v>236</v>
      </c>
    </row>
    <row r="20" spans="1:4" ht="14.25">
      <c r="A20" s="77"/>
      <c r="B20" s="77"/>
      <c r="C20" s="77"/>
      <c r="D20" s="83"/>
    </row>
    <row r="21" spans="1:5" ht="81.75" customHeight="1">
      <c r="A21" s="382" t="s">
        <v>336</v>
      </c>
      <c r="B21" s="383"/>
      <c r="C21" s="383"/>
      <c r="D21" s="383"/>
      <c r="E21" s="383"/>
    </row>
    <row r="22" spans="1:5" ht="21" customHeight="1">
      <c r="A22" s="385" t="s">
        <v>252</v>
      </c>
      <c r="B22" s="385"/>
      <c r="C22" s="385"/>
      <c r="D22" s="385"/>
      <c r="E22" s="385"/>
    </row>
    <row r="23" spans="1:5" ht="18" customHeight="1">
      <c r="A23" s="384" t="s">
        <v>232</v>
      </c>
      <c r="B23" s="384"/>
      <c r="C23" s="384"/>
      <c r="D23" s="384"/>
      <c r="E23" s="384"/>
    </row>
    <row r="24" spans="1:4" ht="14.25">
      <c r="A24" s="77"/>
      <c r="B24" s="77"/>
      <c r="C24" s="77"/>
      <c r="D24" s="77"/>
    </row>
    <row r="25" spans="1:5" ht="14.25">
      <c r="A25" s="99" t="s">
        <v>207</v>
      </c>
      <c r="B25" s="77"/>
      <c r="C25" s="77"/>
      <c r="D25" s="77"/>
      <c r="E25" s="207" t="s">
        <v>254</v>
      </c>
    </row>
    <row r="26" spans="1:5" ht="14.25">
      <c r="A26" s="78" t="s">
        <v>26</v>
      </c>
      <c r="B26" s="78" t="s">
        <v>27</v>
      </c>
      <c r="C26" s="78" t="s">
        <v>28</v>
      </c>
      <c r="D26" s="78" t="s">
        <v>29</v>
      </c>
      <c r="E26" s="84"/>
    </row>
    <row r="27" spans="1:5" ht="34.5" customHeight="1">
      <c r="A27" s="80" t="s">
        <v>11</v>
      </c>
      <c r="B27" s="81" t="s">
        <v>211</v>
      </c>
      <c r="C27" s="81" t="s">
        <v>31</v>
      </c>
      <c r="D27" s="81" t="s">
        <v>24</v>
      </c>
      <c r="E27" s="85"/>
    </row>
    <row r="28" spans="1:5" ht="34.5" customHeight="1">
      <c r="A28" s="80" t="s">
        <v>228</v>
      </c>
      <c r="B28" s="81" t="s">
        <v>212</v>
      </c>
      <c r="C28" s="81" t="s">
        <v>31</v>
      </c>
      <c r="D28" s="81" t="s">
        <v>24</v>
      </c>
      <c r="E28" s="85"/>
    </row>
    <row r="29" spans="1:5" ht="34.5" customHeight="1">
      <c r="A29" s="80" t="s">
        <v>228</v>
      </c>
      <c r="B29" s="81" t="s">
        <v>210</v>
      </c>
      <c r="C29" s="81" t="s">
        <v>32</v>
      </c>
      <c r="D29" s="81" t="s">
        <v>23</v>
      </c>
      <c r="E29" s="85"/>
    </row>
    <row r="30" spans="1:5" ht="34.5" customHeight="1">
      <c r="A30" s="80" t="s">
        <v>12</v>
      </c>
      <c r="B30" s="81" t="s">
        <v>227</v>
      </c>
      <c r="C30" s="81" t="s">
        <v>31</v>
      </c>
      <c r="D30" s="81" t="s">
        <v>24</v>
      </c>
      <c r="E30" s="85"/>
    </row>
    <row r="31" spans="1:5" ht="34.5" customHeight="1">
      <c r="A31" s="80" t="s">
        <v>213</v>
      </c>
      <c r="B31" s="81" t="s">
        <v>40</v>
      </c>
      <c r="C31" s="81" t="s">
        <v>32</v>
      </c>
      <c r="D31" s="81" t="s">
        <v>23</v>
      </c>
      <c r="E31" s="85"/>
    </row>
    <row r="32" spans="1:5" ht="34.5" customHeight="1">
      <c r="A32" s="80" t="s">
        <v>229</v>
      </c>
      <c r="B32" s="81" t="s">
        <v>337</v>
      </c>
      <c r="C32" s="81" t="s">
        <v>237</v>
      </c>
      <c r="D32" s="81" t="s">
        <v>23</v>
      </c>
      <c r="E32" s="85"/>
    </row>
    <row r="33" spans="1:5" ht="34.5" customHeight="1">
      <c r="A33" s="80" t="s">
        <v>230</v>
      </c>
      <c r="B33" s="81" t="s">
        <v>243</v>
      </c>
      <c r="C33" s="81" t="s">
        <v>41</v>
      </c>
      <c r="D33" s="81" t="s">
        <v>24</v>
      </c>
      <c r="E33" s="85"/>
    </row>
    <row r="34" spans="1:5" ht="34.5" customHeight="1">
      <c r="A34" s="80" t="s">
        <v>231</v>
      </c>
      <c r="B34" s="81" t="s">
        <v>238</v>
      </c>
      <c r="C34" s="81" t="s">
        <v>241</v>
      </c>
      <c r="D34" s="81" t="s">
        <v>24</v>
      </c>
      <c r="E34" s="85"/>
    </row>
    <row r="35" spans="1:5" ht="34.5" customHeight="1">
      <c r="A35" s="80" t="s">
        <v>39</v>
      </c>
      <c r="B35" s="81" t="s">
        <v>210</v>
      </c>
      <c r="C35" s="81" t="s">
        <v>32</v>
      </c>
      <c r="D35" s="81" t="s">
        <v>23</v>
      </c>
      <c r="E35" s="85"/>
    </row>
    <row r="36" spans="1:5" ht="34.5" customHeight="1">
      <c r="A36" s="80" t="s">
        <v>239</v>
      </c>
      <c r="B36" s="81"/>
      <c r="C36" s="81"/>
      <c r="D36" s="81"/>
      <c r="E36" s="85"/>
    </row>
    <row r="37" spans="1:4" ht="14.25">
      <c r="A37" s="105"/>
      <c r="B37" s="90"/>
      <c r="C37" s="90"/>
      <c r="D37" s="90"/>
    </row>
    <row r="38" spans="1:4" ht="14.25">
      <c r="A38" s="77" t="s">
        <v>11</v>
      </c>
      <c r="B38" s="77"/>
      <c r="C38" s="77"/>
      <c r="D38" s="60" t="s">
        <v>236</v>
      </c>
    </row>
    <row r="39" spans="1:4" ht="14.25">
      <c r="A39" s="77"/>
      <c r="B39" s="77"/>
      <c r="C39" s="77"/>
      <c r="D39" s="83"/>
    </row>
    <row r="40" spans="1:4" ht="14.25">
      <c r="A40" s="77" t="s">
        <v>12</v>
      </c>
      <c r="B40" s="77"/>
      <c r="C40" s="77"/>
      <c r="D40" s="21" t="s">
        <v>225</v>
      </c>
    </row>
    <row r="41" spans="1:4" ht="14.25">
      <c r="A41" s="77"/>
      <c r="B41" s="77"/>
      <c r="C41" s="77"/>
      <c r="D41" s="77"/>
    </row>
    <row r="42" spans="1:5" ht="79.5" customHeight="1">
      <c r="A42" s="382" t="s">
        <v>336</v>
      </c>
      <c r="B42" s="383"/>
      <c r="C42" s="383"/>
      <c r="D42" s="383"/>
      <c r="E42" s="383"/>
    </row>
    <row r="43" spans="1:5" ht="22.5" customHeight="1">
      <c r="A43" s="385" t="s">
        <v>252</v>
      </c>
      <c r="B43" s="385"/>
      <c r="C43" s="385"/>
      <c r="D43" s="385"/>
      <c r="E43" s="385"/>
    </row>
    <row r="44" spans="1:5" ht="22.5" customHeight="1">
      <c r="A44" s="384" t="s">
        <v>233</v>
      </c>
      <c r="B44" s="384"/>
      <c r="C44" s="384"/>
      <c r="D44" s="384"/>
      <c r="E44" s="384"/>
    </row>
    <row r="45" spans="1:4" ht="14.25">
      <c r="A45" s="77"/>
      <c r="B45" s="77"/>
      <c r="C45" s="77"/>
      <c r="D45" s="77"/>
    </row>
    <row r="46" spans="1:5" ht="14.25">
      <c r="A46" s="99" t="s">
        <v>207</v>
      </c>
      <c r="B46" s="77"/>
      <c r="C46" s="77"/>
      <c r="D46" s="77"/>
      <c r="E46" s="207" t="s">
        <v>254</v>
      </c>
    </row>
    <row r="47" spans="1:5" ht="14.25">
      <c r="A47" s="87"/>
      <c r="B47" s="87"/>
      <c r="C47" s="87"/>
      <c r="D47" s="87"/>
      <c r="E47" s="84"/>
    </row>
    <row r="48" spans="1:5" s="205" customFormat="1" ht="30" customHeight="1">
      <c r="A48" s="380" t="s">
        <v>234</v>
      </c>
      <c r="B48" s="380"/>
      <c r="C48" s="381">
        <v>2</v>
      </c>
      <c r="D48" s="381"/>
      <c r="E48" s="217"/>
    </row>
    <row r="49" spans="1:5" s="205" customFormat="1" ht="30" customHeight="1">
      <c r="A49" s="220"/>
      <c r="B49" s="220"/>
      <c r="C49" s="220"/>
      <c r="D49" s="220"/>
      <c r="E49" s="217"/>
    </row>
    <row r="50" spans="1:5" s="205" customFormat="1" ht="15">
      <c r="A50" s="221">
        <v>1</v>
      </c>
      <c r="B50" s="222" t="s">
        <v>24</v>
      </c>
      <c r="C50" s="222"/>
      <c r="D50" s="223"/>
      <c r="E50" s="217"/>
    </row>
    <row r="51" spans="1:5" s="205" customFormat="1" ht="15">
      <c r="A51" s="221">
        <v>2</v>
      </c>
      <c r="B51" s="222" t="s">
        <v>23</v>
      </c>
      <c r="C51" s="222"/>
      <c r="D51" s="223"/>
      <c r="E51" s="217"/>
    </row>
    <row r="52" spans="1:5" s="205" customFormat="1" ht="15">
      <c r="A52" s="221"/>
      <c r="B52" s="222"/>
      <c r="C52" s="222"/>
      <c r="D52" s="223"/>
      <c r="E52" s="217"/>
    </row>
    <row r="53" spans="1:5" s="205" customFormat="1" ht="15">
      <c r="A53" s="221"/>
      <c r="B53" s="222"/>
      <c r="C53" s="222"/>
      <c r="D53" s="223"/>
      <c r="E53" s="217"/>
    </row>
    <row r="54" spans="1:5" s="205" customFormat="1" ht="15">
      <c r="A54" s="221"/>
      <c r="B54" s="222"/>
      <c r="C54" s="222"/>
      <c r="D54" s="223"/>
      <c r="E54" s="217"/>
    </row>
    <row r="55" spans="1:5" ht="15">
      <c r="A55" s="88"/>
      <c r="B55" s="89"/>
      <c r="C55" s="89"/>
      <c r="D55" s="90"/>
      <c r="E55" s="86"/>
    </row>
    <row r="56" spans="1:5" ht="14.25">
      <c r="A56" s="91"/>
      <c r="C56" s="90"/>
      <c r="D56" s="90"/>
      <c r="E56" s="92"/>
    </row>
    <row r="57" spans="1:4" ht="14.25">
      <c r="A57" s="77"/>
      <c r="B57" s="77"/>
      <c r="C57" s="77"/>
      <c r="D57" s="77"/>
    </row>
    <row r="58" spans="1:4" ht="14.25">
      <c r="A58" s="77" t="s">
        <v>11</v>
      </c>
      <c r="B58" s="77"/>
      <c r="C58" s="77"/>
      <c r="D58" s="60" t="s">
        <v>236</v>
      </c>
    </row>
  </sheetData>
  <sheetProtection/>
  <mergeCells count="11">
    <mergeCell ref="A1:E1"/>
    <mergeCell ref="A3:E3"/>
    <mergeCell ref="A21:E21"/>
    <mergeCell ref="A23:E23"/>
    <mergeCell ref="A48:B48"/>
    <mergeCell ref="C48:D48"/>
    <mergeCell ref="A42:E42"/>
    <mergeCell ref="A44:E44"/>
    <mergeCell ref="A2:E2"/>
    <mergeCell ref="A22:E22"/>
    <mergeCell ref="A43:E43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2" manualBreakCount="2">
    <brk id="20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SheetLayoutView="100" zoomScalePageLayoutView="0" workbookViewId="0" topLeftCell="A10">
      <selection activeCell="D40" sqref="D40"/>
    </sheetView>
  </sheetViews>
  <sheetFormatPr defaultColWidth="9.140625" defaultRowHeight="12.75"/>
  <cols>
    <col min="1" max="1" width="6.00390625" style="69" customWidth="1"/>
    <col min="2" max="3" width="5.421875" style="69" hidden="1" customWidth="1"/>
    <col min="4" max="4" width="20.140625" style="31" customWidth="1"/>
    <col min="5" max="5" width="9.57421875" style="29" customWidth="1"/>
    <col min="6" max="6" width="7.7109375" style="30" customWidth="1"/>
    <col min="7" max="7" width="32.57421875" style="31" customWidth="1"/>
    <col min="8" max="8" width="11.28125" style="31" customWidth="1"/>
    <col min="9" max="9" width="17.140625" style="70" customWidth="1"/>
    <col min="10" max="10" width="16.57421875" style="70" customWidth="1"/>
    <col min="11" max="11" width="28.00390625" style="30" customWidth="1"/>
    <col min="12" max="12" width="14.7109375" style="30" customWidth="1"/>
    <col min="13" max="16384" width="9.140625" style="100" customWidth="1"/>
  </cols>
  <sheetData>
    <row r="1" spans="1:12" ht="88.5" customHeight="1">
      <c r="A1" s="320" t="s">
        <v>251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101" customFormat="1" ht="30" customHeight="1">
      <c r="A2" s="321" t="s">
        <v>253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s="101" customFormat="1" ht="18" customHeight="1">
      <c r="A3" s="321" t="s">
        <v>252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21.75" customHeight="1">
      <c r="A4" s="322" t="s"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02" customFormat="1" ht="15" customHeight="1">
      <c r="A6" s="99" t="s">
        <v>207</v>
      </c>
      <c r="B6" s="53"/>
      <c r="C6" s="53"/>
      <c r="D6" s="54"/>
      <c r="E6" s="55"/>
      <c r="F6" s="16"/>
      <c r="G6" s="17"/>
      <c r="H6" s="16"/>
      <c r="I6" s="18"/>
      <c r="J6" s="18"/>
      <c r="K6" s="19"/>
      <c r="L6" s="98" t="s">
        <v>254</v>
      </c>
    </row>
    <row r="7" spans="1:12" s="103" customFormat="1" ht="73.5" customHeight="1">
      <c r="A7" s="65" t="s">
        <v>1</v>
      </c>
      <c r="B7" s="65" t="s">
        <v>2</v>
      </c>
      <c r="C7" s="65"/>
      <c r="D7" s="66" t="s">
        <v>3</v>
      </c>
      <c r="E7" s="67" t="s">
        <v>4</v>
      </c>
      <c r="F7" s="65" t="s">
        <v>5</v>
      </c>
      <c r="G7" s="66" t="s">
        <v>6</v>
      </c>
      <c r="H7" s="66" t="s">
        <v>4</v>
      </c>
      <c r="I7" s="66" t="s">
        <v>7</v>
      </c>
      <c r="J7" s="66" t="s">
        <v>8</v>
      </c>
      <c r="K7" s="66" t="s">
        <v>9</v>
      </c>
      <c r="L7" s="66" t="s">
        <v>10</v>
      </c>
    </row>
    <row r="8" spans="1:13" s="104" customFormat="1" ht="40.5" customHeight="1">
      <c r="A8" s="233">
        <v>1</v>
      </c>
      <c r="B8" s="71"/>
      <c r="C8" s="71"/>
      <c r="D8" s="302" t="s">
        <v>275</v>
      </c>
      <c r="E8" s="49" t="s">
        <v>276</v>
      </c>
      <c r="F8" s="301" t="s">
        <v>42</v>
      </c>
      <c r="G8" s="293" t="s">
        <v>222</v>
      </c>
      <c r="H8" s="294" t="s">
        <v>216</v>
      </c>
      <c r="I8" s="75" t="s">
        <v>217</v>
      </c>
      <c r="J8" s="295" t="s">
        <v>60</v>
      </c>
      <c r="K8" s="292" t="s">
        <v>94</v>
      </c>
      <c r="L8" s="41" t="s">
        <v>13</v>
      </c>
      <c r="M8" s="100"/>
    </row>
    <row r="9" spans="1:12" s="104" customFormat="1" ht="40.5" customHeight="1">
      <c r="A9" s="233">
        <v>2</v>
      </c>
      <c r="B9" s="71"/>
      <c r="C9" s="71"/>
      <c r="D9" s="290" t="s">
        <v>220</v>
      </c>
      <c r="E9" s="46" t="s">
        <v>272</v>
      </c>
      <c r="F9" s="48" t="s">
        <v>42</v>
      </c>
      <c r="G9" s="293" t="s">
        <v>222</v>
      </c>
      <c r="H9" s="294" t="s">
        <v>216</v>
      </c>
      <c r="I9" s="75" t="s">
        <v>217</v>
      </c>
      <c r="J9" s="295" t="s">
        <v>60</v>
      </c>
      <c r="K9" s="292" t="s">
        <v>94</v>
      </c>
      <c r="L9" s="41" t="s">
        <v>13</v>
      </c>
    </row>
    <row r="10" spans="1:12" s="104" customFormat="1" ht="40.5" customHeight="1">
      <c r="A10" s="233">
        <v>3</v>
      </c>
      <c r="B10" s="71"/>
      <c r="C10" s="71"/>
      <c r="D10" s="269" t="s">
        <v>87</v>
      </c>
      <c r="E10" s="270" t="s">
        <v>256</v>
      </c>
      <c r="F10" s="271" t="s">
        <v>42</v>
      </c>
      <c r="G10" s="272" t="s">
        <v>61</v>
      </c>
      <c r="H10" s="273" t="s">
        <v>62</v>
      </c>
      <c r="I10" s="274" t="s">
        <v>63</v>
      </c>
      <c r="J10" s="275" t="s">
        <v>48</v>
      </c>
      <c r="K10" s="276" t="s">
        <v>49</v>
      </c>
      <c r="L10" s="41" t="s">
        <v>13</v>
      </c>
    </row>
    <row r="11" spans="1:13" s="104" customFormat="1" ht="40.5" customHeight="1">
      <c r="A11" s="233">
        <v>4</v>
      </c>
      <c r="B11" s="71"/>
      <c r="C11" s="71"/>
      <c r="D11" s="277" t="s">
        <v>90</v>
      </c>
      <c r="E11" s="49" t="s">
        <v>91</v>
      </c>
      <c r="F11" s="278" t="s">
        <v>42</v>
      </c>
      <c r="G11" s="279" t="s">
        <v>92</v>
      </c>
      <c r="H11" s="280" t="s">
        <v>93</v>
      </c>
      <c r="I11" s="281" t="s">
        <v>51</v>
      </c>
      <c r="J11" s="281" t="s">
        <v>51</v>
      </c>
      <c r="K11" s="282" t="s">
        <v>79</v>
      </c>
      <c r="L11" s="41" t="s">
        <v>13</v>
      </c>
      <c r="M11" s="100"/>
    </row>
    <row r="12" spans="1:12" s="104" customFormat="1" ht="40.5" customHeight="1">
      <c r="A12" s="233">
        <v>5</v>
      </c>
      <c r="B12" s="71"/>
      <c r="C12" s="71"/>
      <c r="D12" s="283" t="s">
        <v>96</v>
      </c>
      <c r="E12" s="309" t="s">
        <v>97</v>
      </c>
      <c r="F12" s="310" t="s">
        <v>47</v>
      </c>
      <c r="G12" s="279" t="s">
        <v>83</v>
      </c>
      <c r="H12" s="285" t="s">
        <v>84</v>
      </c>
      <c r="I12" s="311" t="s">
        <v>51</v>
      </c>
      <c r="J12" s="281" t="s">
        <v>51</v>
      </c>
      <c r="K12" s="282" t="s">
        <v>79</v>
      </c>
      <c r="L12" s="41" t="s">
        <v>13</v>
      </c>
    </row>
    <row r="13" spans="1:13" s="104" customFormat="1" ht="40.5" customHeight="1">
      <c r="A13" s="233">
        <v>6</v>
      </c>
      <c r="B13" s="71"/>
      <c r="C13" s="71"/>
      <c r="D13" s="290" t="s">
        <v>274</v>
      </c>
      <c r="E13" s="46" t="s">
        <v>273</v>
      </c>
      <c r="F13" s="48" t="s">
        <v>42</v>
      </c>
      <c r="G13" s="279" t="s">
        <v>57</v>
      </c>
      <c r="H13" s="285" t="s">
        <v>58</v>
      </c>
      <c r="I13" s="274" t="s">
        <v>59</v>
      </c>
      <c r="J13" s="291" t="s">
        <v>60</v>
      </c>
      <c r="K13" s="292" t="s">
        <v>94</v>
      </c>
      <c r="L13" s="41" t="s">
        <v>13</v>
      </c>
      <c r="M13" s="100"/>
    </row>
    <row r="14" spans="1:12" s="104" customFormat="1" ht="40.5" customHeight="1">
      <c r="A14" s="233">
        <v>7</v>
      </c>
      <c r="B14" s="71"/>
      <c r="C14" s="71"/>
      <c r="D14" s="263" t="s">
        <v>125</v>
      </c>
      <c r="E14" s="44" t="s">
        <v>124</v>
      </c>
      <c r="F14" s="45" t="s">
        <v>44</v>
      </c>
      <c r="G14" s="264" t="s">
        <v>126</v>
      </c>
      <c r="H14" s="265" t="s">
        <v>99</v>
      </c>
      <c r="I14" s="45" t="s">
        <v>63</v>
      </c>
      <c r="J14" s="26" t="s">
        <v>117</v>
      </c>
      <c r="K14" s="26" t="s">
        <v>49</v>
      </c>
      <c r="L14" s="41" t="s">
        <v>13</v>
      </c>
    </row>
    <row r="15" spans="1:12" s="104" customFormat="1" ht="40.5" customHeight="1">
      <c r="A15" s="233">
        <v>8</v>
      </c>
      <c r="B15" s="71"/>
      <c r="C15" s="71"/>
      <c r="D15" s="316" t="s">
        <v>139</v>
      </c>
      <c r="E15" s="44" t="s">
        <v>140</v>
      </c>
      <c r="F15" s="266" t="s">
        <v>47</v>
      </c>
      <c r="G15" s="279" t="s">
        <v>92</v>
      </c>
      <c r="H15" s="280" t="s">
        <v>93</v>
      </c>
      <c r="I15" s="281" t="s">
        <v>51</v>
      </c>
      <c r="J15" s="281" t="s">
        <v>51</v>
      </c>
      <c r="K15" s="282" t="s">
        <v>79</v>
      </c>
      <c r="L15" s="41" t="s">
        <v>13</v>
      </c>
    </row>
    <row r="16" spans="1:13" s="104" customFormat="1" ht="40.5" customHeight="1">
      <c r="A16" s="233">
        <v>9</v>
      </c>
      <c r="B16" s="71"/>
      <c r="C16" s="71"/>
      <c r="D16" s="269" t="s">
        <v>141</v>
      </c>
      <c r="E16" s="297" t="s">
        <v>142</v>
      </c>
      <c r="F16" s="298" t="s">
        <v>55</v>
      </c>
      <c r="G16" s="272" t="s">
        <v>112</v>
      </c>
      <c r="H16" s="312" t="s">
        <v>113</v>
      </c>
      <c r="I16" s="313" t="s">
        <v>53</v>
      </c>
      <c r="J16" s="299" t="s">
        <v>86</v>
      </c>
      <c r="K16" s="276" t="s">
        <v>54</v>
      </c>
      <c r="L16" s="41" t="s">
        <v>13</v>
      </c>
      <c r="M16" s="100"/>
    </row>
    <row r="17" spans="1:12" s="104" customFormat="1" ht="40.5" customHeight="1">
      <c r="A17" s="233">
        <v>10</v>
      </c>
      <c r="B17" s="71"/>
      <c r="C17" s="71"/>
      <c r="D17" s="263" t="s">
        <v>143</v>
      </c>
      <c r="E17" s="44" t="s">
        <v>144</v>
      </c>
      <c r="F17" s="45" t="s">
        <v>42</v>
      </c>
      <c r="G17" s="47" t="s">
        <v>77</v>
      </c>
      <c r="H17" s="46" t="s">
        <v>78</v>
      </c>
      <c r="I17" s="48" t="s">
        <v>43</v>
      </c>
      <c r="J17" s="50" t="s">
        <v>85</v>
      </c>
      <c r="K17" s="45" t="s">
        <v>147</v>
      </c>
      <c r="L17" s="41" t="s">
        <v>13</v>
      </c>
    </row>
    <row r="18" spans="1:12" s="104" customFormat="1" ht="40.5" customHeight="1">
      <c r="A18" s="233">
        <v>11</v>
      </c>
      <c r="B18" s="71"/>
      <c r="C18" s="71"/>
      <c r="D18" s="263" t="s">
        <v>143</v>
      </c>
      <c r="E18" s="44" t="s">
        <v>144</v>
      </c>
      <c r="F18" s="45" t="s">
        <v>42</v>
      </c>
      <c r="G18" s="286" t="s">
        <v>145</v>
      </c>
      <c r="H18" s="287" t="s">
        <v>146</v>
      </c>
      <c r="I18" s="45" t="s">
        <v>109</v>
      </c>
      <c r="J18" s="50" t="s">
        <v>85</v>
      </c>
      <c r="K18" s="45" t="s">
        <v>147</v>
      </c>
      <c r="L18" s="41" t="s">
        <v>13</v>
      </c>
    </row>
    <row r="19" spans="1:12" s="104" customFormat="1" ht="40.5" customHeight="1">
      <c r="A19" s="233">
        <v>12</v>
      </c>
      <c r="B19" s="71"/>
      <c r="C19" s="71"/>
      <c r="D19" s="307" t="s">
        <v>148</v>
      </c>
      <c r="E19" s="46" t="s">
        <v>149</v>
      </c>
      <c r="F19" s="308" t="s">
        <v>55</v>
      </c>
      <c r="G19" s="272" t="s">
        <v>70</v>
      </c>
      <c r="H19" s="297" t="s">
        <v>71</v>
      </c>
      <c r="I19" s="299" t="s">
        <v>72</v>
      </c>
      <c r="J19" s="299" t="s">
        <v>86</v>
      </c>
      <c r="K19" s="276" t="s">
        <v>54</v>
      </c>
      <c r="L19" s="41" t="s">
        <v>13</v>
      </c>
    </row>
    <row r="20" spans="1:12" s="104" customFormat="1" ht="40.5" customHeight="1">
      <c r="A20" s="233">
        <v>13</v>
      </c>
      <c r="B20" s="71"/>
      <c r="C20" s="71"/>
      <c r="D20" s="263" t="s">
        <v>150</v>
      </c>
      <c r="E20" s="44" t="s">
        <v>151</v>
      </c>
      <c r="F20" s="45" t="s">
        <v>45</v>
      </c>
      <c r="G20" s="286" t="s">
        <v>145</v>
      </c>
      <c r="H20" s="287" t="s">
        <v>146</v>
      </c>
      <c r="I20" s="45" t="s">
        <v>109</v>
      </c>
      <c r="J20" s="32" t="s">
        <v>85</v>
      </c>
      <c r="K20" s="24" t="s">
        <v>110</v>
      </c>
      <c r="L20" s="41" t="s">
        <v>13</v>
      </c>
    </row>
    <row r="21" spans="1:13" s="104" customFormat="1" ht="40.5" customHeight="1">
      <c r="A21" s="233">
        <v>14</v>
      </c>
      <c r="B21" s="71"/>
      <c r="C21" s="71"/>
      <c r="D21" s="263" t="s">
        <v>150</v>
      </c>
      <c r="E21" s="44" t="s">
        <v>151</v>
      </c>
      <c r="F21" s="45" t="s">
        <v>45</v>
      </c>
      <c r="G21" s="47" t="s">
        <v>77</v>
      </c>
      <c r="H21" s="46" t="s">
        <v>78</v>
      </c>
      <c r="I21" s="48" t="s">
        <v>43</v>
      </c>
      <c r="J21" s="50" t="s">
        <v>85</v>
      </c>
      <c r="K21" s="45" t="s">
        <v>110</v>
      </c>
      <c r="L21" s="41" t="s">
        <v>13</v>
      </c>
      <c r="M21" s="22"/>
    </row>
    <row r="22" spans="1:12" s="104" customFormat="1" ht="40.5" customHeight="1">
      <c r="A22" s="233">
        <v>15</v>
      </c>
      <c r="B22" s="71"/>
      <c r="C22" s="71"/>
      <c r="D22" s="318" t="s">
        <v>156</v>
      </c>
      <c r="E22" s="289" t="s">
        <v>157</v>
      </c>
      <c r="F22" s="319" t="s">
        <v>42</v>
      </c>
      <c r="G22" s="272" t="s">
        <v>166</v>
      </c>
      <c r="H22" s="296" t="s">
        <v>167</v>
      </c>
      <c r="I22" s="295" t="s">
        <v>121</v>
      </c>
      <c r="J22" s="5" t="s">
        <v>158</v>
      </c>
      <c r="K22" s="174" t="s">
        <v>94</v>
      </c>
      <c r="L22" s="41" t="s">
        <v>13</v>
      </c>
    </row>
    <row r="23" spans="1:12" s="104" customFormat="1" ht="40.5" customHeight="1">
      <c r="A23" s="233">
        <v>16</v>
      </c>
      <c r="B23" s="71"/>
      <c r="C23" s="71"/>
      <c r="D23" s="277" t="s">
        <v>173</v>
      </c>
      <c r="E23" s="49" t="s">
        <v>174</v>
      </c>
      <c r="F23" s="301">
        <v>2</v>
      </c>
      <c r="G23" s="272" t="s">
        <v>74</v>
      </c>
      <c r="H23" s="287" t="s">
        <v>75</v>
      </c>
      <c r="I23" s="314" t="s">
        <v>73</v>
      </c>
      <c r="J23" s="315" t="s">
        <v>86</v>
      </c>
      <c r="K23" s="276" t="s">
        <v>54</v>
      </c>
      <c r="L23" s="41" t="s">
        <v>13</v>
      </c>
    </row>
    <row r="24" spans="1:13" s="104" customFormat="1" ht="40.5" customHeight="1">
      <c r="A24" s="233">
        <v>17</v>
      </c>
      <c r="B24" s="71"/>
      <c r="C24" s="71"/>
      <c r="D24" s="269" t="s">
        <v>175</v>
      </c>
      <c r="E24" s="289" t="s">
        <v>218</v>
      </c>
      <c r="F24" s="189" t="s">
        <v>47</v>
      </c>
      <c r="G24" s="177" t="s">
        <v>295</v>
      </c>
      <c r="H24" s="187" t="s">
        <v>294</v>
      </c>
      <c r="I24" s="186" t="s">
        <v>121</v>
      </c>
      <c r="J24" s="43" t="s">
        <v>60</v>
      </c>
      <c r="K24" s="174" t="s">
        <v>94</v>
      </c>
      <c r="L24" s="41" t="s">
        <v>13</v>
      </c>
      <c r="M24" s="100"/>
    </row>
    <row r="25" spans="1:12" s="104" customFormat="1" ht="40.5" customHeight="1">
      <c r="A25" s="233">
        <v>18</v>
      </c>
      <c r="B25" s="71"/>
      <c r="C25" s="71"/>
      <c r="D25" s="269" t="s">
        <v>176</v>
      </c>
      <c r="E25" s="317" t="s">
        <v>177</v>
      </c>
      <c r="F25" s="298">
        <v>2</v>
      </c>
      <c r="G25" s="272" t="s">
        <v>80</v>
      </c>
      <c r="H25" s="273" t="s">
        <v>81</v>
      </c>
      <c r="I25" s="274" t="s">
        <v>82</v>
      </c>
      <c r="J25" s="275" t="s">
        <v>117</v>
      </c>
      <c r="K25" s="266" t="s">
        <v>49</v>
      </c>
      <c r="L25" s="41" t="s">
        <v>13</v>
      </c>
    </row>
    <row r="26" spans="1:12" s="104" customFormat="1" ht="40.5" customHeight="1">
      <c r="A26" s="233">
        <v>19</v>
      </c>
      <c r="B26" s="71"/>
      <c r="C26" s="71"/>
      <c r="D26" s="304" t="s">
        <v>176</v>
      </c>
      <c r="E26" s="297" t="s">
        <v>177</v>
      </c>
      <c r="F26" s="298">
        <v>2</v>
      </c>
      <c r="G26" s="272" t="s">
        <v>137</v>
      </c>
      <c r="H26" s="305" t="s">
        <v>138</v>
      </c>
      <c r="I26" s="306" t="s">
        <v>63</v>
      </c>
      <c r="J26" s="291" t="s">
        <v>117</v>
      </c>
      <c r="K26" s="266" t="s">
        <v>49</v>
      </c>
      <c r="L26" s="41" t="s">
        <v>13</v>
      </c>
    </row>
    <row r="27" spans="1:12" s="104" customFormat="1" ht="40.5" customHeight="1">
      <c r="A27" s="233">
        <v>20</v>
      </c>
      <c r="B27" s="71"/>
      <c r="C27" s="71"/>
      <c r="D27" s="7" t="s">
        <v>176</v>
      </c>
      <c r="E27" s="28" t="s">
        <v>177</v>
      </c>
      <c r="F27" s="184">
        <v>2</v>
      </c>
      <c r="G27" s="173" t="s">
        <v>101</v>
      </c>
      <c r="H27" s="28" t="s">
        <v>102</v>
      </c>
      <c r="I27" s="37" t="s">
        <v>63</v>
      </c>
      <c r="J27" s="3" t="s">
        <v>117</v>
      </c>
      <c r="K27" s="26" t="s">
        <v>49</v>
      </c>
      <c r="L27" s="41" t="s">
        <v>13</v>
      </c>
    </row>
    <row r="28" spans="1:12" s="104" customFormat="1" ht="40.5" customHeight="1">
      <c r="A28" s="233">
        <v>21</v>
      </c>
      <c r="B28" s="71"/>
      <c r="C28" s="71"/>
      <c r="D28" s="277" t="s">
        <v>261</v>
      </c>
      <c r="E28" s="49"/>
      <c r="F28" s="183" t="s">
        <v>42</v>
      </c>
      <c r="G28" s="173" t="s">
        <v>129</v>
      </c>
      <c r="H28" s="184" t="s">
        <v>130</v>
      </c>
      <c r="I28" s="185" t="s">
        <v>178</v>
      </c>
      <c r="J28" s="36" t="s">
        <v>117</v>
      </c>
      <c r="K28" s="26" t="s">
        <v>49</v>
      </c>
      <c r="L28" s="41" t="s">
        <v>13</v>
      </c>
    </row>
    <row r="29" spans="1:12" s="104" customFormat="1" ht="40.5" customHeight="1">
      <c r="A29" s="233">
        <v>22</v>
      </c>
      <c r="B29" s="71"/>
      <c r="C29" s="71"/>
      <c r="D29" s="277" t="s">
        <v>261</v>
      </c>
      <c r="E29" s="49"/>
      <c r="F29" s="183" t="s">
        <v>42</v>
      </c>
      <c r="G29" s="173" t="s">
        <v>133</v>
      </c>
      <c r="H29" s="2" t="s">
        <v>134</v>
      </c>
      <c r="I29" s="3" t="s">
        <v>63</v>
      </c>
      <c r="J29" s="3" t="s">
        <v>117</v>
      </c>
      <c r="K29" s="26" t="s">
        <v>49</v>
      </c>
      <c r="L29" s="41" t="s">
        <v>13</v>
      </c>
    </row>
    <row r="30" spans="1:12" s="104" customFormat="1" ht="40.5" customHeight="1">
      <c r="A30" s="233">
        <v>23</v>
      </c>
      <c r="B30" s="71"/>
      <c r="C30" s="71"/>
      <c r="D30" s="277" t="s">
        <v>261</v>
      </c>
      <c r="E30" s="49"/>
      <c r="F30" s="301" t="s">
        <v>42</v>
      </c>
      <c r="G30" s="272" t="s">
        <v>80</v>
      </c>
      <c r="H30" s="273" t="s">
        <v>81</v>
      </c>
      <c r="I30" s="274" t="s">
        <v>82</v>
      </c>
      <c r="J30" s="275" t="s">
        <v>117</v>
      </c>
      <c r="K30" s="266" t="s">
        <v>49</v>
      </c>
      <c r="L30" s="41" t="s">
        <v>13</v>
      </c>
    </row>
    <row r="31" spans="1:12" s="104" customFormat="1" ht="40.5" customHeight="1">
      <c r="A31" s="233">
        <v>24</v>
      </c>
      <c r="B31" s="71"/>
      <c r="C31" s="71"/>
      <c r="D31" s="277" t="s">
        <v>179</v>
      </c>
      <c r="E31" s="49" t="s">
        <v>180</v>
      </c>
      <c r="F31" s="301">
        <v>2</v>
      </c>
      <c r="G31" s="272" t="s">
        <v>181</v>
      </c>
      <c r="H31" s="297" t="s">
        <v>182</v>
      </c>
      <c r="I31" s="299" t="s">
        <v>168</v>
      </c>
      <c r="J31" s="36" t="s">
        <v>89</v>
      </c>
      <c r="K31" s="179" t="s">
        <v>50</v>
      </c>
      <c r="L31" s="41" t="s">
        <v>13</v>
      </c>
    </row>
    <row r="32" spans="1:12" s="104" customFormat="1" ht="40.5" customHeight="1">
      <c r="A32" s="233">
        <v>25</v>
      </c>
      <c r="B32" s="71"/>
      <c r="C32" s="71"/>
      <c r="D32" s="290" t="s">
        <v>183</v>
      </c>
      <c r="E32" s="46" t="s">
        <v>184</v>
      </c>
      <c r="F32" s="48" t="s">
        <v>47</v>
      </c>
      <c r="G32" s="272" t="s">
        <v>119</v>
      </c>
      <c r="H32" s="296" t="s">
        <v>120</v>
      </c>
      <c r="I32" s="295" t="s">
        <v>121</v>
      </c>
      <c r="J32" s="291" t="s">
        <v>60</v>
      </c>
      <c r="K32" s="292" t="s">
        <v>94</v>
      </c>
      <c r="L32" s="41" t="s">
        <v>13</v>
      </c>
    </row>
    <row r="33" spans="1:12" s="104" customFormat="1" ht="40.5" customHeight="1">
      <c r="A33" s="233">
        <v>26</v>
      </c>
      <c r="B33" s="71"/>
      <c r="C33" s="71"/>
      <c r="D33" s="290" t="s">
        <v>183</v>
      </c>
      <c r="E33" s="46" t="s">
        <v>184</v>
      </c>
      <c r="F33" s="48" t="s">
        <v>47</v>
      </c>
      <c r="G33" s="272" t="s">
        <v>164</v>
      </c>
      <c r="H33" s="296" t="s">
        <v>165</v>
      </c>
      <c r="I33" s="295" t="s">
        <v>59</v>
      </c>
      <c r="J33" s="5" t="s">
        <v>60</v>
      </c>
      <c r="K33" s="174" t="s">
        <v>94</v>
      </c>
      <c r="L33" s="41" t="s">
        <v>13</v>
      </c>
    </row>
    <row r="34" spans="1:13" s="104" customFormat="1" ht="40.5" customHeight="1">
      <c r="A34" s="233">
        <v>27</v>
      </c>
      <c r="B34" s="71"/>
      <c r="C34" s="71"/>
      <c r="D34" s="290" t="s">
        <v>360</v>
      </c>
      <c r="E34" s="46" t="s">
        <v>363</v>
      </c>
      <c r="F34" s="48" t="s">
        <v>42</v>
      </c>
      <c r="G34" s="279" t="s">
        <v>57</v>
      </c>
      <c r="H34" s="285" t="s">
        <v>58</v>
      </c>
      <c r="I34" s="274" t="s">
        <v>59</v>
      </c>
      <c r="J34" s="291" t="s">
        <v>60</v>
      </c>
      <c r="K34" s="292" t="s">
        <v>94</v>
      </c>
      <c r="L34" s="41" t="s">
        <v>13</v>
      </c>
      <c r="M34" s="22"/>
    </row>
    <row r="35" spans="1:12" s="104" customFormat="1" ht="40.5" customHeight="1">
      <c r="A35" s="233">
        <v>28</v>
      </c>
      <c r="B35" s="71"/>
      <c r="C35" s="71"/>
      <c r="D35" s="283" t="s">
        <v>186</v>
      </c>
      <c r="E35" s="289" t="s">
        <v>224</v>
      </c>
      <c r="F35" s="8" t="s">
        <v>42</v>
      </c>
      <c r="G35" s="173" t="s">
        <v>70</v>
      </c>
      <c r="H35" s="40" t="s">
        <v>71</v>
      </c>
      <c r="I35" s="185" t="s">
        <v>72</v>
      </c>
      <c r="J35" s="185" t="s">
        <v>86</v>
      </c>
      <c r="K35" s="34" t="s">
        <v>54</v>
      </c>
      <c r="L35" s="41" t="s">
        <v>13</v>
      </c>
    </row>
    <row r="36" spans="1:13" s="104" customFormat="1" ht="40.5" customHeight="1">
      <c r="A36" s="233">
        <v>29</v>
      </c>
      <c r="B36" s="71"/>
      <c r="C36" s="71"/>
      <c r="D36" s="269" t="s">
        <v>223</v>
      </c>
      <c r="E36" s="289" t="s">
        <v>235</v>
      </c>
      <c r="F36" s="273" t="s">
        <v>42</v>
      </c>
      <c r="G36" s="272" t="s">
        <v>166</v>
      </c>
      <c r="H36" s="296" t="s">
        <v>167</v>
      </c>
      <c r="I36" s="295" t="s">
        <v>121</v>
      </c>
      <c r="J36" s="43" t="s">
        <v>60</v>
      </c>
      <c r="K36" s="174" t="s">
        <v>94</v>
      </c>
      <c r="L36" s="41" t="s">
        <v>13</v>
      </c>
      <c r="M36" s="100"/>
    </row>
    <row r="37" spans="1:13" s="104" customFormat="1" ht="40.5" customHeight="1">
      <c r="A37" s="233">
        <v>30</v>
      </c>
      <c r="B37" s="71"/>
      <c r="C37" s="71"/>
      <c r="D37" s="277" t="s">
        <v>187</v>
      </c>
      <c r="E37" s="289" t="s">
        <v>188</v>
      </c>
      <c r="F37" s="273">
        <v>2</v>
      </c>
      <c r="G37" s="272" t="s">
        <v>135</v>
      </c>
      <c r="H37" s="297" t="s">
        <v>136</v>
      </c>
      <c r="I37" s="299" t="s">
        <v>63</v>
      </c>
      <c r="J37" s="300" t="s">
        <v>117</v>
      </c>
      <c r="K37" s="266" t="s">
        <v>49</v>
      </c>
      <c r="L37" s="41" t="s">
        <v>13</v>
      </c>
      <c r="M37" s="100"/>
    </row>
    <row r="38" spans="1:12" s="104" customFormat="1" ht="40.5" customHeight="1">
      <c r="A38" s="233">
        <v>31</v>
      </c>
      <c r="B38" s="71"/>
      <c r="C38" s="71"/>
      <c r="D38" s="263" t="s">
        <v>219</v>
      </c>
      <c r="E38" s="44" t="s">
        <v>221</v>
      </c>
      <c r="F38" s="45" t="s">
        <v>42</v>
      </c>
      <c r="G38" s="293" t="s">
        <v>222</v>
      </c>
      <c r="H38" s="294" t="s">
        <v>216</v>
      </c>
      <c r="I38" s="75" t="s">
        <v>217</v>
      </c>
      <c r="J38" s="204" t="s">
        <v>60</v>
      </c>
      <c r="K38" s="1" t="s">
        <v>94</v>
      </c>
      <c r="L38" s="41" t="s">
        <v>13</v>
      </c>
    </row>
    <row r="39" spans="1:12" s="104" customFormat="1" ht="40.5" customHeight="1">
      <c r="A39" s="233">
        <v>32</v>
      </c>
      <c r="B39" s="71"/>
      <c r="C39" s="71"/>
      <c r="D39" s="269" t="s">
        <v>203</v>
      </c>
      <c r="E39" s="297" t="s">
        <v>204</v>
      </c>
      <c r="F39" s="298" t="s">
        <v>47</v>
      </c>
      <c r="G39" s="272" t="s">
        <v>127</v>
      </c>
      <c r="H39" s="289" t="s">
        <v>128</v>
      </c>
      <c r="I39" s="274" t="s">
        <v>63</v>
      </c>
      <c r="J39" s="275" t="s">
        <v>117</v>
      </c>
      <c r="K39" s="266" t="s">
        <v>49</v>
      </c>
      <c r="L39" s="41" t="s">
        <v>13</v>
      </c>
    </row>
    <row r="40" spans="1:12" s="104" customFormat="1" ht="40.5" customHeight="1">
      <c r="A40" s="233">
        <v>33</v>
      </c>
      <c r="B40" s="71"/>
      <c r="C40" s="71"/>
      <c r="D40" s="7" t="s">
        <v>203</v>
      </c>
      <c r="E40" s="40" t="s">
        <v>204</v>
      </c>
      <c r="F40" s="184" t="s">
        <v>47</v>
      </c>
      <c r="G40" s="175" t="s">
        <v>131</v>
      </c>
      <c r="H40" s="28" t="s">
        <v>132</v>
      </c>
      <c r="I40" s="186" t="s">
        <v>63</v>
      </c>
      <c r="J40" s="185" t="s">
        <v>117</v>
      </c>
      <c r="K40" s="26" t="s">
        <v>49</v>
      </c>
      <c r="L40" s="41" t="s">
        <v>13</v>
      </c>
    </row>
    <row r="41" spans="1:12" s="104" customFormat="1" ht="40.5" customHeight="1">
      <c r="A41" s="233">
        <v>34</v>
      </c>
      <c r="B41" s="71"/>
      <c r="C41" s="71"/>
      <c r="D41" s="283" t="s">
        <v>205</v>
      </c>
      <c r="E41" s="49" t="s">
        <v>206</v>
      </c>
      <c r="F41" s="284" t="s">
        <v>42</v>
      </c>
      <c r="G41" s="279" t="s">
        <v>83</v>
      </c>
      <c r="H41" s="285" t="s">
        <v>84</v>
      </c>
      <c r="I41" s="281" t="s">
        <v>51</v>
      </c>
      <c r="J41" s="281" t="s">
        <v>51</v>
      </c>
      <c r="K41" s="282" t="s">
        <v>79</v>
      </c>
      <c r="L41" s="41" t="s">
        <v>13</v>
      </c>
    </row>
    <row r="42" spans="4:11" ht="15">
      <c r="D42" s="68"/>
      <c r="E42" s="68"/>
      <c r="F42" s="68"/>
      <c r="G42" s="68"/>
      <c r="H42" s="68"/>
      <c r="I42" s="68"/>
      <c r="J42" s="68"/>
      <c r="K42" s="68"/>
    </row>
    <row r="43" spans="4:11" ht="22.5" customHeight="1">
      <c r="D43" s="21" t="s">
        <v>208</v>
      </c>
      <c r="E43" s="21"/>
      <c r="F43" s="21"/>
      <c r="G43" s="21"/>
      <c r="H43" s="21"/>
      <c r="I43" s="60" t="s">
        <v>236</v>
      </c>
      <c r="J43" s="61"/>
      <c r="K43" s="15"/>
    </row>
    <row r="44" spans="4:11" ht="12.75">
      <c r="D44" s="21"/>
      <c r="E44" s="21"/>
      <c r="F44" s="21"/>
      <c r="G44" s="21"/>
      <c r="H44" s="21"/>
      <c r="I44" s="60"/>
      <c r="J44" s="61"/>
      <c r="K44" s="15"/>
    </row>
    <row r="45" spans="4:11" ht="22.5" customHeight="1">
      <c r="D45" s="21" t="s">
        <v>12</v>
      </c>
      <c r="E45" s="21"/>
      <c r="F45" s="21"/>
      <c r="G45" s="21"/>
      <c r="H45" s="21"/>
      <c r="I45" s="60" t="s">
        <v>225</v>
      </c>
      <c r="J45" s="61"/>
      <c r="K45" s="15"/>
    </row>
    <row r="46" spans="4:11" ht="12.75">
      <c r="D46" s="21"/>
      <c r="E46" s="21"/>
      <c r="F46" s="21"/>
      <c r="G46" s="21"/>
      <c r="H46" s="21"/>
      <c r="I46" s="60"/>
      <c r="J46" s="61"/>
      <c r="K46" s="15"/>
    </row>
    <row r="47" spans="4:11" ht="22.5" customHeight="1">
      <c r="D47" s="21" t="s">
        <v>39</v>
      </c>
      <c r="E47" s="21"/>
      <c r="F47" s="21"/>
      <c r="G47" s="21"/>
      <c r="H47" s="21"/>
      <c r="I47" s="60" t="s">
        <v>240</v>
      </c>
      <c r="J47" s="61"/>
      <c r="K47" s="15"/>
    </row>
    <row r="48" spans="4:11" ht="12.75">
      <c r="D48" s="21"/>
      <c r="E48" s="21"/>
      <c r="F48" s="21"/>
      <c r="G48" s="21"/>
      <c r="H48" s="21"/>
      <c r="I48" s="60"/>
      <c r="J48" s="61"/>
      <c r="K48" s="15"/>
    </row>
    <row r="49" spans="4:11" ht="22.5" customHeight="1">
      <c r="D49" s="21" t="s">
        <v>25</v>
      </c>
      <c r="E49" s="21"/>
      <c r="F49" s="21"/>
      <c r="G49" s="21"/>
      <c r="H49" s="21"/>
      <c r="I49" s="60" t="s">
        <v>209</v>
      </c>
      <c r="J49" s="61"/>
      <c r="K49" s="15"/>
    </row>
  </sheetData>
  <sheetProtection/>
  <protectedRanges>
    <protectedRange sqref="K42" name="Диапазон1_3_1_1_3_11_1_1_3_1_1_2_2_1"/>
    <protectedRange sqref="K41" name="Диапазон1_3_1_1_3_11_1_1_3_1_3_1_1_1_1_3_2_1_1_1"/>
    <protectedRange sqref="K22" name="Диапазон1_3_1_1_3_11_1_1_3_1_3_1_1_1_1_3_2_1_1_4_1"/>
  </protectedRanges>
  <autoFilter ref="A7:L41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2"/>
  <sheetViews>
    <sheetView view="pageBreakPreview" zoomScaleSheetLayoutView="100" workbookViewId="0" topLeftCell="A4">
      <selection activeCell="A24" sqref="A24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9.28125" style="0" customWidth="1"/>
    <col min="6" max="6" width="4.7109375" style="0" customWidth="1"/>
    <col min="7" max="7" width="28.14062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7109375" style="0" customWidth="1"/>
    <col min="26" max="26" width="6.28125" style="0" customWidth="1"/>
  </cols>
  <sheetData>
    <row r="1" spans="1:26" ht="80.25" customHeight="1">
      <c r="A1" s="335" t="s">
        <v>320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75" customHeight="1">
      <c r="A2" s="336" t="s">
        <v>319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75" customHeight="1">
      <c r="A3" s="337" t="s">
        <v>338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38" t="s">
        <v>321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</row>
    <row r="5" spans="1:26" ht="18.75" customHeight="1">
      <c r="A5" s="329" t="s">
        <v>346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</row>
    <row r="6" spans="1:26" ht="9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5" customHeight="1">
      <c r="A7" s="180" t="s">
        <v>305</v>
      </c>
      <c r="B7" s="162"/>
      <c r="C7" s="162"/>
      <c r="D7" s="162"/>
      <c r="E7" s="163"/>
      <c r="F7" s="163"/>
      <c r="G7" s="163"/>
      <c r="H7" s="163"/>
      <c r="I7" s="163"/>
      <c r="J7" s="164"/>
      <c r="K7" s="164"/>
      <c r="L7" s="162"/>
      <c r="M7" s="165"/>
      <c r="N7" s="166"/>
      <c r="O7" s="167"/>
      <c r="P7" s="165"/>
      <c r="Q7" s="168"/>
      <c r="R7" s="167"/>
      <c r="S7" s="165"/>
      <c r="T7" s="168"/>
      <c r="U7" s="167"/>
      <c r="V7" s="167"/>
      <c r="W7" s="167"/>
      <c r="X7" s="167"/>
      <c r="Y7" s="228" t="s">
        <v>250</v>
      </c>
      <c r="Z7" s="227"/>
    </row>
    <row r="8" spans="1:26" ht="19.5" customHeight="1">
      <c r="A8" s="326" t="s">
        <v>306</v>
      </c>
      <c r="B8" s="327" t="s">
        <v>2</v>
      </c>
      <c r="C8" s="327" t="s">
        <v>17</v>
      </c>
      <c r="D8" s="328" t="s">
        <v>34</v>
      </c>
      <c r="E8" s="328" t="s">
        <v>4</v>
      </c>
      <c r="F8" s="326" t="s">
        <v>5</v>
      </c>
      <c r="G8" s="328" t="s">
        <v>35</v>
      </c>
      <c r="H8" s="328" t="s">
        <v>4</v>
      </c>
      <c r="I8" s="328" t="s">
        <v>7</v>
      </c>
      <c r="J8" s="150"/>
      <c r="K8" s="328" t="s">
        <v>9</v>
      </c>
      <c r="L8" s="331" t="s">
        <v>330</v>
      </c>
      <c r="M8" s="331" t="s">
        <v>307</v>
      </c>
      <c r="N8" s="331"/>
      <c r="O8" s="332" t="s">
        <v>308</v>
      </c>
      <c r="P8" s="332" t="s">
        <v>324</v>
      </c>
      <c r="Q8" s="332"/>
      <c r="R8" s="332" t="s">
        <v>325</v>
      </c>
      <c r="S8" s="332" t="s">
        <v>330</v>
      </c>
      <c r="T8" s="332"/>
      <c r="U8" s="333" t="s">
        <v>310</v>
      </c>
      <c r="V8" s="333" t="s">
        <v>311</v>
      </c>
      <c r="W8" s="341" t="s">
        <v>312</v>
      </c>
      <c r="X8" s="343" t="s">
        <v>313</v>
      </c>
      <c r="Y8" s="330" t="s">
        <v>314</v>
      </c>
      <c r="Z8" s="340" t="s">
        <v>315</v>
      </c>
    </row>
    <row r="9" spans="1:26" ht="39.75" customHeight="1">
      <c r="A9" s="326"/>
      <c r="B9" s="327"/>
      <c r="C9" s="327"/>
      <c r="D9" s="328"/>
      <c r="E9" s="328"/>
      <c r="F9" s="326"/>
      <c r="G9" s="328"/>
      <c r="H9" s="328"/>
      <c r="I9" s="328"/>
      <c r="J9" s="150"/>
      <c r="K9" s="328"/>
      <c r="L9" s="153" t="s">
        <v>316</v>
      </c>
      <c r="M9" s="151" t="s">
        <v>317</v>
      </c>
      <c r="N9" s="153" t="s">
        <v>306</v>
      </c>
      <c r="O9" s="153" t="s">
        <v>316</v>
      </c>
      <c r="P9" s="151" t="s">
        <v>317</v>
      </c>
      <c r="Q9" s="153" t="s">
        <v>306</v>
      </c>
      <c r="R9" s="153" t="s">
        <v>316</v>
      </c>
      <c r="S9" s="151" t="s">
        <v>317</v>
      </c>
      <c r="T9" s="153" t="s">
        <v>306</v>
      </c>
      <c r="U9" s="334"/>
      <c r="V9" s="334"/>
      <c r="W9" s="342"/>
      <c r="X9" s="343"/>
      <c r="Y9" s="330"/>
      <c r="Z9" s="340"/>
    </row>
    <row r="10" spans="1:26" ht="35.25" customHeight="1">
      <c r="A10" s="323" t="s">
        <v>341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5"/>
    </row>
    <row r="11" spans="1:26" ht="45" customHeight="1">
      <c r="A11" s="251">
        <v>1</v>
      </c>
      <c r="B11" s="71"/>
      <c r="C11" s="233"/>
      <c r="D11" s="23" t="s">
        <v>118</v>
      </c>
      <c r="E11" s="229"/>
      <c r="F11" s="38" t="s">
        <v>42</v>
      </c>
      <c r="G11" s="230" t="s">
        <v>67</v>
      </c>
      <c r="H11" s="28" t="s">
        <v>68</v>
      </c>
      <c r="I11" s="172" t="s">
        <v>69</v>
      </c>
      <c r="J11" s="231" t="s">
        <v>66</v>
      </c>
      <c r="K11" s="24" t="s">
        <v>258</v>
      </c>
      <c r="L11" s="156">
        <v>127</v>
      </c>
      <c r="M11" s="157">
        <f>L11/1.9-IF($U11=1,0.5,IF($U11=2,1.5,0))</f>
        <v>66.8421052631579</v>
      </c>
      <c r="N11" s="158">
        <f>RANK(M11,M$11:M$14,0)</f>
        <v>1</v>
      </c>
      <c r="O11" s="156">
        <v>121.5</v>
      </c>
      <c r="P11" s="157">
        <f>O11/1.9-IF($U11=1,0.5,IF($U11=2,1.5,0))</f>
        <v>63.94736842105264</v>
      </c>
      <c r="Q11" s="158">
        <f>RANK(P11,P$11:P$14,0)</f>
        <v>2</v>
      </c>
      <c r="R11" s="156">
        <v>124</v>
      </c>
      <c r="S11" s="157">
        <f>R11/1.9-IF($U11=1,0.5,IF($U11=2,1.5,0))</f>
        <v>65.26315789473685</v>
      </c>
      <c r="T11" s="158">
        <f>RANK(S11,S$11:S$14,0)</f>
        <v>1</v>
      </c>
      <c r="U11" s="159"/>
      <c r="V11" s="159"/>
      <c r="W11" s="156">
        <f>L11+O11+R11</f>
        <v>372.5</v>
      </c>
      <c r="X11" s="160"/>
      <c r="Y11" s="157">
        <f>ROUND(SUM(M11,P11,S11)/3,3)</f>
        <v>65.351</v>
      </c>
      <c r="Z11" s="161" t="s">
        <v>242</v>
      </c>
    </row>
    <row r="12" spans="1:26" ht="45" customHeight="1">
      <c r="A12" s="251">
        <v>2</v>
      </c>
      <c r="B12" s="71"/>
      <c r="C12" s="233"/>
      <c r="D12" s="23" t="s">
        <v>263</v>
      </c>
      <c r="E12" s="229" t="s">
        <v>264</v>
      </c>
      <c r="F12" s="38" t="s">
        <v>42</v>
      </c>
      <c r="G12" s="230" t="s">
        <v>265</v>
      </c>
      <c r="H12" s="28" t="s">
        <v>266</v>
      </c>
      <c r="I12" s="172" t="s">
        <v>95</v>
      </c>
      <c r="J12" s="231" t="s">
        <v>267</v>
      </c>
      <c r="K12" s="24" t="s">
        <v>215</v>
      </c>
      <c r="L12" s="156">
        <v>119</v>
      </c>
      <c r="M12" s="157">
        <f>L12/1.9-IF($U12=1,0.5,IF($U12=2,1.5,0))</f>
        <v>62.631578947368425</v>
      </c>
      <c r="N12" s="158">
        <f>RANK(M12,M$11:M$14,0)</f>
        <v>3</v>
      </c>
      <c r="O12" s="156">
        <v>120.5</v>
      </c>
      <c r="P12" s="157">
        <f>O12/1.9-IF($U12=1,0.5,IF($U12=2,1.5,0))</f>
        <v>63.42105263157895</v>
      </c>
      <c r="Q12" s="158">
        <f>RANK(P12,P$11:P$14,0)</f>
        <v>3</v>
      </c>
      <c r="R12" s="156">
        <v>122</v>
      </c>
      <c r="S12" s="157">
        <f>R12/1.9-IF($U12=1,0.5,IF($U12=2,1.5,0))</f>
        <v>64.21052631578948</v>
      </c>
      <c r="T12" s="158">
        <f>RANK(S12,S$11:S$14,0)</f>
        <v>2</v>
      </c>
      <c r="U12" s="159"/>
      <c r="V12" s="159"/>
      <c r="W12" s="156">
        <f>L12+O12+R12</f>
        <v>361.5</v>
      </c>
      <c r="X12" s="160"/>
      <c r="Y12" s="157">
        <f>ROUND(SUM(M12,P12,S12)/3,3)</f>
        <v>63.421</v>
      </c>
      <c r="Z12" s="161" t="s">
        <v>242</v>
      </c>
    </row>
    <row r="13" spans="1:26" ht="45" customHeight="1">
      <c r="A13" s="251">
        <v>3</v>
      </c>
      <c r="B13" s="71"/>
      <c r="C13" s="233"/>
      <c r="D13" s="23" t="s">
        <v>201</v>
      </c>
      <c r="E13" s="229" t="s">
        <v>202</v>
      </c>
      <c r="F13" s="38" t="s">
        <v>42</v>
      </c>
      <c r="G13" s="230" t="s">
        <v>189</v>
      </c>
      <c r="H13" s="28" t="s">
        <v>190</v>
      </c>
      <c r="I13" s="172" t="s">
        <v>88</v>
      </c>
      <c r="J13" s="231" t="s">
        <v>88</v>
      </c>
      <c r="K13" s="24" t="s">
        <v>49</v>
      </c>
      <c r="L13" s="156">
        <v>121</v>
      </c>
      <c r="M13" s="157">
        <f>L13/1.9-IF($U13=1,0.5,IF($U13=2,1.5,0))</f>
        <v>63.684210526315795</v>
      </c>
      <c r="N13" s="158">
        <f>RANK(M13,M$11:M$14,0)</f>
        <v>2</v>
      </c>
      <c r="O13" s="156">
        <v>120</v>
      </c>
      <c r="P13" s="157">
        <f>O13/1.9-IF($U13=1,0.5,IF($U13=2,1.5,0))</f>
        <v>63.15789473684211</v>
      </c>
      <c r="Q13" s="158">
        <f>RANK(P13,P$11:P$14,0)</f>
        <v>4</v>
      </c>
      <c r="R13" s="156">
        <v>118</v>
      </c>
      <c r="S13" s="157">
        <f>R13/1.9-IF($U13=1,0.5,IF($U13=2,1.5,0))</f>
        <v>62.10526315789474</v>
      </c>
      <c r="T13" s="158">
        <f>RANK(S13,S$11:S$14,0)</f>
        <v>4</v>
      </c>
      <c r="U13" s="159"/>
      <c r="V13" s="159"/>
      <c r="W13" s="156">
        <f>L13+O13+R13</f>
        <v>359</v>
      </c>
      <c r="X13" s="160"/>
      <c r="Y13" s="157">
        <f>ROUND(SUM(M13,P13,S13)/3,3)</f>
        <v>62.982</v>
      </c>
      <c r="Z13" s="161" t="s">
        <v>242</v>
      </c>
    </row>
    <row r="14" spans="1:26" ht="45" customHeight="1">
      <c r="A14" s="251">
        <v>4</v>
      </c>
      <c r="B14" s="71"/>
      <c r="C14" s="233"/>
      <c r="D14" s="23" t="s">
        <v>90</v>
      </c>
      <c r="E14" s="229" t="s">
        <v>91</v>
      </c>
      <c r="F14" s="38" t="s">
        <v>42</v>
      </c>
      <c r="G14" s="230" t="s">
        <v>92</v>
      </c>
      <c r="H14" s="28" t="s">
        <v>93</v>
      </c>
      <c r="I14" s="172" t="s">
        <v>51</v>
      </c>
      <c r="J14" s="231" t="s">
        <v>51</v>
      </c>
      <c r="K14" s="24" t="s">
        <v>79</v>
      </c>
      <c r="L14" s="156">
        <v>116</v>
      </c>
      <c r="M14" s="157">
        <f>L14/1.9-IF($U14=1,0.5,IF($U14=2,1.5,0))</f>
        <v>61.05263157894737</v>
      </c>
      <c r="N14" s="158">
        <f>RANK(M14,M$11:M$14,0)</f>
        <v>4</v>
      </c>
      <c r="O14" s="156">
        <v>122.5</v>
      </c>
      <c r="P14" s="157">
        <f>O14/1.9-IF($U14=1,0.5,IF($U14=2,1.5,0))</f>
        <v>64.47368421052632</v>
      </c>
      <c r="Q14" s="158">
        <f>RANK(P14,P$11:P$14,0)</f>
        <v>1</v>
      </c>
      <c r="R14" s="156">
        <v>119</v>
      </c>
      <c r="S14" s="157">
        <f>R14/1.9-IF($U14=1,0.5,IF($U14=2,1.5,0))</f>
        <v>62.631578947368425</v>
      </c>
      <c r="T14" s="158">
        <f>RANK(S14,S$11:S$14,0)</f>
        <v>3</v>
      </c>
      <c r="U14" s="159"/>
      <c r="V14" s="159"/>
      <c r="W14" s="156">
        <f>L14+O14+R14</f>
        <v>357.5</v>
      </c>
      <c r="X14" s="160"/>
      <c r="Y14" s="157">
        <f>ROUND(SUM(M14,P14,S14)/3,3)</f>
        <v>62.719</v>
      </c>
      <c r="Z14" s="161" t="s">
        <v>242</v>
      </c>
    </row>
    <row r="15" spans="1:26" ht="36" customHeight="1">
      <c r="A15" s="323" t="s">
        <v>342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5"/>
    </row>
    <row r="16" spans="1:26" ht="48" customHeight="1">
      <c r="A16" s="251">
        <v>1</v>
      </c>
      <c r="B16" s="71"/>
      <c r="C16" s="233"/>
      <c r="D16" s="23" t="s">
        <v>185</v>
      </c>
      <c r="E16" s="229"/>
      <c r="F16" s="38" t="s">
        <v>42</v>
      </c>
      <c r="G16" s="230" t="s">
        <v>67</v>
      </c>
      <c r="H16" s="28" t="s">
        <v>68</v>
      </c>
      <c r="I16" s="172" t="s">
        <v>69</v>
      </c>
      <c r="J16" s="231" t="s">
        <v>66</v>
      </c>
      <c r="K16" s="24" t="s">
        <v>258</v>
      </c>
      <c r="L16" s="156">
        <v>128.5</v>
      </c>
      <c r="M16" s="157">
        <f>L16/1.9-IF($U16=1,0.5,IF($U16=2,1.5,0))</f>
        <v>67.63157894736842</v>
      </c>
      <c r="N16" s="158">
        <f>RANK(M16,M$16:M$18,0)</f>
        <v>1</v>
      </c>
      <c r="O16" s="156">
        <v>128</v>
      </c>
      <c r="P16" s="157">
        <f>O16/1.9-IF($U16=1,0.5,IF($U16=2,1.5,0))</f>
        <v>67.36842105263158</v>
      </c>
      <c r="Q16" s="158">
        <f>RANK(P16,P$16:P$18,0)</f>
        <v>1</v>
      </c>
      <c r="R16" s="156">
        <v>128.5</v>
      </c>
      <c r="S16" s="157">
        <f>R16/1.9-IF($U16=1,0.5,IF($U16=2,1.5,0))</f>
        <v>67.63157894736842</v>
      </c>
      <c r="T16" s="158">
        <f>RANK(S16,S$16:S$18,0)</f>
        <v>1</v>
      </c>
      <c r="U16" s="159"/>
      <c r="V16" s="159"/>
      <c r="W16" s="156">
        <f>L16+O16+R16</f>
        <v>385</v>
      </c>
      <c r="X16" s="160"/>
      <c r="Y16" s="157">
        <f>ROUND(SUM(M16,P16,S16)/3,3)</f>
        <v>67.544</v>
      </c>
      <c r="Z16" s="161" t="s">
        <v>242</v>
      </c>
    </row>
    <row r="17" spans="1:26" ht="48" customHeight="1">
      <c r="A17" s="251">
        <v>2</v>
      </c>
      <c r="B17" s="71"/>
      <c r="C17" s="233"/>
      <c r="D17" s="23" t="s">
        <v>199</v>
      </c>
      <c r="E17" s="229" t="s">
        <v>200</v>
      </c>
      <c r="F17" s="38">
        <v>2</v>
      </c>
      <c r="G17" s="230" t="s">
        <v>343</v>
      </c>
      <c r="H17" s="28" t="s">
        <v>260</v>
      </c>
      <c r="I17" s="172" t="s">
        <v>116</v>
      </c>
      <c r="J17" s="231" t="s">
        <v>106</v>
      </c>
      <c r="K17" s="24" t="s">
        <v>259</v>
      </c>
      <c r="L17" s="156">
        <v>124.5</v>
      </c>
      <c r="M17" s="157">
        <f>L17/1.9-IF($U17=1,0.5,IF($U17=2,1.5,0))</f>
        <v>65.52631578947368</v>
      </c>
      <c r="N17" s="158">
        <f>RANK(M17,M$16:M$18,0)</f>
        <v>2</v>
      </c>
      <c r="O17" s="156">
        <v>118.5</v>
      </c>
      <c r="P17" s="157">
        <f>O17/1.9-IF($U17=1,0.5,IF($U17=2,1.5,0))</f>
        <v>62.36842105263158</v>
      </c>
      <c r="Q17" s="158">
        <f>RANK(P17,P$16:P$18,0)</f>
        <v>2</v>
      </c>
      <c r="R17" s="156">
        <v>123.5</v>
      </c>
      <c r="S17" s="157">
        <f>R17/1.9-IF($U17=1,0.5,IF($U17=2,1.5,0))</f>
        <v>65</v>
      </c>
      <c r="T17" s="158">
        <f>RANK(S17,S$16:S$18,0)</f>
        <v>2</v>
      </c>
      <c r="U17" s="159"/>
      <c r="V17" s="159"/>
      <c r="W17" s="156">
        <f>L17+O17+R17</f>
        <v>366.5</v>
      </c>
      <c r="X17" s="160"/>
      <c r="Y17" s="157">
        <f>ROUND(SUM(M17,P17,S17)/3,3)</f>
        <v>64.298</v>
      </c>
      <c r="Z17" s="161" t="s">
        <v>242</v>
      </c>
    </row>
    <row r="18" spans="1:26" ht="48" customHeight="1">
      <c r="A18" s="251">
        <v>3</v>
      </c>
      <c r="B18" s="155"/>
      <c r="C18" s="233"/>
      <c r="D18" s="23" t="s">
        <v>114</v>
      </c>
      <c r="E18" s="229" t="s">
        <v>115</v>
      </c>
      <c r="F18" s="38">
        <v>3</v>
      </c>
      <c r="G18" s="230" t="s">
        <v>343</v>
      </c>
      <c r="H18" s="28" t="s">
        <v>260</v>
      </c>
      <c r="I18" s="172" t="s">
        <v>116</v>
      </c>
      <c r="J18" s="231" t="s">
        <v>106</v>
      </c>
      <c r="K18" s="24" t="s">
        <v>259</v>
      </c>
      <c r="L18" s="156">
        <v>118</v>
      </c>
      <c r="M18" s="157">
        <f>L18/1.9-IF($U18=1,0.5,IF($U18=2,1.5,0))</f>
        <v>62.10526315789474</v>
      </c>
      <c r="N18" s="158">
        <f>RANK(M18,M$16:M$18,0)</f>
        <v>3</v>
      </c>
      <c r="O18" s="156">
        <v>113</v>
      </c>
      <c r="P18" s="157">
        <f>O18/1.9-IF($U18=1,0.5,IF($U18=2,1.5,0))</f>
        <v>59.473684210526315</v>
      </c>
      <c r="Q18" s="158">
        <f>RANK(P18,P$16:P$18,0)</f>
        <v>3</v>
      </c>
      <c r="R18" s="156">
        <v>120.5</v>
      </c>
      <c r="S18" s="157">
        <f>R18/1.9-IF($U18=1,0.5,IF($U18=2,1.5,0))</f>
        <v>63.42105263157895</v>
      </c>
      <c r="T18" s="158">
        <f>RANK(S18,S$16:S$18,0)</f>
        <v>3</v>
      </c>
      <c r="U18" s="159"/>
      <c r="V18" s="159"/>
      <c r="W18" s="156">
        <f>L18+O18+R18</f>
        <v>351.5</v>
      </c>
      <c r="X18" s="160"/>
      <c r="Y18" s="157">
        <f>ROUND(SUM(M18,P18,S18)/3,3)</f>
        <v>61.667</v>
      </c>
      <c r="Z18" s="161" t="s">
        <v>242</v>
      </c>
    </row>
    <row r="19" s="110" customFormat="1" ht="19.5" customHeight="1"/>
    <row r="20" spans="4:11" ht="36.75" customHeight="1">
      <c r="D20" s="232" t="s">
        <v>11</v>
      </c>
      <c r="E20" s="232"/>
      <c r="F20" s="232"/>
      <c r="G20" s="232"/>
      <c r="H20" s="232"/>
      <c r="I20" s="232"/>
      <c r="J20" s="232"/>
      <c r="K20" s="232" t="s">
        <v>322</v>
      </c>
    </row>
    <row r="21" spans="4:11" ht="24" customHeight="1">
      <c r="D21" s="232"/>
      <c r="E21" s="232"/>
      <c r="F21" s="232"/>
      <c r="G21" s="232"/>
      <c r="H21" s="232"/>
      <c r="I21" s="232"/>
      <c r="J21" s="232"/>
      <c r="K21" s="232"/>
    </row>
    <row r="22" spans="4:11" ht="36.75" customHeight="1">
      <c r="D22" s="232" t="s">
        <v>12</v>
      </c>
      <c r="E22" s="232"/>
      <c r="F22" s="232"/>
      <c r="G22" s="232"/>
      <c r="H22" s="232"/>
      <c r="I22" s="232"/>
      <c r="J22" s="232"/>
      <c r="K22" s="232" t="s">
        <v>225</v>
      </c>
    </row>
  </sheetData>
  <sheetProtection/>
  <mergeCells count="26">
    <mergeCell ref="A1:Z1"/>
    <mergeCell ref="A2:Z2"/>
    <mergeCell ref="A3:Z3"/>
    <mergeCell ref="A4:Z4"/>
    <mergeCell ref="Z8:Z9"/>
    <mergeCell ref="V8:V9"/>
    <mergeCell ref="W8:W9"/>
    <mergeCell ref="X8:X9"/>
    <mergeCell ref="A5:Z5"/>
    <mergeCell ref="F8:F9"/>
    <mergeCell ref="Y8:Y9"/>
    <mergeCell ref="L8:N8"/>
    <mergeCell ref="O8:Q8"/>
    <mergeCell ref="R8:T8"/>
    <mergeCell ref="U8:U9"/>
    <mergeCell ref="K8:K9"/>
    <mergeCell ref="A10:Z10"/>
    <mergeCell ref="A15:Z15"/>
    <mergeCell ref="A8:A9"/>
    <mergeCell ref="B8:B9"/>
    <mergeCell ref="C8:C9"/>
    <mergeCell ref="D8:D9"/>
    <mergeCell ref="E8:E9"/>
    <mergeCell ref="G8:G9"/>
    <mergeCell ref="H8:H9"/>
    <mergeCell ref="I8:I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"/>
  <sheetViews>
    <sheetView view="pageBreakPreview" zoomScaleSheetLayoutView="100" workbookViewId="0" topLeftCell="A7">
      <selection activeCell="D10" sqref="D10:K14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4.7109375" style="0" customWidth="1"/>
    <col min="7" max="7" width="26.7109375" style="0" customWidth="1"/>
    <col min="8" max="8" width="8.710937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0.25" customHeight="1">
      <c r="A1" s="335" t="s">
        <v>354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75" customHeight="1">
      <c r="A2" s="336" t="s">
        <v>319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75" customHeight="1">
      <c r="A3" s="337" t="s">
        <v>338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4" t="s">
        <v>323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</row>
    <row r="5" spans="1:26" ht="18.75" customHeight="1">
      <c r="A5" s="329" t="s">
        <v>347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</row>
    <row r="6" spans="1:26" ht="12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5" ht="15" customHeight="1">
      <c r="A7" s="180" t="s">
        <v>305</v>
      </c>
      <c r="B7" s="162"/>
      <c r="C7" s="162"/>
      <c r="D7" s="162"/>
      <c r="E7" s="163"/>
      <c r="F7" s="163"/>
      <c r="G7" s="163"/>
      <c r="H7" s="163"/>
      <c r="I7" s="163"/>
      <c r="J7" s="164"/>
      <c r="K7" s="164"/>
      <c r="L7" s="162"/>
      <c r="M7" s="165"/>
      <c r="Y7" s="228" t="s">
        <v>250</v>
      </c>
    </row>
    <row r="8" spans="1:26" ht="19.5" customHeight="1">
      <c r="A8" s="326" t="s">
        <v>306</v>
      </c>
      <c r="B8" s="327" t="s">
        <v>2</v>
      </c>
      <c r="C8" s="327" t="s">
        <v>17</v>
      </c>
      <c r="D8" s="328" t="s">
        <v>34</v>
      </c>
      <c r="E8" s="328" t="s">
        <v>4</v>
      </c>
      <c r="F8" s="326" t="s">
        <v>5</v>
      </c>
      <c r="G8" s="328" t="s">
        <v>35</v>
      </c>
      <c r="H8" s="328" t="s">
        <v>4</v>
      </c>
      <c r="I8" s="328" t="s">
        <v>7</v>
      </c>
      <c r="J8" s="150"/>
      <c r="K8" s="328" t="s">
        <v>9</v>
      </c>
      <c r="L8" s="331" t="s">
        <v>330</v>
      </c>
      <c r="M8" s="331"/>
      <c r="N8" s="331"/>
      <c r="O8" s="332" t="s">
        <v>308</v>
      </c>
      <c r="P8" s="332"/>
      <c r="Q8" s="332"/>
      <c r="R8" s="332" t="s">
        <v>325</v>
      </c>
      <c r="S8" s="332"/>
      <c r="T8" s="332"/>
      <c r="U8" s="333" t="s">
        <v>310</v>
      </c>
      <c r="V8" s="333" t="s">
        <v>311</v>
      </c>
      <c r="W8" s="341" t="s">
        <v>312</v>
      </c>
      <c r="X8" s="343" t="s">
        <v>313</v>
      </c>
      <c r="Y8" s="330" t="s">
        <v>314</v>
      </c>
      <c r="Z8" s="340" t="s">
        <v>315</v>
      </c>
    </row>
    <row r="9" spans="1:26" ht="39.75" customHeight="1">
      <c r="A9" s="326"/>
      <c r="B9" s="327"/>
      <c r="C9" s="327"/>
      <c r="D9" s="328"/>
      <c r="E9" s="328"/>
      <c r="F9" s="326"/>
      <c r="G9" s="328"/>
      <c r="H9" s="328"/>
      <c r="I9" s="328"/>
      <c r="J9" s="150"/>
      <c r="K9" s="328"/>
      <c r="L9" s="153" t="s">
        <v>316</v>
      </c>
      <c r="M9" s="151" t="s">
        <v>317</v>
      </c>
      <c r="N9" s="153" t="s">
        <v>306</v>
      </c>
      <c r="O9" s="153" t="s">
        <v>316</v>
      </c>
      <c r="P9" s="151" t="s">
        <v>317</v>
      </c>
      <c r="Q9" s="153" t="s">
        <v>306</v>
      </c>
      <c r="R9" s="153" t="s">
        <v>316</v>
      </c>
      <c r="S9" s="151" t="s">
        <v>317</v>
      </c>
      <c r="T9" s="153" t="s">
        <v>306</v>
      </c>
      <c r="U9" s="334"/>
      <c r="V9" s="334"/>
      <c r="W9" s="342"/>
      <c r="X9" s="343"/>
      <c r="Y9" s="330"/>
      <c r="Z9" s="340"/>
    </row>
    <row r="10" spans="1:26" ht="55.5" customHeight="1">
      <c r="A10" s="154">
        <v>1</v>
      </c>
      <c r="B10" s="155"/>
      <c r="C10" s="110"/>
      <c r="D10" s="23" t="s">
        <v>159</v>
      </c>
      <c r="E10" s="229" t="s">
        <v>160</v>
      </c>
      <c r="F10" s="38">
        <v>1</v>
      </c>
      <c r="G10" s="230" t="s">
        <v>169</v>
      </c>
      <c r="H10" s="28" t="s">
        <v>170</v>
      </c>
      <c r="I10" s="172" t="s">
        <v>155</v>
      </c>
      <c r="J10" s="231" t="s">
        <v>98</v>
      </c>
      <c r="K10" s="24" t="s">
        <v>49</v>
      </c>
      <c r="L10" s="156">
        <v>235.5</v>
      </c>
      <c r="M10" s="157">
        <f>L10/3.5-IF($U10=1,0.5,IF($U10=2,1.5,0))</f>
        <v>67.28571428571429</v>
      </c>
      <c r="N10" s="158">
        <f>RANK(M10,M$10:M$14,0)</f>
        <v>2</v>
      </c>
      <c r="O10" s="156">
        <v>234</v>
      </c>
      <c r="P10" s="157">
        <f>O10/3.5-IF($U10=1,0.5,IF($U10=2,1.5,0))</f>
        <v>66.85714285714286</v>
      </c>
      <c r="Q10" s="158">
        <f>RANK(P10,P$10:P$14,0)</f>
        <v>1</v>
      </c>
      <c r="R10" s="156">
        <v>237.5</v>
      </c>
      <c r="S10" s="157">
        <f>R10/3.5-IF($U10=1,0.5,IF($U10=2,1.5,0))</f>
        <v>67.85714285714286</v>
      </c>
      <c r="T10" s="158">
        <f>RANK(S10,S$10:S$14,0)</f>
        <v>1</v>
      </c>
      <c r="U10" s="159"/>
      <c r="V10" s="159"/>
      <c r="W10" s="156">
        <f>L10+O10+R10</f>
        <v>707</v>
      </c>
      <c r="X10" s="160"/>
      <c r="Y10" s="157">
        <f>ROUND(SUM(M10,P10,S10)/3,3)</f>
        <v>67.333</v>
      </c>
      <c r="Z10" s="161" t="s">
        <v>242</v>
      </c>
    </row>
    <row r="11" spans="1:26" ht="55.5" customHeight="1">
      <c r="A11" s="154">
        <v>2</v>
      </c>
      <c r="B11" s="71"/>
      <c r="C11" s="39"/>
      <c r="D11" s="23" t="s">
        <v>171</v>
      </c>
      <c r="E11" s="229" t="s">
        <v>172</v>
      </c>
      <c r="F11" s="38" t="s">
        <v>46</v>
      </c>
      <c r="G11" s="230" t="s">
        <v>103</v>
      </c>
      <c r="H11" s="28" t="s">
        <v>104</v>
      </c>
      <c r="I11" s="253" t="s">
        <v>105</v>
      </c>
      <c r="J11" s="231" t="s">
        <v>257</v>
      </c>
      <c r="K11" s="24" t="s">
        <v>49</v>
      </c>
      <c r="L11" s="156">
        <v>237.5</v>
      </c>
      <c r="M11" s="157">
        <f>L11/3.5-IF($U11=1,0.5,IF($U11=2,1.5,0))</f>
        <v>67.85714285714286</v>
      </c>
      <c r="N11" s="158">
        <f>RANK(M11,M$10:M$14,0)</f>
        <v>1</v>
      </c>
      <c r="O11" s="156">
        <v>232</v>
      </c>
      <c r="P11" s="157">
        <f>O11/3.5-IF($U11=1,0.5,IF($U11=2,1.5,0))</f>
        <v>66.28571428571429</v>
      </c>
      <c r="Q11" s="158">
        <f>RANK(P11,P$10:P$14,0)</f>
        <v>2</v>
      </c>
      <c r="R11" s="156">
        <v>234.5</v>
      </c>
      <c r="S11" s="157">
        <f>R11/3.5-IF($U11=1,0.5,IF($U11=2,1.5,0))</f>
        <v>67</v>
      </c>
      <c r="T11" s="158">
        <f>RANK(S11,S$10:S$14,0)</f>
        <v>2</v>
      </c>
      <c r="U11" s="159"/>
      <c r="V11" s="159"/>
      <c r="W11" s="156">
        <f>L11+O11+R11</f>
        <v>704</v>
      </c>
      <c r="X11" s="160"/>
      <c r="Y11" s="157">
        <f>ROUND(SUM(M11,P11,S11)/3,3)</f>
        <v>67.048</v>
      </c>
      <c r="Z11" s="161" t="s">
        <v>242</v>
      </c>
    </row>
    <row r="12" spans="1:26" ht="55.5" customHeight="1">
      <c r="A12" s="154">
        <v>3</v>
      </c>
      <c r="B12" s="71"/>
      <c r="C12" s="71"/>
      <c r="D12" s="23" t="s">
        <v>193</v>
      </c>
      <c r="E12" s="229" t="s">
        <v>194</v>
      </c>
      <c r="F12" s="38">
        <v>2</v>
      </c>
      <c r="G12" s="230" t="s">
        <v>195</v>
      </c>
      <c r="H12" s="28" t="s">
        <v>196</v>
      </c>
      <c r="I12" s="172" t="s">
        <v>197</v>
      </c>
      <c r="J12" s="231" t="s">
        <v>111</v>
      </c>
      <c r="K12" s="24" t="s">
        <v>76</v>
      </c>
      <c r="L12" s="156">
        <v>219.5</v>
      </c>
      <c r="M12" s="157">
        <f>L12/3.5-IF($U12=1,0.5,IF($U12=2,1.5,0))</f>
        <v>62.214285714285715</v>
      </c>
      <c r="N12" s="158">
        <f>RANK(M12,M$10:M$14,0)</f>
        <v>4</v>
      </c>
      <c r="O12" s="156">
        <v>224.5</v>
      </c>
      <c r="P12" s="157">
        <f>O12/3.5-IF($U12=1,0.5,IF($U12=2,1.5,0))</f>
        <v>63.64285714285714</v>
      </c>
      <c r="Q12" s="158">
        <f>RANK(P12,P$10:P$14,0)</f>
        <v>4</v>
      </c>
      <c r="R12" s="156">
        <v>230</v>
      </c>
      <c r="S12" s="157">
        <f>R12/3.5-IF($U12=1,0.5,IF($U12=2,1.5,0))</f>
        <v>65.21428571428571</v>
      </c>
      <c r="T12" s="158">
        <f>RANK(S12,S$10:S$14,0)</f>
        <v>4</v>
      </c>
      <c r="U12" s="159">
        <v>1</v>
      </c>
      <c r="V12" s="159"/>
      <c r="W12" s="156">
        <f>L12+O12+R12</f>
        <v>674</v>
      </c>
      <c r="X12" s="160"/>
      <c r="Y12" s="157">
        <f>ROUND(SUM(M12,P12,S12)/3,3)</f>
        <v>63.69</v>
      </c>
      <c r="Z12" s="161" t="s">
        <v>242</v>
      </c>
    </row>
    <row r="13" spans="1:26" ht="55.5" customHeight="1">
      <c r="A13" s="154">
        <v>4</v>
      </c>
      <c r="B13" s="71"/>
      <c r="C13" s="71"/>
      <c r="D13" s="23" t="s">
        <v>153</v>
      </c>
      <c r="E13" s="229" t="s">
        <v>154</v>
      </c>
      <c r="F13" s="38" t="s">
        <v>47</v>
      </c>
      <c r="G13" s="230" t="s">
        <v>101</v>
      </c>
      <c r="H13" s="28" t="s">
        <v>102</v>
      </c>
      <c r="I13" s="172" t="s">
        <v>63</v>
      </c>
      <c r="J13" s="231" t="s">
        <v>98</v>
      </c>
      <c r="K13" s="24" t="s">
        <v>49</v>
      </c>
      <c r="L13" s="156">
        <v>214</v>
      </c>
      <c r="M13" s="157">
        <f>L13/3.5-IF($U13=1,0.5,IF($U13=2,1.5,0))</f>
        <v>61.142857142857146</v>
      </c>
      <c r="N13" s="158">
        <f>RANK(M13,M$10:M$14,0)</f>
        <v>5</v>
      </c>
      <c r="O13" s="156">
        <v>224</v>
      </c>
      <c r="P13" s="157">
        <f>O13/3.5-IF($U13=1,0.5,IF($U13=2,1.5,0))</f>
        <v>64</v>
      </c>
      <c r="Q13" s="158">
        <f>RANK(P13,P$10:P$14,0)</f>
        <v>3</v>
      </c>
      <c r="R13" s="156">
        <v>229.5</v>
      </c>
      <c r="S13" s="157">
        <f>R13/3.5-IF($U13=1,0.5,IF($U13=2,1.5,0))</f>
        <v>65.57142857142857</v>
      </c>
      <c r="T13" s="158">
        <f>RANK(S13,S$10:S$14,0)</f>
        <v>3</v>
      </c>
      <c r="U13" s="159"/>
      <c r="V13" s="159"/>
      <c r="W13" s="156">
        <f>L13+O13+R13</f>
        <v>667.5</v>
      </c>
      <c r="X13" s="160"/>
      <c r="Y13" s="157">
        <f>ROUND(SUM(M13,P13,S13)/3,3)</f>
        <v>63.571</v>
      </c>
      <c r="Z13" s="161" t="s">
        <v>242</v>
      </c>
    </row>
    <row r="14" spans="1:26" ht="55.5" customHeight="1">
      <c r="A14" s="154">
        <v>5</v>
      </c>
      <c r="B14" s="71"/>
      <c r="C14" s="71"/>
      <c r="D14" s="23" t="s">
        <v>159</v>
      </c>
      <c r="E14" s="229" t="s">
        <v>160</v>
      </c>
      <c r="F14" s="38">
        <v>1</v>
      </c>
      <c r="G14" s="230" t="s">
        <v>161</v>
      </c>
      <c r="H14" s="28" t="s">
        <v>162</v>
      </c>
      <c r="I14" s="172" t="s">
        <v>100</v>
      </c>
      <c r="J14" s="231" t="s">
        <v>98</v>
      </c>
      <c r="K14" s="24" t="s">
        <v>49</v>
      </c>
      <c r="L14" s="156">
        <v>221</v>
      </c>
      <c r="M14" s="157">
        <f>L14/3.5-IF($U14=1,0.5,IF($U14=2,1.5,0))</f>
        <v>63.142857142857146</v>
      </c>
      <c r="N14" s="158">
        <f>RANK(M14,M$10:M$14,0)</f>
        <v>3</v>
      </c>
      <c r="O14" s="156">
        <v>217.5</v>
      </c>
      <c r="P14" s="157">
        <f>O14/3.5-IF($U14=1,0.5,IF($U14=2,1.5,0))</f>
        <v>62.142857142857146</v>
      </c>
      <c r="Q14" s="158">
        <f>RANK(P14,P$10:P$14,0)</f>
        <v>5</v>
      </c>
      <c r="R14" s="156">
        <v>219.5</v>
      </c>
      <c r="S14" s="157">
        <f>R14/3.5-IF($U14=1,0.5,IF($U14=2,1.5,0))</f>
        <v>62.714285714285715</v>
      </c>
      <c r="T14" s="158">
        <f>RANK(S14,S$10:S$14,0)</f>
        <v>5</v>
      </c>
      <c r="U14" s="159"/>
      <c r="V14" s="159"/>
      <c r="W14" s="156">
        <f>L14+O14+R14</f>
        <v>658</v>
      </c>
      <c r="X14" s="160"/>
      <c r="Y14" s="157">
        <f>ROUND(SUM(M14,P14,S14)/3,3)</f>
        <v>62.667</v>
      </c>
      <c r="Z14" s="161" t="s">
        <v>242</v>
      </c>
    </row>
    <row r="15" ht="36" customHeight="1"/>
    <row r="16" spans="4:11" ht="36.75" customHeight="1">
      <c r="D16" s="232" t="s">
        <v>11</v>
      </c>
      <c r="E16" s="232"/>
      <c r="F16" s="232"/>
      <c r="G16" s="232"/>
      <c r="H16" s="232"/>
      <c r="I16" s="232"/>
      <c r="J16" s="232"/>
      <c r="K16" s="232" t="s">
        <v>322</v>
      </c>
    </row>
    <row r="17" spans="4:11" ht="21.75" customHeight="1">
      <c r="D17" s="232"/>
      <c r="E17" s="232"/>
      <c r="F17" s="232"/>
      <c r="G17" s="232"/>
      <c r="H17" s="232"/>
      <c r="I17" s="232"/>
      <c r="J17" s="232"/>
      <c r="K17" s="232"/>
    </row>
    <row r="18" spans="4:11" ht="36.75" customHeight="1">
      <c r="D18" s="232" t="s">
        <v>12</v>
      </c>
      <c r="E18" s="232"/>
      <c r="F18" s="232"/>
      <c r="G18" s="232"/>
      <c r="H18" s="232"/>
      <c r="I18" s="232"/>
      <c r="J18" s="232"/>
      <c r="K18" s="232" t="s">
        <v>225</v>
      </c>
    </row>
  </sheetData>
  <sheetProtection/>
  <mergeCells count="24">
    <mergeCell ref="L8:N8"/>
    <mergeCell ref="O8:Q8"/>
    <mergeCell ref="R8:T8"/>
    <mergeCell ref="U8:U9"/>
    <mergeCell ref="Z8:Z9"/>
    <mergeCell ref="V8:V9"/>
    <mergeCell ref="W8:W9"/>
    <mergeCell ref="X8:X9"/>
    <mergeCell ref="B8:B9"/>
    <mergeCell ref="C8:C9"/>
    <mergeCell ref="F8:F9"/>
    <mergeCell ref="G8:G9"/>
    <mergeCell ref="H8:H9"/>
    <mergeCell ref="I8:I9"/>
    <mergeCell ref="D8:D9"/>
    <mergeCell ref="E8:E9"/>
    <mergeCell ref="K8:K9"/>
    <mergeCell ref="Y8:Y9"/>
    <mergeCell ref="A1:Z1"/>
    <mergeCell ref="A2:Z2"/>
    <mergeCell ref="A3:Z3"/>
    <mergeCell ref="A4:Z4"/>
    <mergeCell ref="A5:Z5"/>
    <mergeCell ref="A8:A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5"/>
  <sheetViews>
    <sheetView view="pageBreakPreview" zoomScale="85" zoomScaleSheetLayoutView="85" workbookViewId="0" topLeftCell="A1">
      <selection activeCell="A7" sqref="A7"/>
    </sheetView>
  </sheetViews>
  <sheetFormatPr defaultColWidth="9.140625" defaultRowHeight="12.75"/>
  <cols>
    <col min="1" max="1" width="5.00390625" style="235" customWidth="1"/>
    <col min="2" max="2" width="8.57421875" style="235" customWidth="1"/>
    <col min="3" max="3" width="3.57421875" style="235" hidden="1" customWidth="1"/>
    <col min="4" max="4" width="18.8515625" style="235" customWidth="1"/>
    <col min="5" max="5" width="8.28125" style="235" customWidth="1"/>
    <col min="6" max="6" width="5.8515625" style="235" customWidth="1"/>
    <col min="7" max="7" width="25.421875" style="235" customWidth="1"/>
    <col min="8" max="8" width="8.7109375" style="235" customWidth="1"/>
    <col min="9" max="9" width="15.00390625" style="235" customWidth="1"/>
    <col min="10" max="10" width="12.7109375" style="235" hidden="1" customWidth="1"/>
    <col min="11" max="11" width="23.421875" style="235" customWidth="1"/>
    <col min="12" max="12" width="6.28125" style="0" customWidth="1"/>
    <col min="13" max="13" width="8.7109375" style="0" customWidth="1"/>
    <col min="14" max="14" width="3.8515625" style="235" customWidth="1"/>
    <col min="15" max="15" width="6.421875" style="0" customWidth="1"/>
    <col min="16" max="16" width="8.7109375" style="0" customWidth="1"/>
    <col min="17" max="17" width="3.7109375" style="235" customWidth="1"/>
    <col min="18" max="18" width="6.421875" style="0" customWidth="1"/>
    <col min="19" max="19" width="8.7109375" style="0" customWidth="1"/>
    <col min="20" max="20" width="3.7109375" style="235" customWidth="1"/>
    <col min="21" max="22" width="4.8515625" style="235" customWidth="1"/>
    <col min="23" max="23" width="6.28125" style="235" customWidth="1"/>
    <col min="24" max="24" width="6.7109375" style="235" hidden="1" customWidth="1"/>
    <col min="25" max="25" width="9.7109375" style="0" customWidth="1"/>
    <col min="26" max="26" width="7.28125" style="235" customWidth="1"/>
    <col min="27" max="16384" width="9.140625" style="235" customWidth="1"/>
  </cols>
  <sheetData>
    <row r="1" spans="1:26" ht="80.25" customHeight="1">
      <c r="A1" s="335" t="s">
        <v>353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75" customHeight="1">
      <c r="A2" s="336" t="s">
        <v>352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75" customHeight="1">
      <c r="A3" s="337" t="s">
        <v>338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6" t="s">
        <v>350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</row>
    <row r="5" spans="1:26" ht="18.75" customHeight="1">
      <c r="A5" s="329" t="s">
        <v>351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</row>
    <row r="6" spans="1:26" ht="13.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5" ht="15" customHeight="1">
      <c r="A7" s="180" t="s">
        <v>305</v>
      </c>
      <c r="B7" s="162"/>
      <c r="C7" s="162"/>
      <c r="D7" s="162"/>
      <c r="E7" s="163"/>
      <c r="F7" s="163"/>
      <c r="G7" s="163"/>
      <c r="H7" s="163"/>
      <c r="I7" s="163"/>
      <c r="J7" s="164"/>
      <c r="K7" s="164"/>
      <c r="L7" s="162"/>
      <c r="M7" s="165"/>
      <c r="Y7" s="228" t="s">
        <v>250</v>
      </c>
    </row>
    <row r="8" spans="1:26" s="236" customFormat="1" ht="19.5" customHeight="1">
      <c r="A8" s="326"/>
      <c r="B8" s="327" t="s">
        <v>332</v>
      </c>
      <c r="C8" s="327" t="s">
        <v>17</v>
      </c>
      <c r="D8" s="328" t="s">
        <v>34</v>
      </c>
      <c r="E8" s="328" t="s">
        <v>4</v>
      </c>
      <c r="F8" s="326" t="s">
        <v>5</v>
      </c>
      <c r="G8" s="328" t="s">
        <v>35</v>
      </c>
      <c r="H8" s="328" t="s">
        <v>4</v>
      </c>
      <c r="I8" s="328" t="s">
        <v>7</v>
      </c>
      <c r="J8" s="150"/>
      <c r="K8" s="328" t="s">
        <v>9</v>
      </c>
      <c r="L8" s="332" t="s">
        <v>330</v>
      </c>
      <c r="M8" s="332"/>
      <c r="N8" s="332"/>
      <c r="O8" s="332" t="s">
        <v>308</v>
      </c>
      <c r="P8" s="332"/>
      <c r="Q8" s="332"/>
      <c r="R8" s="332" t="s">
        <v>325</v>
      </c>
      <c r="S8" s="332"/>
      <c r="T8" s="332"/>
      <c r="U8" s="327" t="s">
        <v>310</v>
      </c>
      <c r="V8" s="327" t="s">
        <v>311</v>
      </c>
      <c r="W8" s="326" t="s">
        <v>312</v>
      </c>
      <c r="X8" s="327" t="s">
        <v>313</v>
      </c>
      <c r="Y8" s="347" t="s">
        <v>314</v>
      </c>
      <c r="Z8" s="340" t="s">
        <v>315</v>
      </c>
    </row>
    <row r="9" spans="1:26" s="236" customFormat="1" ht="39.75" customHeight="1">
      <c r="A9" s="326"/>
      <c r="B9" s="327"/>
      <c r="C9" s="327"/>
      <c r="D9" s="328"/>
      <c r="E9" s="328"/>
      <c r="F9" s="326"/>
      <c r="G9" s="328"/>
      <c r="H9" s="328"/>
      <c r="I9" s="328"/>
      <c r="J9" s="150"/>
      <c r="K9" s="328"/>
      <c r="L9" s="151" t="s">
        <v>316</v>
      </c>
      <c r="M9" s="152" t="s">
        <v>317</v>
      </c>
      <c r="N9" s="153"/>
      <c r="O9" s="151" t="s">
        <v>316</v>
      </c>
      <c r="P9" s="152" t="s">
        <v>317</v>
      </c>
      <c r="Q9" s="153"/>
      <c r="R9" s="151" t="s">
        <v>316</v>
      </c>
      <c r="S9" s="152" t="s">
        <v>317</v>
      </c>
      <c r="T9" s="153"/>
      <c r="U9" s="327"/>
      <c r="V9" s="327"/>
      <c r="W9" s="326"/>
      <c r="X9" s="327"/>
      <c r="Y9" s="347"/>
      <c r="Z9" s="340"/>
    </row>
    <row r="10" spans="1:26" s="243" customFormat="1" ht="50.25" customHeight="1">
      <c r="A10" s="237" t="s">
        <v>242</v>
      </c>
      <c r="B10" s="251" t="s">
        <v>271</v>
      </c>
      <c r="C10" s="35"/>
      <c r="D10" s="7" t="s">
        <v>191</v>
      </c>
      <c r="E10" s="182" t="s">
        <v>192</v>
      </c>
      <c r="F10" s="183">
        <v>1</v>
      </c>
      <c r="G10" s="256" t="s">
        <v>270</v>
      </c>
      <c r="H10" s="257" t="s">
        <v>268</v>
      </c>
      <c r="I10" s="258" t="s">
        <v>269</v>
      </c>
      <c r="J10" s="259" t="s">
        <v>88</v>
      </c>
      <c r="K10" s="26" t="s">
        <v>49</v>
      </c>
      <c r="L10" s="238">
        <v>188.5</v>
      </c>
      <c r="M10" s="239">
        <f>L10/3.3-IF($U10=1,0.5,IF($U10=2,1.5,0))</f>
        <v>56.621212121212125</v>
      </c>
      <c r="N10" s="240"/>
      <c r="O10" s="238">
        <v>186.5</v>
      </c>
      <c r="P10" s="239">
        <f>O10/3.3-IF($U10=1,0.5,IF($U10=2,1.5,0))</f>
        <v>56.015151515151516</v>
      </c>
      <c r="Q10" s="240"/>
      <c r="R10" s="238">
        <v>193.5</v>
      </c>
      <c r="S10" s="239">
        <f>R10/3.3-IF($U10=1,0.5,IF($U10=2,1.5,0))</f>
        <v>58.13636363636364</v>
      </c>
      <c r="T10" s="240"/>
      <c r="U10" s="241">
        <v>1</v>
      </c>
      <c r="V10" s="241"/>
      <c r="W10" s="238">
        <f>L10+O10+R10</f>
        <v>568.5</v>
      </c>
      <c r="X10" s="242"/>
      <c r="Y10" s="239">
        <f>ROUND(SUM(M10,P10,S10)/3,3)</f>
        <v>56.924</v>
      </c>
      <c r="Z10" s="161" t="s">
        <v>242</v>
      </c>
    </row>
    <row r="11" spans="1:25" s="243" customFormat="1" ht="18.75" customHeight="1">
      <c r="A11" s="244"/>
      <c r="B11" s="245"/>
      <c r="C11" s="246"/>
      <c r="D11" s="247"/>
      <c r="E11" s="24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4" ht="37.5" customHeight="1">
      <c r="A12"/>
      <c r="B12"/>
      <c r="C12"/>
      <c r="D12" s="232" t="s">
        <v>11</v>
      </c>
      <c r="E12" s="232"/>
      <c r="F12" s="232"/>
      <c r="G12" s="232"/>
      <c r="H12" s="232"/>
      <c r="I12" s="232"/>
      <c r="J12" s="232"/>
      <c r="K12" s="232" t="s">
        <v>322</v>
      </c>
      <c r="N12"/>
      <c r="Q12"/>
      <c r="T12"/>
      <c r="U12"/>
      <c r="V12"/>
      <c r="W12"/>
      <c r="X12"/>
    </row>
    <row r="13" spans="1:24" ht="23.25" customHeight="1">
      <c r="A13"/>
      <c r="B13"/>
      <c r="C13"/>
      <c r="D13" s="232"/>
      <c r="E13" s="232"/>
      <c r="F13" s="232"/>
      <c r="G13" s="232"/>
      <c r="H13" s="232"/>
      <c r="I13" s="232"/>
      <c r="J13" s="232"/>
      <c r="K13" s="232"/>
      <c r="N13"/>
      <c r="Q13"/>
      <c r="T13"/>
      <c r="U13"/>
      <c r="V13"/>
      <c r="W13"/>
      <c r="X13"/>
    </row>
    <row r="14" spans="1:24" ht="37.5" customHeight="1">
      <c r="A14"/>
      <c r="B14"/>
      <c r="C14"/>
      <c r="D14" s="232" t="s">
        <v>12</v>
      </c>
      <c r="E14" s="232"/>
      <c r="F14" s="232"/>
      <c r="G14" s="232"/>
      <c r="H14" s="232"/>
      <c r="I14" s="232"/>
      <c r="J14" s="232"/>
      <c r="K14" s="232" t="s">
        <v>225</v>
      </c>
      <c r="Q14"/>
      <c r="T14"/>
      <c r="U14"/>
      <c r="V14"/>
      <c r="W14"/>
      <c r="X14"/>
    </row>
    <row r="15" spans="14:17" ht="12.75">
      <c r="N15" s="235"/>
      <c r="Q15" s="235"/>
    </row>
  </sheetData>
  <sheetProtection/>
  <mergeCells count="24">
    <mergeCell ref="X8:X9"/>
    <mergeCell ref="Y8:Y9"/>
    <mergeCell ref="K8:K9"/>
    <mergeCell ref="L8:N8"/>
    <mergeCell ref="O8:Q8"/>
    <mergeCell ref="R8:T8"/>
    <mergeCell ref="U8:U9"/>
    <mergeCell ref="V8:V9"/>
    <mergeCell ref="G8:G9"/>
    <mergeCell ref="H8:H9"/>
    <mergeCell ref="B8:B9"/>
    <mergeCell ref="C8:C9"/>
    <mergeCell ref="D8:D9"/>
    <mergeCell ref="E8:E9"/>
    <mergeCell ref="I8:I9"/>
    <mergeCell ref="A8:A9"/>
    <mergeCell ref="F8:F9"/>
    <mergeCell ref="W8:W9"/>
    <mergeCell ref="A4:Z4"/>
    <mergeCell ref="A1:Z1"/>
    <mergeCell ref="A2:Z2"/>
    <mergeCell ref="A3:Z3"/>
    <mergeCell ref="A5:Z5"/>
    <mergeCell ref="Z8:Z9"/>
  </mergeCells>
  <printOptions/>
  <pageMargins left="0.2362204724409449" right="0.2362204724409449" top="0.15748031496062992" bottom="0.15748031496062992" header="0.31496062992125984" footer="0.31496062992125984"/>
  <pageSetup fitToHeight="2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1"/>
  <sheetViews>
    <sheetView view="pageBreakPreview" zoomScaleSheetLayoutView="100" workbookViewId="0" topLeftCell="A13">
      <selection activeCell="A22" sqref="A22:IV22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2.8515625" style="0" customWidth="1"/>
    <col min="8" max="8" width="8.7109375" style="0" customWidth="1"/>
    <col min="9" max="9" width="18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28125" style="0" customWidth="1"/>
    <col min="16" max="16" width="9.8515625" style="0" customWidth="1"/>
    <col min="17" max="17" width="3.7109375" style="0" customWidth="1"/>
    <col min="18" max="18" width="6.421875" style="0" hidden="1" customWidth="1"/>
    <col min="19" max="19" width="8.7109375" style="0" hidden="1" customWidth="1"/>
    <col min="20" max="20" width="3.7109375" style="0" hidden="1" customWidth="1"/>
    <col min="21" max="22" width="4.8515625" style="0" customWidth="1"/>
    <col min="23" max="23" width="6.28125" style="0" hidden="1" customWidth="1"/>
    <col min="24" max="24" width="6.7109375" style="0" hidden="1" customWidth="1"/>
    <col min="25" max="25" width="9.7109375" style="0" customWidth="1"/>
    <col min="26" max="26" width="6.421875" style="0" customWidth="1"/>
  </cols>
  <sheetData>
    <row r="1" spans="1:26" ht="80.25" customHeight="1">
      <c r="A1" s="335" t="s">
        <v>357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75" customHeight="1">
      <c r="A2" s="336" t="s">
        <v>319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75" customHeight="1">
      <c r="A3" s="337" t="s">
        <v>338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38" t="s">
        <v>327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</row>
    <row r="5" spans="1:26" ht="21" customHeight="1">
      <c r="A5" s="338" t="s">
        <v>356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29" t="s">
        <v>355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 ht="10.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</row>
    <row r="8" spans="1:25" ht="15" customHeight="1">
      <c r="A8" s="180" t="s">
        <v>305</v>
      </c>
      <c r="B8" s="162"/>
      <c r="C8" s="162"/>
      <c r="D8" s="162"/>
      <c r="E8" s="163"/>
      <c r="F8" s="163"/>
      <c r="G8" s="163"/>
      <c r="H8" s="163"/>
      <c r="I8" s="163"/>
      <c r="J8" s="164"/>
      <c r="K8" s="164"/>
      <c r="L8" s="162"/>
      <c r="M8" s="165"/>
      <c r="Y8" s="228" t="s">
        <v>250</v>
      </c>
    </row>
    <row r="9" spans="1:26" ht="19.5" customHeight="1">
      <c r="A9" s="343" t="s">
        <v>306</v>
      </c>
      <c r="B9" s="330" t="s">
        <v>2</v>
      </c>
      <c r="C9" s="341"/>
      <c r="D9" s="331" t="s">
        <v>34</v>
      </c>
      <c r="E9" s="331" t="s">
        <v>4</v>
      </c>
      <c r="F9" s="343" t="s">
        <v>5</v>
      </c>
      <c r="G9" s="331" t="s">
        <v>35</v>
      </c>
      <c r="H9" s="331" t="s">
        <v>4</v>
      </c>
      <c r="I9" s="331" t="s">
        <v>7</v>
      </c>
      <c r="J9" s="169"/>
      <c r="K9" s="331" t="s">
        <v>9</v>
      </c>
      <c r="L9" s="332" t="s">
        <v>324</v>
      </c>
      <c r="M9" s="332"/>
      <c r="N9" s="332"/>
      <c r="O9" s="332" t="s">
        <v>325</v>
      </c>
      <c r="P9" s="332"/>
      <c r="Q9" s="332"/>
      <c r="R9" s="332" t="s">
        <v>309</v>
      </c>
      <c r="S9" s="332"/>
      <c r="T9" s="349"/>
      <c r="U9" s="330" t="s">
        <v>310</v>
      </c>
      <c r="V9" s="351" t="s">
        <v>311</v>
      </c>
      <c r="W9" s="343"/>
      <c r="X9" s="330" t="s">
        <v>318</v>
      </c>
      <c r="Y9" s="340" t="s">
        <v>314</v>
      </c>
      <c r="Z9" s="340" t="s">
        <v>315</v>
      </c>
    </row>
    <row r="10" spans="1:26" ht="19.5" customHeight="1">
      <c r="A10" s="343"/>
      <c r="B10" s="330"/>
      <c r="C10" s="348"/>
      <c r="D10" s="331"/>
      <c r="E10" s="331"/>
      <c r="F10" s="343"/>
      <c r="G10" s="331"/>
      <c r="H10" s="331"/>
      <c r="I10" s="331"/>
      <c r="J10" s="169"/>
      <c r="K10" s="331"/>
      <c r="L10" s="332" t="s">
        <v>348</v>
      </c>
      <c r="M10" s="332"/>
      <c r="N10" s="332"/>
      <c r="O10" s="332" t="s">
        <v>349</v>
      </c>
      <c r="P10" s="332"/>
      <c r="Q10" s="332"/>
      <c r="R10" s="348"/>
      <c r="S10" s="348"/>
      <c r="T10" s="170"/>
      <c r="U10" s="350"/>
      <c r="V10" s="348"/>
      <c r="W10" s="343"/>
      <c r="X10" s="330"/>
      <c r="Y10" s="340"/>
      <c r="Z10" s="340"/>
    </row>
    <row r="11" spans="1:26" ht="39.75" customHeight="1">
      <c r="A11" s="343"/>
      <c r="B11" s="330"/>
      <c r="C11" s="342"/>
      <c r="D11" s="331"/>
      <c r="E11" s="331"/>
      <c r="F11" s="343"/>
      <c r="G11" s="331"/>
      <c r="H11" s="331"/>
      <c r="I11" s="331"/>
      <c r="J11" s="169"/>
      <c r="K11" s="331"/>
      <c r="L11" s="151" t="s">
        <v>316</v>
      </c>
      <c r="M11" s="152" t="s">
        <v>317</v>
      </c>
      <c r="N11" s="151" t="s">
        <v>306</v>
      </c>
      <c r="O11" s="151" t="s">
        <v>316</v>
      </c>
      <c r="P11" s="152" t="s">
        <v>317</v>
      </c>
      <c r="Q11" s="151" t="s">
        <v>306</v>
      </c>
      <c r="R11" s="151" t="s">
        <v>316</v>
      </c>
      <c r="S11" s="152" t="s">
        <v>317</v>
      </c>
      <c r="T11" s="234" t="s">
        <v>306</v>
      </c>
      <c r="U11" s="330"/>
      <c r="V11" s="352"/>
      <c r="W11" s="343"/>
      <c r="X11" s="330"/>
      <c r="Y11" s="340"/>
      <c r="Z11" s="340"/>
    </row>
    <row r="12" spans="1:26" ht="36" customHeight="1">
      <c r="A12" s="262">
        <f>RANK(Y12,Y$12:Y$16,0)</f>
        <v>1</v>
      </c>
      <c r="B12" s="155"/>
      <c r="C12" s="155"/>
      <c r="D12" s="260" t="s">
        <v>203</v>
      </c>
      <c r="E12" s="49" t="s">
        <v>204</v>
      </c>
      <c r="F12" s="226" t="s">
        <v>47</v>
      </c>
      <c r="G12" s="261" t="s">
        <v>137</v>
      </c>
      <c r="H12" s="171" t="s">
        <v>138</v>
      </c>
      <c r="I12" s="249" t="s">
        <v>63</v>
      </c>
      <c r="J12" s="249" t="s">
        <v>117</v>
      </c>
      <c r="K12" s="250" t="s">
        <v>49</v>
      </c>
      <c r="L12" s="156">
        <v>156</v>
      </c>
      <c r="M12" s="157">
        <f>L12/2.2</f>
        <v>70.9090909090909</v>
      </c>
      <c r="N12" s="158">
        <f>RANK(M12,M$12:M$16,0)</f>
        <v>1</v>
      </c>
      <c r="O12" s="156">
        <v>28</v>
      </c>
      <c r="P12" s="157">
        <f>O12/0.4</f>
        <v>70</v>
      </c>
      <c r="Q12" s="158">
        <f>RANK(P12,P$12:P$16,0)</f>
        <v>1</v>
      </c>
      <c r="R12" s="156"/>
      <c r="S12" s="157"/>
      <c r="T12" s="158"/>
      <c r="U12" s="71"/>
      <c r="V12" s="71"/>
      <c r="W12" s="71"/>
      <c r="X12" s="71"/>
      <c r="Y12" s="157">
        <f>(M12+P12)/2-IF($U12=1,0.5,IF($U12=2,1.5,0))</f>
        <v>70.45454545454545</v>
      </c>
      <c r="Z12" s="255" t="s">
        <v>242</v>
      </c>
    </row>
    <row r="13" spans="1:26" ht="36" customHeight="1">
      <c r="A13" s="262">
        <f>RANK(Y13,Y$12:Y$16,0)</f>
        <v>2</v>
      </c>
      <c r="B13" s="155"/>
      <c r="C13" s="155"/>
      <c r="D13" s="260" t="s">
        <v>203</v>
      </c>
      <c r="E13" s="49" t="s">
        <v>204</v>
      </c>
      <c r="F13" s="226" t="s">
        <v>47</v>
      </c>
      <c r="G13" s="261" t="s">
        <v>127</v>
      </c>
      <c r="H13" s="171" t="s">
        <v>128</v>
      </c>
      <c r="I13" s="249" t="s">
        <v>63</v>
      </c>
      <c r="J13" s="249" t="s">
        <v>117</v>
      </c>
      <c r="K13" s="250" t="s">
        <v>49</v>
      </c>
      <c r="L13" s="156">
        <v>149.5</v>
      </c>
      <c r="M13" s="157">
        <f>L13/2.2</f>
        <v>67.95454545454545</v>
      </c>
      <c r="N13" s="158">
        <f>RANK(M13,M$12:M$16,0)</f>
        <v>3</v>
      </c>
      <c r="O13" s="156">
        <v>28</v>
      </c>
      <c r="P13" s="157">
        <f>O13/0.4</f>
        <v>70</v>
      </c>
      <c r="Q13" s="158">
        <f>RANK(P13,P$12:P$16,0)</f>
        <v>1</v>
      </c>
      <c r="R13" s="156"/>
      <c r="S13" s="157"/>
      <c r="T13" s="158"/>
      <c r="U13" s="71"/>
      <c r="V13" s="71"/>
      <c r="W13" s="71"/>
      <c r="X13" s="71"/>
      <c r="Y13" s="157">
        <f>(M13+P13)/2-IF($U13=1,0.5,IF($U13=2,1.5,0))</f>
        <v>68.97727272727272</v>
      </c>
      <c r="Z13" s="255" t="s">
        <v>242</v>
      </c>
    </row>
    <row r="14" spans="1:26" ht="36" customHeight="1">
      <c r="A14" s="262">
        <f>RANK(Y14,Y$12:Y$16,0)</f>
        <v>3</v>
      </c>
      <c r="B14" s="155"/>
      <c r="C14" s="155"/>
      <c r="D14" s="260" t="s">
        <v>198</v>
      </c>
      <c r="E14" s="49" t="s">
        <v>246</v>
      </c>
      <c r="F14" s="226" t="s">
        <v>42</v>
      </c>
      <c r="G14" s="261" t="s">
        <v>249</v>
      </c>
      <c r="H14" s="171" t="s">
        <v>247</v>
      </c>
      <c r="I14" s="249" t="s">
        <v>344</v>
      </c>
      <c r="J14" s="249" t="s">
        <v>48</v>
      </c>
      <c r="K14" s="250" t="s">
        <v>49</v>
      </c>
      <c r="L14" s="156">
        <v>152.5</v>
      </c>
      <c r="M14" s="157">
        <f>L14/2.2</f>
        <v>69.31818181818181</v>
      </c>
      <c r="N14" s="158">
        <f>RANK(M14,M$12:M$16,0)</f>
        <v>2</v>
      </c>
      <c r="O14" s="156">
        <v>26.5</v>
      </c>
      <c r="P14" s="157">
        <f>O14/0.4</f>
        <v>66.25</v>
      </c>
      <c r="Q14" s="158">
        <f>RANK(P14,P$12:P$16,0)</f>
        <v>3</v>
      </c>
      <c r="R14" s="156"/>
      <c r="S14" s="157"/>
      <c r="T14" s="158"/>
      <c r="U14" s="71"/>
      <c r="V14" s="71"/>
      <c r="W14" s="71"/>
      <c r="X14" s="71"/>
      <c r="Y14" s="157">
        <f>(M14+P14)/2-IF($U14=1,0.5,IF($U14=2,1.5,0))</f>
        <v>67.7840909090909</v>
      </c>
      <c r="Z14" s="255" t="s">
        <v>242</v>
      </c>
    </row>
    <row r="15" spans="1:26" ht="36" customHeight="1">
      <c r="A15" s="262">
        <f>RANK(Y15,Y$12:Y$16,0)</f>
        <v>4</v>
      </c>
      <c r="B15" s="155"/>
      <c r="C15" s="155"/>
      <c r="D15" s="260" t="s">
        <v>198</v>
      </c>
      <c r="E15" s="49" t="s">
        <v>246</v>
      </c>
      <c r="F15" s="226" t="s">
        <v>42</v>
      </c>
      <c r="G15" s="261" t="s">
        <v>345</v>
      </c>
      <c r="H15" s="171" t="s">
        <v>248</v>
      </c>
      <c r="I15" s="249" t="s">
        <v>344</v>
      </c>
      <c r="J15" s="249" t="s">
        <v>48</v>
      </c>
      <c r="K15" s="250" t="s">
        <v>49</v>
      </c>
      <c r="L15" s="156">
        <v>147</v>
      </c>
      <c r="M15" s="157">
        <f>L15/2.2</f>
        <v>66.81818181818181</v>
      </c>
      <c r="N15" s="158">
        <f>RANK(M15,M$12:M$16,0)</f>
        <v>4</v>
      </c>
      <c r="O15" s="156">
        <v>25.5</v>
      </c>
      <c r="P15" s="157">
        <f>O15/0.4</f>
        <v>63.75</v>
      </c>
      <c r="Q15" s="158">
        <f>RANK(P15,P$12:P$16,0)</f>
        <v>4</v>
      </c>
      <c r="R15" s="156"/>
      <c r="S15" s="157"/>
      <c r="T15" s="158"/>
      <c r="U15" s="254"/>
      <c r="V15" s="71"/>
      <c r="W15" s="71"/>
      <c r="X15" s="71"/>
      <c r="Y15" s="157">
        <f>(M15+P15)/2-IF($U15=1,0.5,IF($U15=2,1.5,0))</f>
        <v>65.2840909090909</v>
      </c>
      <c r="Z15" s="255" t="s">
        <v>242</v>
      </c>
    </row>
    <row r="16" spans="1:26" ht="36" customHeight="1">
      <c r="A16" s="262">
        <f>RANK(Y16,Y$12:Y$16,0)</f>
        <v>5</v>
      </c>
      <c r="B16" s="155"/>
      <c r="C16" s="155"/>
      <c r="D16" s="260" t="s">
        <v>201</v>
      </c>
      <c r="E16" s="49" t="s">
        <v>202</v>
      </c>
      <c r="F16" s="226" t="s">
        <v>42</v>
      </c>
      <c r="G16" s="261" t="s">
        <v>189</v>
      </c>
      <c r="H16" s="171" t="s">
        <v>190</v>
      </c>
      <c r="I16" s="249" t="s">
        <v>88</v>
      </c>
      <c r="J16" s="249" t="s">
        <v>88</v>
      </c>
      <c r="K16" s="250" t="s">
        <v>49</v>
      </c>
      <c r="L16" s="156">
        <v>130.5</v>
      </c>
      <c r="M16" s="157">
        <f>L16/2.2</f>
        <v>59.31818181818181</v>
      </c>
      <c r="N16" s="158">
        <f>RANK(M16,M$12:M$16,0)</f>
        <v>5</v>
      </c>
      <c r="O16" s="156">
        <v>22</v>
      </c>
      <c r="P16" s="157">
        <f>O16/0.4</f>
        <v>55</v>
      </c>
      <c r="Q16" s="158">
        <f>RANK(P16,P$12:P$16,0)</f>
        <v>5</v>
      </c>
      <c r="R16" s="156"/>
      <c r="S16" s="157"/>
      <c r="T16" s="158"/>
      <c r="U16" s="71"/>
      <c r="V16" s="71"/>
      <c r="W16" s="71"/>
      <c r="X16" s="71"/>
      <c r="Y16" s="157">
        <f>(M16+P16)/2-IF($U16=1,0.5,IF($U16=2,1.5,0))</f>
        <v>57.15909090909091</v>
      </c>
      <c r="Z16" s="255" t="s">
        <v>242</v>
      </c>
    </row>
    <row r="17" ht="15" customHeight="1"/>
    <row r="18" spans="4:11" ht="36.75" customHeight="1">
      <c r="D18" s="232" t="s">
        <v>11</v>
      </c>
      <c r="E18" s="232"/>
      <c r="F18" s="232"/>
      <c r="G18" s="232"/>
      <c r="H18" s="232"/>
      <c r="I18" s="232"/>
      <c r="J18" s="232"/>
      <c r="K18" s="232" t="s">
        <v>322</v>
      </c>
    </row>
    <row r="19" spans="4:11" ht="18.75" customHeight="1">
      <c r="D19" s="232"/>
      <c r="E19" s="232"/>
      <c r="F19" s="232"/>
      <c r="G19" s="232"/>
      <c r="H19" s="232"/>
      <c r="I19" s="232"/>
      <c r="J19" s="232"/>
      <c r="K19" s="232"/>
    </row>
    <row r="20" spans="4:11" ht="36.75" customHeight="1">
      <c r="D20" s="232" t="s">
        <v>12</v>
      </c>
      <c r="E20" s="232"/>
      <c r="F20" s="232"/>
      <c r="G20" s="232"/>
      <c r="H20" s="232"/>
      <c r="I20" s="232"/>
      <c r="J20" s="232"/>
      <c r="K20" s="232" t="s">
        <v>225</v>
      </c>
    </row>
    <row r="21" spans="4:11" ht="18.75" customHeight="1">
      <c r="D21" s="232"/>
      <c r="E21" s="232"/>
      <c r="F21" s="232"/>
      <c r="G21" s="232"/>
      <c r="H21" s="232"/>
      <c r="I21" s="232"/>
      <c r="J21" s="232"/>
      <c r="K21" s="232"/>
    </row>
  </sheetData>
  <sheetProtection/>
  <protectedRanges>
    <protectedRange sqref="K12:K14" name="Диапазон1_3_1_1_3_11_1_1_3_1_1_2_1_3_2_3_4"/>
    <protectedRange sqref="K15" name="Диапазон1_3_1_1_3_11_1_1_3_1_1_2_1_3_2_3_5"/>
    <protectedRange sqref="K16:K17" name="Диапазон1_3_1_1_3_11_1_1_3_1_3_1_1_1_1_3_3_1_1_2_3"/>
  </protectedRanges>
  <mergeCells count="28">
    <mergeCell ref="G9:G11"/>
    <mergeCell ref="H9:H11"/>
    <mergeCell ref="Y9:Y11"/>
    <mergeCell ref="K9:K11"/>
    <mergeCell ref="L9:N9"/>
    <mergeCell ref="O9:Q9"/>
    <mergeCell ref="L10:N10"/>
    <mergeCell ref="X9:X11"/>
    <mergeCell ref="A9:A11"/>
    <mergeCell ref="B9:B11"/>
    <mergeCell ref="C9:C11"/>
    <mergeCell ref="D9:D11"/>
    <mergeCell ref="E9:E11"/>
    <mergeCell ref="F9:F11"/>
    <mergeCell ref="Z9:Z11"/>
    <mergeCell ref="R10:S10"/>
    <mergeCell ref="R9:T9"/>
    <mergeCell ref="U9:U11"/>
    <mergeCell ref="V9:V11"/>
    <mergeCell ref="I9:I11"/>
    <mergeCell ref="W9:W11"/>
    <mergeCell ref="O10:Q10"/>
    <mergeCell ref="A6:Z6"/>
    <mergeCell ref="A5:Z5"/>
    <mergeCell ref="A1:Z1"/>
    <mergeCell ref="A2:Z2"/>
    <mergeCell ref="A3:Z3"/>
    <mergeCell ref="A4:Z4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6"/>
  <sheetViews>
    <sheetView view="pageBreakPreview" zoomScaleSheetLayoutView="100" workbookViewId="0" topLeftCell="A14">
      <selection activeCell="G29" sqref="G29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2.8515625" style="0" customWidth="1"/>
    <col min="8" max="8" width="8.7109375" style="0" customWidth="1"/>
    <col min="9" max="9" width="18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28125" style="0" customWidth="1"/>
    <col min="16" max="16" width="9.8515625" style="0" customWidth="1"/>
    <col min="17" max="17" width="3.7109375" style="0" customWidth="1"/>
    <col min="18" max="18" width="6.421875" style="0" hidden="1" customWidth="1"/>
    <col min="19" max="19" width="8.7109375" style="0" hidden="1" customWidth="1"/>
    <col min="20" max="20" width="3.7109375" style="0" hidden="1" customWidth="1"/>
    <col min="21" max="22" width="4.8515625" style="0" customWidth="1"/>
    <col min="23" max="23" width="6.28125" style="0" hidden="1" customWidth="1"/>
    <col min="24" max="24" width="6.7109375" style="0" hidden="1" customWidth="1"/>
    <col min="25" max="25" width="9.7109375" style="0" customWidth="1"/>
    <col min="26" max="26" width="6.8515625" style="0" customWidth="1"/>
  </cols>
  <sheetData>
    <row r="1" spans="1:26" ht="80.25" customHeight="1">
      <c r="A1" s="335" t="s">
        <v>359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75" customHeight="1">
      <c r="A2" s="336" t="s">
        <v>319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75" customHeight="1">
      <c r="A3" s="337" t="s">
        <v>338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38" t="s">
        <v>326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</row>
    <row r="5" spans="1:26" ht="21" customHeight="1">
      <c r="A5" s="338" t="s">
        <v>358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 spans="1:26" ht="18.75" customHeight="1">
      <c r="A6" s="329" t="s">
        <v>355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 ht="18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</row>
    <row r="8" spans="1:25" ht="15" customHeight="1">
      <c r="A8" s="180" t="s">
        <v>305</v>
      </c>
      <c r="B8" s="162"/>
      <c r="C8" s="162"/>
      <c r="D8" s="162"/>
      <c r="E8" s="163"/>
      <c r="F8" s="163"/>
      <c r="G8" s="163"/>
      <c r="H8" s="163"/>
      <c r="I8" s="163"/>
      <c r="J8" s="164"/>
      <c r="K8" s="164"/>
      <c r="L8" s="162"/>
      <c r="M8" s="165"/>
      <c r="Y8" s="228" t="s">
        <v>250</v>
      </c>
    </row>
    <row r="9" spans="1:26" ht="19.5" customHeight="1">
      <c r="A9" s="343" t="s">
        <v>306</v>
      </c>
      <c r="B9" s="330" t="s">
        <v>2</v>
      </c>
      <c r="C9" s="341"/>
      <c r="D9" s="331" t="s">
        <v>34</v>
      </c>
      <c r="E9" s="331" t="s">
        <v>4</v>
      </c>
      <c r="F9" s="343" t="s">
        <v>5</v>
      </c>
      <c r="G9" s="331" t="s">
        <v>35</v>
      </c>
      <c r="H9" s="331" t="s">
        <v>4</v>
      </c>
      <c r="I9" s="331" t="s">
        <v>7</v>
      </c>
      <c r="J9" s="169"/>
      <c r="K9" s="331" t="s">
        <v>9</v>
      </c>
      <c r="L9" s="332" t="s">
        <v>324</v>
      </c>
      <c r="M9" s="332"/>
      <c r="N9" s="332"/>
      <c r="O9" s="332" t="s">
        <v>325</v>
      </c>
      <c r="P9" s="332"/>
      <c r="Q9" s="332"/>
      <c r="R9" s="332" t="s">
        <v>309</v>
      </c>
      <c r="S9" s="332"/>
      <c r="T9" s="349"/>
      <c r="U9" s="330" t="s">
        <v>310</v>
      </c>
      <c r="V9" s="351" t="s">
        <v>311</v>
      </c>
      <c r="W9" s="343"/>
      <c r="X9" s="330" t="s">
        <v>318</v>
      </c>
      <c r="Y9" s="340" t="s">
        <v>314</v>
      </c>
      <c r="Z9" s="340" t="s">
        <v>315</v>
      </c>
    </row>
    <row r="10" spans="1:26" ht="19.5" customHeight="1">
      <c r="A10" s="343"/>
      <c r="B10" s="330"/>
      <c r="C10" s="348"/>
      <c r="D10" s="331"/>
      <c r="E10" s="331"/>
      <c r="F10" s="343"/>
      <c r="G10" s="331"/>
      <c r="H10" s="331"/>
      <c r="I10" s="331"/>
      <c r="J10" s="169"/>
      <c r="K10" s="331"/>
      <c r="L10" s="332" t="s">
        <v>348</v>
      </c>
      <c r="M10" s="332"/>
      <c r="N10" s="332"/>
      <c r="O10" s="332" t="s">
        <v>349</v>
      </c>
      <c r="P10" s="332"/>
      <c r="Q10" s="332"/>
      <c r="R10" s="348"/>
      <c r="S10" s="348"/>
      <c r="T10" s="170"/>
      <c r="U10" s="350"/>
      <c r="V10" s="348"/>
      <c r="W10" s="343"/>
      <c r="X10" s="330"/>
      <c r="Y10" s="340"/>
      <c r="Z10" s="340"/>
    </row>
    <row r="11" spans="1:26" ht="39.75" customHeight="1">
      <c r="A11" s="343"/>
      <c r="B11" s="330"/>
      <c r="C11" s="342"/>
      <c r="D11" s="331"/>
      <c r="E11" s="331"/>
      <c r="F11" s="343"/>
      <c r="G11" s="331"/>
      <c r="H11" s="331"/>
      <c r="I11" s="331"/>
      <c r="J11" s="169"/>
      <c r="K11" s="331"/>
      <c r="L11" s="151" t="s">
        <v>316</v>
      </c>
      <c r="M11" s="152" t="s">
        <v>317</v>
      </c>
      <c r="N11" s="151" t="s">
        <v>306</v>
      </c>
      <c r="O11" s="151" t="s">
        <v>316</v>
      </c>
      <c r="P11" s="152" t="s">
        <v>317</v>
      </c>
      <c r="Q11" s="151" t="s">
        <v>306</v>
      </c>
      <c r="R11" s="151" t="s">
        <v>316</v>
      </c>
      <c r="S11" s="152" t="s">
        <v>317</v>
      </c>
      <c r="T11" s="234" t="s">
        <v>306</v>
      </c>
      <c r="U11" s="330"/>
      <c r="V11" s="352"/>
      <c r="W11" s="343"/>
      <c r="X11" s="330"/>
      <c r="Y11" s="340"/>
      <c r="Z11" s="340"/>
    </row>
    <row r="12" spans="1:26" ht="36" customHeight="1">
      <c r="A12" s="262">
        <f aca="true" t="shared" si="0" ref="A12:A20">RANK(Y12,Y$12:Y$20,0)</f>
        <v>1</v>
      </c>
      <c r="B12" s="155"/>
      <c r="C12" s="155"/>
      <c r="D12" s="260" t="s">
        <v>176</v>
      </c>
      <c r="E12" s="49" t="s">
        <v>177</v>
      </c>
      <c r="F12" s="226">
        <v>2</v>
      </c>
      <c r="G12" s="261" t="s">
        <v>64</v>
      </c>
      <c r="H12" s="171" t="s">
        <v>65</v>
      </c>
      <c r="I12" s="249" t="s">
        <v>63</v>
      </c>
      <c r="J12" s="249" t="s">
        <v>262</v>
      </c>
      <c r="K12" s="250" t="s">
        <v>49</v>
      </c>
      <c r="L12" s="156">
        <v>200</v>
      </c>
      <c r="M12" s="157">
        <f aca="true" t="shared" si="1" ref="M12:M20">L12/3</f>
        <v>66.66666666666667</v>
      </c>
      <c r="N12" s="158">
        <f aca="true" t="shared" si="2" ref="N12:N20">RANK(M12,M$12:M$20,0)</f>
        <v>1</v>
      </c>
      <c r="O12" s="156">
        <v>28.5</v>
      </c>
      <c r="P12" s="157">
        <f aca="true" t="shared" si="3" ref="P12:P20">O12/0.4</f>
        <v>71.25</v>
      </c>
      <c r="Q12" s="158">
        <f aca="true" t="shared" si="4" ref="Q12:Q20">RANK(P12,P$12:P$20,0)</f>
        <v>1</v>
      </c>
      <c r="R12" s="156"/>
      <c r="S12" s="157"/>
      <c r="T12" s="158"/>
      <c r="U12" s="158"/>
      <c r="V12" s="71"/>
      <c r="Y12" s="157">
        <f aca="true" t="shared" si="5" ref="Y12:Y20">(M12+P12)/2-IF($U12=1,0.5,IF($U12=2,1.5,0))</f>
        <v>68.95833333333334</v>
      </c>
      <c r="Z12" s="262">
        <v>2</v>
      </c>
    </row>
    <row r="13" spans="1:26" ht="36" customHeight="1">
      <c r="A13" s="262">
        <f t="shared" si="0"/>
        <v>2</v>
      </c>
      <c r="B13" s="155"/>
      <c r="C13" s="155"/>
      <c r="D13" s="260" t="s">
        <v>176</v>
      </c>
      <c r="E13" s="49" t="s">
        <v>177</v>
      </c>
      <c r="F13" s="226">
        <v>2</v>
      </c>
      <c r="G13" s="261" t="s">
        <v>163</v>
      </c>
      <c r="H13" s="171" t="s">
        <v>152</v>
      </c>
      <c r="I13" s="249" t="s">
        <v>63</v>
      </c>
      <c r="J13" s="249" t="s">
        <v>262</v>
      </c>
      <c r="K13" s="250" t="s">
        <v>49</v>
      </c>
      <c r="L13" s="156">
        <v>195.5</v>
      </c>
      <c r="M13" s="157">
        <f t="shared" si="1"/>
        <v>65.16666666666667</v>
      </c>
      <c r="N13" s="158">
        <f t="shared" si="2"/>
        <v>3</v>
      </c>
      <c r="O13" s="156">
        <v>26.5</v>
      </c>
      <c r="P13" s="157">
        <f t="shared" si="3"/>
        <v>66.25</v>
      </c>
      <c r="Q13" s="158">
        <f t="shared" si="4"/>
        <v>2</v>
      </c>
      <c r="R13" s="156"/>
      <c r="S13" s="157"/>
      <c r="T13" s="158"/>
      <c r="U13" s="158"/>
      <c r="V13" s="71"/>
      <c r="Y13" s="157">
        <f t="shared" si="5"/>
        <v>65.70833333333334</v>
      </c>
      <c r="Z13" s="262">
        <v>2</v>
      </c>
    </row>
    <row r="14" spans="1:26" ht="36" customHeight="1">
      <c r="A14" s="262">
        <f t="shared" si="0"/>
        <v>3</v>
      </c>
      <c r="B14" s="155"/>
      <c r="C14" s="155"/>
      <c r="D14" s="260" t="s">
        <v>139</v>
      </c>
      <c r="E14" s="49" t="s">
        <v>140</v>
      </c>
      <c r="F14" s="226" t="s">
        <v>47</v>
      </c>
      <c r="G14" s="261" t="s">
        <v>92</v>
      </c>
      <c r="H14" s="171" t="s">
        <v>93</v>
      </c>
      <c r="I14" s="249" t="s">
        <v>51</v>
      </c>
      <c r="J14" s="249" t="s">
        <v>51</v>
      </c>
      <c r="K14" s="250" t="s">
        <v>79</v>
      </c>
      <c r="L14" s="156">
        <v>188</v>
      </c>
      <c r="M14" s="157">
        <f t="shared" si="1"/>
        <v>62.666666666666664</v>
      </c>
      <c r="N14" s="158">
        <f t="shared" si="2"/>
        <v>5</v>
      </c>
      <c r="O14" s="156">
        <v>24.5</v>
      </c>
      <c r="P14" s="157">
        <f t="shared" si="3"/>
        <v>61.25</v>
      </c>
      <c r="Q14" s="158">
        <f t="shared" si="4"/>
        <v>4</v>
      </c>
      <c r="R14" s="156"/>
      <c r="S14" s="157"/>
      <c r="T14" s="158"/>
      <c r="U14" s="158"/>
      <c r="V14" s="71"/>
      <c r="Y14" s="157">
        <f t="shared" si="5"/>
        <v>61.95833333333333</v>
      </c>
      <c r="Z14" s="255" t="s">
        <v>242</v>
      </c>
    </row>
    <row r="15" spans="1:26" ht="36" customHeight="1">
      <c r="A15" s="262">
        <f t="shared" si="0"/>
        <v>4</v>
      </c>
      <c r="B15" s="155"/>
      <c r="C15" s="155"/>
      <c r="D15" s="260" t="s">
        <v>179</v>
      </c>
      <c r="E15" s="49" t="s">
        <v>180</v>
      </c>
      <c r="F15" s="226">
        <v>2</v>
      </c>
      <c r="G15" s="261" t="s">
        <v>181</v>
      </c>
      <c r="H15" s="171" t="s">
        <v>182</v>
      </c>
      <c r="I15" s="249" t="s">
        <v>168</v>
      </c>
      <c r="J15" s="249" t="s">
        <v>89</v>
      </c>
      <c r="K15" s="250" t="s">
        <v>50</v>
      </c>
      <c r="L15" s="156">
        <v>182.5</v>
      </c>
      <c r="M15" s="157">
        <f t="shared" si="1"/>
        <v>60.833333333333336</v>
      </c>
      <c r="N15" s="158">
        <f t="shared" si="2"/>
        <v>8</v>
      </c>
      <c r="O15" s="156">
        <v>25</v>
      </c>
      <c r="P15" s="157">
        <f t="shared" si="3"/>
        <v>62.5</v>
      </c>
      <c r="Q15" s="158">
        <f t="shared" si="4"/>
        <v>3</v>
      </c>
      <c r="R15" s="156"/>
      <c r="S15" s="157"/>
      <c r="T15" s="158"/>
      <c r="U15" s="158"/>
      <c r="V15" s="71"/>
      <c r="Y15" s="157">
        <f t="shared" si="5"/>
        <v>61.66666666666667</v>
      </c>
      <c r="Z15" s="255" t="s">
        <v>242</v>
      </c>
    </row>
    <row r="16" spans="1:26" ht="36" customHeight="1">
      <c r="A16" s="262">
        <f t="shared" si="0"/>
        <v>5</v>
      </c>
      <c r="B16" s="155"/>
      <c r="C16" s="155"/>
      <c r="D16" s="260" t="s">
        <v>199</v>
      </c>
      <c r="E16" s="49" t="s">
        <v>200</v>
      </c>
      <c r="F16" s="226">
        <v>2</v>
      </c>
      <c r="G16" s="261" t="s">
        <v>122</v>
      </c>
      <c r="H16" s="171" t="s">
        <v>123</v>
      </c>
      <c r="I16" s="249" t="s">
        <v>56</v>
      </c>
      <c r="J16" s="249" t="s">
        <v>106</v>
      </c>
      <c r="K16" s="250" t="s">
        <v>259</v>
      </c>
      <c r="L16" s="156">
        <v>187.5</v>
      </c>
      <c r="M16" s="157">
        <f t="shared" si="1"/>
        <v>62.5</v>
      </c>
      <c r="N16" s="158">
        <f t="shared" si="2"/>
        <v>6</v>
      </c>
      <c r="O16" s="156">
        <v>24</v>
      </c>
      <c r="P16" s="157">
        <f t="shared" si="3"/>
        <v>60</v>
      </c>
      <c r="Q16" s="158">
        <f t="shared" si="4"/>
        <v>5</v>
      </c>
      <c r="R16" s="156"/>
      <c r="S16" s="157"/>
      <c r="T16" s="158"/>
      <c r="U16" s="158">
        <v>1</v>
      </c>
      <c r="V16" s="71"/>
      <c r="Y16" s="157">
        <f t="shared" si="5"/>
        <v>60.75</v>
      </c>
      <c r="Z16" s="255" t="s">
        <v>242</v>
      </c>
    </row>
    <row r="17" spans="1:26" ht="36" customHeight="1">
      <c r="A17" s="262">
        <f t="shared" si="0"/>
        <v>6</v>
      </c>
      <c r="B17" s="155"/>
      <c r="C17" s="155"/>
      <c r="D17" s="260" t="s">
        <v>107</v>
      </c>
      <c r="E17" s="49" t="s">
        <v>108</v>
      </c>
      <c r="F17" s="226">
        <v>3</v>
      </c>
      <c r="G17" s="261" t="s">
        <v>83</v>
      </c>
      <c r="H17" s="171" t="s">
        <v>84</v>
      </c>
      <c r="I17" s="249" t="s">
        <v>51</v>
      </c>
      <c r="J17" s="249" t="s">
        <v>51</v>
      </c>
      <c r="K17" s="250" t="s">
        <v>79</v>
      </c>
      <c r="L17" s="156">
        <v>196</v>
      </c>
      <c r="M17" s="157">
        <f t="shared" si="1"/>
        <v>65.33333333333333</v>
      </c>
      <c r="N17" s="158">
        <f t="shared" si="2"/>
        <v>2</v>
      </c>
      <c r="O17" s="156">
        <v>21.5</v>
      </c>
      <c r="P17" s="157">
        <f t="shared" si="3"/>
        <v>53.75</v>
      </c>
      <c r="Q17" s="158">
        <f t="shared" si="4"/>
        <v>7</v>
      </c>
      <c r="R17" s="156"/>
      <c r="S17" s="157"/>
      <c r="T17" s="158"/>
      <c r="U17" s="158"/>
      <c r="V17" s="71"/>
      <c r="Y17" s="157">
        <f t="shared" si="5"/>
        <v>59.541666666666664</v>
      </c>
      <c r="Z17" s="255" t="s">
        <v>242</v>
      </c>
    </row>
    <row r="18" spans="1:26" ht="36" customHeight="1">
      <c r="A18" s="262">
        <f t="shared" si="0"/>
        <v>7</v>
      </c>
      <c r="B18" s="155"/>
      <c r="C18" s="155"/>
      <c r="D18" s="260" t="s">
        <v>96</v>
      </c>
      <c r="E18" s="49" t="s">
        <v>97</v>
      </c>
      <c r="F18" s="226" t="s">
        <v>47</v>
      </c>
      <c r="G18" s="261" t="s">
        <v>83</v>
      </c>
      <c r="H18" s="171" t="s">
        <v>84</v>
      </c>
      <c r="I18" s="249" t="s">
        <v>51</v>
      </c>
      <c r="J18" s="249" t="s">
        <v>51</v>
      </c>
      <c r="K18" s="250" t="s">
        <v>52</v>
      </c>
      <c r="L18" s="156">
        <v>183.5</v>
      </c>
      <c r="M18" s="157">
        <f t="shared" si="1"/>
        <v>61.166666666666664</v>
      </c>
      <c r="N18" s="158">
        <f t="shared" si="2"/>
        <v>7</v>
      </c>
      <c r="O18" s="156">
        <v>22.5</v>
      </c>
      <c r="P18" s="157">
        <f t="shared" si="3"/>
        <v>56.25</v>
      </c>
      <c r="Q18" s="158">
        <f t="shared" si="4"/>
        <v>6</v>
      </c>
      <c r="R18" s="156"/>
      <c r="S18" s="157"/>
      <c r="T18" s="158"/>
      <c r="U18" s="158"/>
      <c r="V18" s="71"/>
      <c r="Y18" s="157">
        <f t="shared" si="5"/>
        <v>58.70833333333333</v>
      </c>
      <c r="Z18" s="255" t="s">
        <v>242</v>
      </c>
    </row>
    <row r="19" spans="1:26" ht="36" customHeight="1">
      <c r="A19" s="262">
        <f t="shared" si="0"/>
        <v>8</v>
      </c>
      <c r="B19" s="155"/>
      <c r="C19" s="155"/>
      <c r="D19" s="260" t="s">
        <v>277</v>
      </c>
      <c r="E19" s="49" t="s">
        <v>214</v>
      </c>
      <c r="F19" s="226">
        <v>2</v>
      </c>
      <c r="G19" s="261" t="s">
        <v>189</v>
      </c>
      <c r="H19" s="171" t="s">
        <v>190</v>
      </c>
      <c r="I19" s="249" t="s">
        <v>88</v>
      </c>
      <c r="J19" s="249" t="s">
        <v>88</v>
      </c>
      <c r="K19" s="250" t="s">
        <v>49</v>
      </c>
      <c r="L19" s="156">
        <v>190.5</v>
      </c>
      <c r="M19" s="157">
        <f t="shared" si="1"/>
        <v>63.5</v>
      </c>
      <c r="N19" s="158">
        <f t="shared" si="2"/>
        <v>4</v>
      </c>
      <c r="O19" s="156">
        <v>21.5</v>
      </c>
      <c r="P19" s="157">
        <f t="shared" si="3"/>
        <v>53.75</v>
      </c>
      <c r="Q19" s="158">
        <f t="shared" si="4"/>
        <v>7</v>
      </c>
      <c r="R19" s="156"/>
      <c r="S19" s="157"/>
      <c r="T19" s="158"/>
      <c r="U19" s="158">
        <v>1</v>
      </c>
      <c r="V19" s="71"/>
      <c r="Y19" s="157">
        <f t="shared" si="5"/>
        <v>58.125</v>
      </c>
      <c r="Z19" s="255" t="s">
        <v>242</v>
      </c>
    </row>
    <row r="20" spans="1:26" ht="36" customHeight="1">
      <c r="A20" s="262">
        <f t="shared" si="0"/>
        <v>9</v>
      </c>
      <c r="B20" s="155"/>
      <c r="C20" s="155"/>
      <c r="D20" s="260" t="s">
        <v>205</v>
      </c>
      <c r="E20" s="49" t="s">
        <v>206</v>
      </c>
      <c r="F20" s="226" t="s">
        <v>42</v>
      </c>
      <c r="G20" s="261" t="s">
        <v>83</v>
      </c>
      <c r="H20" s="171" t="s">
        <v>84</v>
      </c>
      <c r="I20" s="249" t="s">
        <v>51</v>
      </c>
      <c r="J20" s="249" t="s">
        <v>51</v>
      </c>
      <c r="K20" s="250" t="s">
        <v>79</v>
      </c>
      <c r="L20" s="156">
        <v>171</v>
      </c>
      <c r="M20" s="157">
        <f t="shared" si="1"/>
        <v>57</v>
      </c>
      <c r="N20" s="158">
        <f t="shared" si="2"/>
        <v>9</v>
      </c>
      <c r="O20" s="156">
        <v>18.5</v>
      </c>
      <c r="P20" s="157">
        <f t="shared" si="3"/>
        <v>46.25</v>
      </c>
      <c r="Q20" s="158">
        <f t="shared" si="4"/>
        <v>9</v>
      </c>
      <c r="R20" s="156"/>
      <c r="S20" s="157"/>
      <c r="T20" s="158"/>
      <c r="U20" s="158">
        <v>1</v>
      </c>
      <c r="V20" s="71"/>
      <c r="Y20" s="157">
        <f t="shared" si="5"/>
        <v>51.125</v>
      </c>
      <c r="Z20" s="255" t="s">
        <v>242</v>
      </c>
    </row>
    <row r="21" ht="15" customHeight="1"/>
    <row r="22" spans="4:11" ht="36.75" customHeight="1">
      <c r="D22" s="232" t="s">
        <v>11</v>
      </c>
      <c r="E22" s="232"/>
      <c r="F22" s="232"/>
      <c r="G22" s="232"/>
      <c r="H22" s="232"/>
      <c r="I22" s="232"/>
      <c r="J22" s="232"/>
      <c r="K22" s="232" t="s">
        <v>322</v>
      </c>
    </row>
    <row r="23" spans="4:11" ht="18" customHeight="1">
      <c r="D23" s="232"/>
      <c r="E23" s="232"/>
      <c r="F23" s="232"/>
      <c r="G23" s="232"/>
      <c r="H23" s="232"/>
      <c r="I23" s="232"/>
      <c r="J23" s="232"/>
      <c r="K23" s="232"/>
    </row>
    <row r="24" spans="4:11" ht="36.75" customHeight="1">
      <c r="D24" s="232" t="s">
        <v>12</v>
      </c>
      <c r="E24" s="232"/>
      <c r="F24" s="232"/>
      <c r="G24" s="232"/>
      <c r="H24" s="232"/>
      <c r="I24" s="232"/>
      <c r="J24" s="232"/>
      <c r="K24" s="232" t="s">
        <v>225</v>
      </c>
    </row>
    <row r="26" spans="4:11" ht="36.75" customHeight="1">
      <c r="D26" s="232" t="s">
        <v>39</v>
      </c>
      <c r="E26" s="232"/>
      <c r="F26" s="232"/>
      <c r="G26" s="232"/>
      <c r="H26" s="232"/>
      <c r="I26" s="232"/>
      <c r="J26" s="232"/>
      <c r="K26" s="232" t="s">
        <v>331</v>
      </c>
    </row>
  </sheetData>
  <sheetProtection/>
  <protectedRanges>
    <protectedRange sqref="K12:K19" name="Диапазон1_3_1_1_3_11_1_1_3_1_1_2_1_3_2_3_4"/>
    <protectedRange sqref="K20" name="Диапазон1_3_1_1_3_11_1_1_3_1_1_2_1_3_2_3_5"/>
    <protectedRange sqref="K21" name="Диапазон1_3_1_1_3_11_1_1_3_1_3_1_1_1_1_3_3_1_1_2_3"/>
  </protectedRanges>
  <mergeCells count="28">
    <mergeCell ref="X9:X11"/>
    <mergeCell ref="O10:Q10"/>
    <mergeCell ref="I9:I11"/>
    <mergeCell ref="K9:K11"/>
    <mergeCell ref="Y9:Y11"/>
    <mergeCell ref="Z9:Z11"/>
    <mergeCell ref="R10:S10"/>
    <mergeCell ref="O9:Q9"/>
    <mergeCell ref="R9:T9"/>
    <mergeCell ref="U9:U11"/>
    <mergeCell ref="V9:V11"/>
    <mergeCell ref="W9:W11"/>
    <mergeCell ref="L9:N9"/>
    <mergeCell ref="L10:N10"/>
    <mergeCell ref="A9:A11"/>
    <mergeCell ref="B9:B11"/>
    <mergeCell ref="C9:C11"/>
    <mergeCell ref="D9:D11"/>
    <mergeCell ref="E9:E11"/>
    <mergeCell ref="F9:F11"/>
    <mergeCell ref="G9:G11"/>
    <mergeCell ref="H9:H11"/>
    <mergeCell ref="A6:Z6"/>
    <mergeCell ref="A5:Z5"/>
    <mergeCell ref="A1:Z1"/>
    <mergeCell ref="A2:Z2"/>
    <mergeCell ref="A3:Z3"/>
    <mergeCell ref="A4:Z4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"/>
  <sheetViews>
    <sheetView view="pageBreakPreview" zoomScaleSheetLayoutView="100" zoomScalePageLayoutView="0" workbookViewId="0" topLeftCell="A2">
      <selection activeCell="T2" sqref="T2"/>
    </sheetView>
  </sheetViews>
  <sheetFormatPr defaultColWidth="10.421875" defaultRowHeight="12.75"/>
  <cols>
    <col min="1" max="1" width="6.140625" style="138" customWidth="1"/>
    <col min="2" max="2" width="4.140625" style="138" hidden="1" customWidth="1"/>
    <col min="3" max="3" width="5.421875" style="138" hidden="1" customWidth="1"/>
    <col min="4" max="4" width="17.28125" style="116" customWidth="1"/>
    <col min="5" max="5" width="7.8515625" style="116" hidden="1" customWidth="1"/>
    <col min="6" max="6" width="5.421875" style="116" customWidth="1"/>
    <col min="7" max="7" width="28.421875" style="116" customWidth="1"/>
    <col min="8" max="8" width="8.8515625" style="116" customWidth="1"/>
    <col min="9" max="9" width="15.7109375" style="139" customWidth="1"/>
    <col min="10" max="10" width="19.57421875" style="139" hidden="1" customWidth="1"/>
    <col min="11" max="11" width="23.140625" style="140" customWidth="1"/>
    <col min="12" max="12" width="5.421875" style="140" customWidth="1"/>
    <col min="13" max="16" width="5.00390625" style="140" customWidth="1"/>
    <col min="17" max="18" width="6.7109375" style="141" customWidth="1"/>
    <col min="19" max="19" width="8.140625" style="142" customWidth="1"/>
    <col min="20" max="16384" width="10.421875" style="116" customWidth="1"/>
  </cols>
  <sheetData>
    <row r="1" spans="1:19" ht="15" customHeight="1" hidden="1">
      <c r="A1" s="111" t="s">
        <v>14</v>
      </c>
      <c r="B1" s="111"/>
      <c r="C1" s="112"/>
      <c r="D1" s="112"/>
      <c r="E1" s="111" t="s">
        <v>15</v>
      </c>
      <c r="F1" s="112"/>
      <c r="G1" s="112"/>
      <c r="H1" s="111" t="s">
        <v>16</v>
      </c>
      <c r="I1" s="112"/>
      <c r="J1" s="112"/>
      <c r="K1" s="112"/>
      <c r="L1" s="112"/>
      <c r="M1" s="112"/>
      <c r="N1" s="112"/>
      <c r="O1" s="112"/>
      <c r="P1" s="112"/>
      <c r="Q1" s="113" t="s">
        <v>22</v>
      </c>
      <c r="R1" s="114"/>
      <c r="S1" s="115"/>
    </row>
    <row r="2" spans="1:25" s="117" customFormat="1" ht="66.75" customHeight="1">
      <c r="A2" s="361" t="s">
        <v>291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62"/>
      <c r="O2" s="362"/>
      <c r="P2" s="362"/>
      <c r="Q2" s="362"/>
      <c r="R2" s="362"/>
      <c r="S2" s="362"/>
      <c r="V2" s="118"/>
      <c r="W2" s="118"/>
      <c r="X2" s="118"/>
      <c r="Y2" s="118"/>
    </row>
    <row r="3" spans="1:25" s="117" customFormat="1" ht="24" customHeight="1">
      <c r="A3" s="363" t="s">
        <v>253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V3" s="118"/>
      <c r="W3" s="118"/>
      <c r="X3" s="118"/>
      <c r="Y3" s="118"/>
    </row>
    <row r="4" spans="1:25" s="119" customFormat="1" ht="15.75" customHeight="1">
      <c r="A4" s="364" t="s">
        <v>252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V4" s="120"/>
      <c r="W4" s="120"/>
      <c r="X4" s="120"/>
      <c r="Y4" s="120"/>
    </row>
    <row r="5" spans="1:19" s="121" customFormat="1" ht="15.75" customHeight="1">
      <c r="A5" s="357" t="s">
        <v>338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121" customFormat="1" ht="15.75" customHeight="1">
      <c r="A6" s="357" t="s">
        <v>278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s="121" customFormat="1" ht="15.75" customHeight="1">
      <c r="A7" s="358" t="s">
        <v>279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</row>
    <row r="8" spans="1:19" s="121" customFormat="1" ht="15.75" customHeight="1">
      <c r="A8" s="357" t="s">
        <v>361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</row>
    <row r="9" spans="1:19" s="121" customFormat="1" ht="21.75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</row>
    <row r="10" spans="1:25" s="123" customFormat="1" ht="15" customHeight="1">
      <c r="A10" s="97" t="s">
        <v>207</v>
      </c>
      <c r="B10" s="122"/>
      <c r="D10" s="124"/>
      <c r="E10" s="125"/>
      <c r="F10" s="124"/>
      <c r="G10" s="126"/>
      <c r="H10" s="126"/>
      <c r="I10" s="127"/>
      <c r="J10" s="127"/>
      <c r="K10" s="128"/>
      <c r="S10" s="129" t="s">
        <v>254</v>
      </c>
      <c r="V10" s="127"/>
      <c r="W10" s="127"/>
      <c r="X10" s="127"/>
      <c r="Y10" s="127"/>
    </row>
    <row r="11" spans="1:19" ht="24" customHeight="1">
      <c r="A11" s="355" t="s">
        <v>306</v>
      </c>
      <c r="B11" s="356" t="s">
        <v>2</v>
      </c>
      <c r="C11" s="355" t="s">
        <v>17</v>
      </c>
      <c r="D11" s="354" t="s">
        <v>34</v>
      </c>
      <c r="E11" s="355" t="s">
        <v>4</v>
      </c>
      <c r="F11" s="355" t="s">
        <v>280</v>
      </c>
      <c r="G11" s="354" t="s">
        <v>35</v>
      </c>
      <c r="H11" s="354" t="s">
        <v>4</v>
      </c>
      <c r="I11" s="354" t="s">
        <v>7</v>
      </c>
      <c r="J11" s="354" t="s">
        <v>8</v>
      </c>
      <c r="K11" s="354" t="s">
        <v>9</v>
      </c>
      <c r="L11" s="355" t="s">
        <v>281</v>
      </c>
      <c r="M11" s="355" t="s">
        <v>282</v>
      </c>
      <c r="N11" s="355" t="s">
        <v>283</v>
      </c>
      <c r="O11" s="355" t="s">
        <v>284</v>
      </c>
      <c r="P11" s="355" t="s">
        <v>285</v>
      </c>
      <c r="Q11" s="353" t="s">
        <v>18</v>
      </c>
      <c r="R11" s="353"/>
      <c r="S11" s="353"/>
    </row>
    <row r="12" spans="1:19" ht="24" customHeight="1">
      <c r="A12" s="355"/>
      <c r="B12" s="356"/>
      <c r="C12" s="355"/>
      <c r="D12" s="354"/>
      <c r="E12" s="355"/>
      <c r="F12" s="355"/>
      <c r="G12" s="354"/>
      <c r="H12" s="354"/>
      <c r="I12" s="354"/>
      <c r="J12" s="354"/>
      <c r="K12" s="354"/>
      <c r="L12" s="355"/>
      <c r="M12" s="355" t="s">
        <v>286</v>
      </c>
      <c r="N12" s="355" t="s">
        <v>287</v>
      </c>
      <c r="O12" s="355" t="s">
        <v>288</v>
      </c>
      <c r="P12" s="355" t="s">
        <v>285</v>
      </c>
      <c r="Q12" s="354" t="s">
        <v>36</v>
      </c>
      <c r="R12" s="354"/>
      <c r="S12" s="354" t="s">
        <v>289</v>
      </c>
    </row>
    <row r="13" spans="1:19" ht="24.75" customHeight="1">
      <c r="A13" s="355"/>
      <c r="B13" s="356"/>
      <c r="C13" s="355"/>
      <c r="D13" s="354"/>
      <c r="E13" s="355"/>
      <c r="F13" s="355"/>
      <c r="G13" s="354"/>
      <c r="H13" s="354"/>
      <c r="I13" s="354"/>
      <c r="J13" s="354" t="s">
        <v>8</v>
      </c>
      <c r="K13" s="354"/>
      <c r="L13" s="355"/>
      <c r="M13" s="355"/>
      <c r="N13" s="355"/>
      <c r="O13" s="355"/>
      <c r="P13" s="355"/>
      <c r="Q13" s="191" t="s">
        <v>290</v>
      </c>
      <c r="R13" s="191" t="s">
        <v>38</v>
      </c>
      <c r="S13" s="354"/>
    </row>
    <row r="14" spans="1:43" s="117" customFormat="1" ht="49.5" customHeight="1">
      <c r="A14" s="130">
        <v>1</v>
      </c>
      <c r="B14" s="194"/>
      <c r="C14" s="195"/>
      <c r="D14" s="269" t="s">
        <v>87</v>
      </c>
      <c r="E14" s="270" t="s">
        <v>256</v>
      </c>
      <c r="F14" s="271" t="s">
        <v>42</v>
      </c>
      <c r="G14" s="272" t="s">
        <v>61</v>
      </c>
      <c r="H14" s="273" t="s">
        <v>62</v>
      </c>
      <c r="I14" s="274" t="s">
        <v>63</v>
      </c>
      <c r="J14" s="275" t="s">
        <v>48</v>
      </c>
      <c r="K14" s="276" t="s">
        <v>49</v>
      </c>
      <c r="L14" s="193">
        <v>7.3</v>
      </c>
      <c r="M14" s="193">
        <v>7.9</v>
      </c>
      <c r="N14" s="193">
        <v>7.5</v>
      </c>
      <c r="O14" s="193">
        <v>7.5</v>
      </c>
      <c r="P14" s="193">
        <v>7.8</v>
      </c>
      <c r="Q14" s="267">
        <f>(L14*2+M14*2+N14*2+O14+P14)/8</f>
        <v>7.5874999999999995</v>
      </c>
      <c r="R14" s="268">
        <v>0</v>
      </c>
      <c r="S14" s="267">
        <f>Q14-R14</f>
        <v>7.5874999999999995</v>
      </c>
      <c r="T14" s="131"/>
      <c r="U14" s="131"/>
      <c r="V14" s="132"/>
      <c r="W14" s="131"/>
      <c r="X14" s="131"/>
      <c r="Y14" s="131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</row>
    <row r="15" spans="1:25" s="133" customFormat="1" ht="49.5" customHeight="1">
      <c r="A15" s="194">
        <v>2</v>
      </c>
      <c r="B15" s="194"/>
      <c r="C15" s="134"/>
      <c r="D15" s="277" t="s">
        <v>90</v>
      </c>
      <c r="E15" s="49" t="s">
        <v>91</v>
      </c>
      <c r="F15" s="278" t="s">
        <v>42</v>
      </c>
      <c r="G15" s="279" t="s">
        <v>92</v>
      </c>
      <c r="H15" s="280" t="s">
        <v>93</v>
      </c>
      <c r="I15" s="281" t="s">
        <v>51</v>
      </c>
      <c r="J15" s="281" t="s">
        <v>51</v>
      </c>
      <c r="K15" s="282" t="s">
        <v>79</v>
      </c>
      <c r="L15" s="193">
        <v>6.8</v>
      </c>
      <c r="M15" s="193">
        <v>7.5</v>
      </c>
      <c r="N15" s="193">
        <v>7.7</v>
      </c>
      <c r="O15" s="193">
        <v>7.5</v>
      </c>
      <c r="P15" s="193">
        <v>8.5</v>
      </c>
      <c r="Q15" s="267">
        <f>(L15*2+M15*2+N15*2+O15+P15)/8</f>
        <v>7.5</v>
      </c>
      <c r="R15" s="268">
        <v>0</v>
      </c>
      <c r="S15" s="267">
        <f>Q15-R15</f>
        <v>7.5</v>
      </c>
      <c r="T15" s="131"/>
      <c r="U15" s="131"/>
      <c r="V15" s="132"/>
      <c r="W15" s="131"/>
      <c r="X15" s="131"/>
      <c r="Y15" s="131"/>
    </row>
    <row r="16" spans="1:43" s="133" customFormat="1" ht="49.5" customHeight="1">
      <c r="A16" s="194">
        <v>3</v>
      </c>
      <c r="B16" s="130"/>
      <c r="C16" s="136"/>
      <c r="D16" s="263" t="s">
        <v>143</v>
      </c>
      <c r="E16" s="44" t="s">
        <v>144</v>
      </c>
      <c r="F16" s="45" t="s">
        <v>42</v>
      </c>
      <c r="G16" s="47" t="s">
        <v>77</v>
      </c>
      <c r="H16" s="46" t="s">
        <v>78</v>
      </c>
      <c r="I16" s="48" t="s">
        <v>43</v>
      </c>
      <c r="J16" s="50" t="s">
        <v>85</v>
      </c>
      <c r="K16" s="45" t="s">
        <v>147</v>
      </c>
      <c r="L16" s="193">
        <v>7.5</v>
      </c>
      <c r="M16" s="193">
        <v>7</v>
      </c>
      <c r="N16" s="193">
        <v>7.6</v>
      </c>
      <c r="O16" s="193">
        <v>6.9</v>
      </c>
      <c r="P16" s="193">
        <v>8</v>
      </c>
      <c r="Q16" s="267">
        <f>(L16*2+M16*2+N16*2+O16+P16)/8</f>
        <v>7.3875</v>
      </c>
      <c r="R16" s="268">
        <v>0</v>
      </c>
      <c r="S16" s="267">
        <f>Q16-R16</f>
        <v>7.3875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</row>
    <row r="17" spans="1:43" s="133" customFormat="1" ht="49.5" customHeight="1">
      <c r="A17" s="194">
        <v>4</v>
      </c>
      <c r="B17" s="130"/>
      <c r="C17" s="136"/>
      <c r="D17" s="283" t="s">
        <v>205</v>
      </c>
      <c r="E17" s="49" t="s">
        <v>206</v>
      </c>
      <c r="F17" s="284" t="s">
        <v>42</v>
      </c>
      <c r="G17" s="279" t="s">
        <v>83</v>
      </c>
      <c r="H17" s="285" t="s">
        <v>84</v>
      </c>
      <c r="I17" s="281" t="s">
        <v>51</v>
      </c>
      <c r="J17" s="281" t="s">
        <v>51</v>
      </c>
      <c r="K17" s="282" t="s">
        <v>79</v>
      </c>
      <c r="L17" s="193">
        <v>6.2</v>
      </c>
      <c r="M17" s="193">
        <v>7.5</v>
      </c>
      <c r="N17" s="193">
        <v>7.5</v>
      </c>
      <c r="O17" s="193">
        <v>5.9</v>
      </c>
      <c r="P17" s="193">
        <v>7.5</v>
      </c>
      <c r="Q17" s="267">
        <f>(L17*2+M17*2+N17*2+O17+P17)/8</f>
        <v>6.975</v>
      </c>
      <c r="R17" s="268">
        <v>0</v>
      </c>
      <c r="S17" s="267">
        <f>Q17-R17</f>
        <v>6.975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</row>
    <row r="18" spans="1:43" s="137" customFormat="1" ht="49.5" customHeight="1">
      <c r="A18" s="192">
        <v>5</v>
      </c>
      <c r="B18" s="135"/>
      <c r="C18" s="135"/>
      <c r="D18" s="263" t="s">
        <v>143</v>
      </c>
      <c r="E18" s="44" t="s">
        <v>144</v>
      </c>
      <c r="F18" s="45" t="s">
        <v>42</v>
      </c>
      <c r="G18" s="286" t="s">
        <v>145</v>
      </c>
      <c r="H18" s="287" t="s">
        <v>146</v>
      </c>
      <c r="I18" s="45" t="s">
        <v>109</v>
      </c>
      <c r="J18" s="50" t="s">
        <v>85</v>
      </c>
      <c r="K18" s="45" t="s">
        <v>147</v>
      </c>
      <c r="L18" s="193">
        <v>7.8</v>
      </c>
      <c r="M18" s="193">
        <v>6.8</v>
      </c>
      <c r="N18" s="193">
        <v>6.9</v>
      </c>
      <c r="O18" s="193">
        <v>6.5</v>
      </c>
      <c r="P18" s="193">
        <v>8.4</v>
      </c>
      <c r="Q18" s="267">
        <f>(L18*2+M18*2+N18*2+O18+P18)/8</f>
        <v>7.2375</v>
      </c>
      <c r="R18" s="268">
        <v>1.5</v>
      </c>
      <c r="S18" s="267">
        <f>Q18-R18</f>
        <v>5.7375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ht="15" customHeight="1"/>
    <row r="20" spans="1:43" s="140" customFormat="1" ht="31.5" customHeight="1">
      <c r="A20" s="138"/>
      <c r="B20" s="138"/>
      <c r="C20" s="138"/>
      <c r="D20" s="196" t="s">
        <v>11</v>
      </c>
      <c r="E20" s="196"/>
      <c r="F20" s="196"/>
      <c r="G20" s="196"/>
      <c r="H20" s="197"/>
      <c r="I20" s="143" t="s">
        <v>236</v>
      </c>
      <c r="J20" s="198"/>
      <c r="K20" s="199"/>
      <c r="Q20" s="141"/>
      <c r="R20" s="141"/>
      <c r="S20" s="142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1:43" s="140" customFormat="1" ht="47.25" customHeight="1">
      <c r="A21" s="138"/>
      <c r="B21" s="138"/>
      <c r="C21" s="138"/>
      <c r="D21" s="196" t="s">
        <v>12</v>
      </c>
      <c r="E21" s="196"/>
      <c r="F21" s="196"/>
      <c r="G21" s="196"/>
      <c r="H21" s="197"/>
      <c r="I21" s="143" t="s">
        <v>225</v>
      </c>
      <c r="J21" s="198"/>
      <c r="K21" s="199"/>
      <c r="Q21" s="141"/>
      <c r="R21" s="141"/>
      <c r="S21" s="142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</sheetData>
  <sheetProtection/>
  <mergeCells count="27">
    <mergeCell ref="A2:S2"/>
    <mergeCell ref="A3:S3"/>
    <mergeCell ref="A4:S4"/>
    <mergeCell ref="A5:S5"/>
    <mergeCell ref="A11:A13"/>
    <mergeCell ref="B11:B13"/>
    <mergeCell ref="C11:C13"/>
    <mergeCell ref="D11:D13"/>
    <mergeCell ref="A6:S6"/>
    <mergeCell ref="A7:S7"/>
    <mergeCell ref="A8:S8"/>
    <mergeCell ref="A9:S9"/>
    <mergeCell ref="I11:I13"/>
    <mergeCell ref="J11:J13"/>
    <mergeCell ref="K11:K13"/>
    <mergeCell ref="L11:L13"/>
    <mergeCell ref="E11:E13"/>
    <mergeCell ref="F11:F13"/>
    <mergeCell ref="G11:G13"/>
    <mergeCell ref="H11:H13"/>
    <mergeCell ref="Q11:S11"/>
    <mergeCell ref="Q12:R12"/>
    <mergeCell ref="S12:S13"/>
    <mergeCell ref="M11:M13"/>
    <mergeCell ref="N11:N13"/>
    <mergeCell ref="O11:O13"/>
    <mergeCell ref="P11:P13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view="pageBreakPreview" zoomScaleSheetLayoutView="100" zoomScalePageLayoutView="0" workbookViewId="0" topLeftCell="A2">
      <selection activeCell="H25" sqref="H25"/>
    </sheetView>
  </sheetViews>
  <sheetFormatPr defaultColWidth="10.421875" defaultRowHeight="12.75"/>
  <cols>
    <col min="1" max="1" width="6.140625" style="138" customWidth="1"/>
    <col min="2" max="2" width="4.140625" style="138" hidden="1" customWidth="1"/>
    <col min="3" max="3" width="5.421875" style="138" hidden="1" customWidth="1"/>
    <col min="4" max="4" width="17.28125" style="116" customWidth="1"/>
    <col min="5" max="5" width="7.8515625" style="116" customWidth="1"/>
    <col min="6" max="6" width="5.421875" style="116" customWidth="1"/>
    <col min="7" max="7" width="28.421875" style="116" customWidth="1"/>
    <col min="8" max="8" width="8.8515625" style="116" customWidth="1"/>
    <col min="9" max="9" width="15.7109375" style="139" customWidth="1"/>
    <col min="10" max="10" width="19.57421875" style="139" hidden="1" customWidth="1"/>
    <col min="11" max="11" width="23.140625" style="140" customWidth="1"/>
    <col min="12" max="16" width="5.00390625" style="140" customWidth="1"/>
    <col min="17" max="18" width="6.7109375" style="141" customWidth="1"/>
    <col min="19" max="19" width="8.140625" style="142" customWidth="1"/>
    <col min="20" max="16384" width="10.421875" style="116" customWidth="1"/>
  </cols>
  <sheetData>
    <row r="1" spans="1:19" ht="15" customHeight="1" hidden="1">
      <c r="A1" s="111" t="s">
        <v>14</v>
      </c>
      <c r="B1" s="111"/>
      <c r="C1" s="112"/>
      <c r="D1" s="112"/>
      <c r="E1" s="111" t="s">
        <v>15</v>
      </c>
      <c r="F1" s="112"/>
      <c r="G1" s="112"/>
      <c r="H1" s="111" t="s">
        <v>16</v>
      </c>
      <c r="I1" s="112"/>
      <c r="J1" s="112"/>
      <c r="K1" s="112"/>
      <c r="L1" s="112"/>
      <c r="M1" s="112"/>
      <c r="N1" s="112"/>
      <c r="O1" s="112"/>
      <c r="P1" s="112"/>
      <c r="Q1" s="113" t="s">
        <v>22</v>
      </c>
      <c r="R1" s="114"/>
      <c r="S1" s="115"/>
    </row>
    <row r="2" spans="1:25" s="117" customFormat="1" ht="66.75" customHeight="1">
      <c r="A2" s="361" t="s">
        <v>291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62"/>
      <c r="O2" s="362"/>
      <c r="P2" s="362"/>
      <c r="Q2" s="362"/>
      <c r="R2" s="362"/>
      <c r="S2" s="362"/>
      <c r="V2" s="118"/>
      <c r="W2" s="118"/>
      <c r="X2" s="118"/>
      <c r="Y2" s="118"/>
    </row>
    <row r="3" spans="1:25" s="117" customFormat="1" ht="18" customHeight="1">
      <c r="A3" s="363" t="s">
        <v>253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V3" s="118"/>
      <c r="W3" s="118"/>
      <c r="X3" s="118"/>
      <c r="Y3" s="118"/>
    </row>
    <row r="4" spans="1:25" s="119" customFormat="1" ht="15.75" customHeight="1">
      <c r="A4" s="364" t="s">
        <v>252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V4" s="120"/>
      <c r="W4" s="120"/>
      <c r="X4" s="120"/>
      <c r="Y4" s="120"/>
    </row>
    <row r="5" spans="1:19" s="121" customFormat="1" ht="15.75" customHeight="1">
      <c r="A5" s="357" t="s">
        <v>338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121" customFormat="1" ht="15.75" customHeight="1">
      <c r="A6" s="357" t="s">
        <v>292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s="121" customFormat="1" ht="21.75" customHeight="1">
      <c r="A7" s="368" t="s">
        <v>293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</row>
    <row r="8" spans="1:19" s="121" customFormat="1" ht="22.5" customHeight="1">
      <c r="A8" s="357" t="s">
        <v>362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</row>
    <row r="9" spans="1:25" s="123" customFormat="1" ht="15" customHeight="1">
      <c r="A9" s="97" t="s">
        <v>207</v>
      </c>
      <c r="B9" s="122"/>
      <c r="D9" s="124"/>
      <c r="E9" s="125"/>
      <c r="F9" s="124"/>
      <c r="G9" s="126"/>
      <c r="H9" s="126"/>
      <c r="I9" s="127"/>
      <c r="J9" s="127"/>
      <c r="K9" s="128"/>
      <c r="S9" s="129" t="s">
        <v>254</v>
      </c>
      <c r="V9" s="127"/>
      <c r="W9" s="127"/>
      <c r="X9" s="127"/>
      <c r="Y9" s="127"/>
    </row>
    <row r="10" spans="1:19" ht="24" customHeight="1">
      <c r="A10" s="355" t="s">
        <v>306</v>
      </c>
      <c r="B10" s="356" t="s">
        <v>33</v>
      </c>
      <c r="C10" s="355" t="s">
        <v>17</v>
      </c>
      <c r="D10" s="354" t="s">
        <v>34</v>
      </c>
      <c r="E10" s="355" t="s">
        <v>4</v>
      </c>
      <c r="F10" s="355" t="s">
        <v>280</v>
      </c>
      <c r="G10" s="354" t="s">
        <v>35</v>
      </c>
      <c r="H10" s="354" t="s">
        <v>4</v>
      </c>
      <c r="I10" s="354" t="s">
        <v>7</v>
      </c>
      <c r="J10" s="354" t="s">
        <v>8</v>
      </c>
      <c r="K10" s="354" t="s">
        <v>9</v>
      </c>
      <c r="L10" s="355" t="s">
        <v>281</v>
      </c>
      <c r="M10" s="355" t="s">
        <v>282</v>
      </c>
      <c r="N10" s="355" t="s">
        <v>283</v>
      </c>
      <c r="O10" s="355" t="s">
        <v>284</v>
      </c>
      <c r="P10" s="355" t="s">
        <v>285</v>
      </c>
      <c r="Q10" s="353" t="s">
        <v>18</v>
      </c>
      <c r="R10" s="353"/>
      <c r="S10" s="353"/>
    </row>
    <row r="11" spans="1:19" ht="24" customHeight="1">
      <c r="A11" s="355"/>
      <c r="B11" s="356"/>
      <c r="C11" s="355"/>
      <c r="D11" s="354"/>
      <c r="E11" s="355"/>
      <c r="F11" s="355"/>
      <c r="G11" s="354"/>
      <c r="H11" s="354"/>
      <c r="I11" s="354"/>
      <c r="J11" s="354"/>
      <c r="K11" s="354"/>
      <c r="L11" s="355"/>
      <c r="M11" s="355" t="s">
        <v>286</v>
      </c>
      <c r="N11" s="355" t="s">
        <v>287</v>
      </c>
      <c r="O11" s="355" t="s">
        <v>288</v>
      </c>
      <c r="P11" s="355" t="s">
        <v>285</v>
      </c>
      <c r="Q11" s="354" t="s">
        <v>36</v>
      </c>
      <c r="R11" s="354"/>
      <c r="S11" s="354" t="s">
        <v>289</v>
      </c>
    </row>
    <row r="12" spans="1:19" ht="24.75" customHeight="1">
      <c r="A12" s="355"/>
      <c r="B12" s="356"/>
      <c r="C12" s="355"/>
      <c r="D12" s="354"/>
      <c r="E12" s="355"/>
      <c r="F12" s="355"/>
      <c r="G12" s="354"/>
      <c r="H12" s="354"/>
      <c r="I12" s="354"/>
      <c r="J12" s="354" t="s">
        <v>8</v>
      </c>
      <c r="K12" s="354"/>
      <c r="L12" s="355"/>
      <c r="M12" s="355"/>
      <c r="N12" s="355"/>
      <c r="O12" s="355"/>
      <c r="P12" s="355"/>
      <c r="Q12" s="191" t="s">
        <v>290</v>
      </c>
      <c r="R12" s="191" t="s">
        <v>38</v>
      </c>
      <c r="S12" s="354"/>
    </row>
    <row r="13" spans="1:19" ht="37.5" customHeight="1">
      <c r="A13" s="365" t="s">
        <v>364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7"/>
    </row>
    <row r="14" spans="1:43" s="117" customFormat="1" ht="49.5" customHeight="1">
      <c r="A14" s="192">
        <v>1</v>
      </c>
      <c r="B14" s="194">
        <v>40</v>
      </c>
      <c r="C14" s="39" t="s">
        <v>244</v>
      </c>
      <c r="D14" s="277" t="s">
        <v>261</v>
      </c>
      <c r="E14" s="49"/>
      <c r="F14" s="183" t="s">
        <v>42</v>
      </c>
      <c r="G14" s="173" t="s">
        <v>129</v>
      </c>
      <c r="H14" s="184" t="s">
        <v>130</v>
      </c>
      <c r="I14" s="185" t="s">
        <v>178</v>
      </c>
      <c r="J14" s="36" t="s">
        <v>117</v>
      </c>
      <c r="K14" s="26" t="s">
        <v>49</v>
      </c>
      <c r="L14" s="288">
        <v>7.5</v>
      </c>
      <c r="M14" s="288">
        <v>7.5</v>
      </c>
      <c r="N14" s="288">
        <v>7.3</v>
      </c>
      <c r="O14" s="288">
        <v>7.2</v>
      </c>
      <c r="P14" s="288">
        <v>8.5</v>
      </c>
      <c r="Q14" s="267">
        <f aca="true" t="shared" si="0" ref="Q14:Q19">(L14*2+M14*2+N14*2+O14+P14)/8</f>
        <v>7.5375000000000005</v>
      </c>
      <c r="R14" s="268">
        <v>0</v>
      </c>
      <c r="S14" s="267">
        <f aca="true" t="shared" si="1" ref="S14:S19">Q14-R14</f>
        <v>7.5375000000000005</v>
      </c>
      <c r="T14" s="131"/>
      <c r="U14" s="131"/>
      <c r="V14" s="132"/>
      <c r="W14" s="131"/>
      <c r="X14" s="131"/>
      <c r="Y14" s="131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</row>
    <row r="15" spans="1:43" s="117" customFormat="1" ht="49.5" customHeight="1">
      <c r="A15" s="194">
        <v>2</v>
      </c>
      <c r="B15" s="194">
        <v>40</v>
      </c>
      <c r="C15" s="39" t="s">
        <v>244</v>
      </c>
      <c r="D15" s="277" t="s">
        <v>261</v>
      </c>
      <c r="E15" s="49"/>
      <c r="F15" s="183" t="s">
        <v>42</v>
      </c>
      <c r="G15" s="173" t="s">
        <v>133</v>
      </c>
      <c r="H15" s="2" t="s">
        <v>134</v>
      </c>
      <c r="I15" s="3" t="s">
        <v>63</v>
      </c>
      <c r="J15" s="3" t="s">
        <v>117</v>
      </c>
      <c r="K15" s="26" t="s">
        <v>49</v>
      </c>
      <c r="L15" s="288">
        <v>7.4</v>
      </c>
      <c r="M15" s="288">
        <v>7.3</v>
      </c>
      <c r="N15" s="288">
        <v>7.3</v>
      </c>
      <c r="O15" s="288">
        <v>7.4</v>
      </c>
      <c r="P15" s="288">
        <v>8.5</v>
      </c>
      <c r="Q15" s="267">
        <f t="shared" si="0"/>
        <v>7.4875</v>
      </c>
      <c r="R15" s="268">
        <v>0</v>
      </c>
      <c r="S15" s="267">
        <f t="shared" si="1"/>
        <v>7.4875</v>
      </c>
      <c r="T15" s="131"/>
      <c r="U15" s="131"/>
      <c r="V15" s="132"/>
      <c r="W15" s="131"/>
      <c r="X15" s="131"/>
      <c r="Y15" s="131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</row>
    <row r="16" spans="1:43" s="133" customFormat="1" ht="49.5" customHeight="1">
      <c r="A16" s="194">
        <v>3</v>
      </c>
      <c r="B16" s="130">
        <v>50</v>
      </c>
      <c r="C16" s="39" t="s">
        <v>244</v>
      </c>
      <c r="D16" s="277" t="s">
        <v>90</v>
      </c>
      <c r="E16" s="49" t="s">
        <v>91</v>
      </c>
      <c r="F16" s="278" t="s">
        <v>42</v>
      </c>
      <c r="G16" s="279" t="s">
        <v>92</v>
      </c>
      <c r="H16" s="280" t="s">
        <v>93</v>
      </c>
      <c r="I16" s="281" t="s">
        <v>51</v>
      </c>
      <c r="J16" s="281" t="s">
        <v>51</v>
      </c>
      <c r="K16" s="282" t="s">
        <v>79</v>
      </c>
      <c r="L16" s="288">
        <v>7.1</v>
      </c>
      <c r="M16" s="288">
        <v>7.5</v>
      </c>
      <c r="N16" s="288">
        <v>7.3</v>
      </c>
      <c r="O16" s="288">
        <v>6.4</v>
      </c>
      <c r="P16" s="288">
        <v>8.5</v>
      </c>
      <c r="Q16" s="267">
        <f t="shared" si="0"/>
        <v>7.3374999999999995</v>
      </c>
      <c r="R16" s="268">
        <v>0</v>
      </c>
      <c r="S16" s="267">
        <f t="shared" si="1"/>
        <v>7.3374999999999995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</row>
    <row r="17" spans="1:43" s="133" customFormat="1" ht="49.5" customHeight="1">
      <c r="A17" s="194">
        <v>4</v>
      </c>
      <c r="B17" s="130">
        <v>50</v>
      </c>
      <c r="C17" s="73" t="s">
        <v>244</v>
      </c>
      <c r="D17" s="277" t="s">
        <v>261</v>
      </c>
      <c r="E17" s="49"/>
      <c r="F17" s="301" t="s">
        <v>42</v>
      </c>
      <c r="G17" s="272" t="s">
        <v>80</v>
      </c>
      <c r="H17" s="273" t="s">
        <v>81</v>
      </c>
      <c r="I17" s="274" t="s">
        <v>82</v>
      </c>
      <c r="J17" s="275" t="s">
        <v>117</v>
      </c>
      <c r="K17" s="266" t="s">
        <v>49</v>
      </c>
      <c r="L17" s="288">
        <v>6.8</v>
      </c>
      <c r="M17" s="288">
        <v>7.3</v>
      </c>
      <c r="N17" s="288">
        <v>7.3</v>
      </c>
      <c r="O17" s="288">
        <v>7.2</v>
      </c>
      <c r="P17" s="288">
        <v>8.5</v>
      </c>
      <c r="Q17" s="267">
        <f t="shared" si="0"/>
        <v>7.3125</v>
      </c>
      <c r="R17" s="268">
        <v>0</v>
      </c>
      <c r="S17" s="267">
        <f t="shared" si="1"/>
        <v>7.3125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</row>
    <row r="18" spans="1:43" s="137" customFormat="1" ht="49.5" customHeight="1">
      <c r="A18" s="194">
        <v>5</v>
      </c>
      <c r="B18" s="130">
        <v>50</v>
      </c>
      <c r="C18" s="39" t="s">
        <v>244</v>
      </c>
      <c r="D18" s="269" t="s">
        <v>203</v>
      </c>
      <c r="E18" s="297" t="s">
        <v>204</v>
      </c>
      <c r="F18" s="298" t="s">
        <v>47</v>
      </c>
      <c r="G18" s="272" t="s">
        <v>127</v>
      </c>
      <c r="H18" s="289" t="s">
        <v>128</v>
      </c>
      <c r="I18" s="274" t="s">
        <v>63</v>
      </c>
      <c r="J18" s="275" t="s">
        <v>117</v>
      </c>
      <c r="K18" s="266" t="s">
        <v>49</v>
      </c>
      <c r="L18" s="288">
        <v>7.7</v>
      </c>
      <c r="M18" s="288">
        <v>7.5</v>
      </c>
      <c r="N18" s="288">
        <v>7.2</v>
      </c>
      <c r="O18" s="288">
        <v>7.5</v>
      </c>
      <c r="P18" s="288">
        <v>8.5</v>
      </c>
      <c r="Q18" s="267">
        <f t="shared" si="0"/>
        <v>7.6</v>
      </c>
      <c r="R18" s="268">
        <v>0.5</v>
      </c>
      <c r="S18" s="267">
        <f t="shared" si="1"/>
        <v>7.1</v>
      </c>
      <c r="T18" s="131"/>
      <c r="U18" s="131"/>
      <c r="V18" s="132"/>
      <c r="W18" s="131"/>
      <c r="X18" s="131"/>
      <c r="Y18" s="131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</row>
    <row r="19" spans="1:43" s="137" customFormat="1" ht="49.5" customHeight="1">
      <c r="A19" s="130">
        <v>6</v>
      </c>
      <c r="B19" s="194">
        <v>40</v>
      </c>
      <c r="C19" s="94" t="s">
        <v>244</v>
      </c>
      <c r="D19" s="283" t="s">
        <v>186</v>
      </c>
      <c r="E19" s="289" t="s">
        <v>224</v>
      </c>
      <c r="F19" s="8" t="s">
        <v>42</v>
      </c>
      <c r="G19" s="173" t="s">
        <v>70</v>
      </c>
      <c r="H19" s="40" t="s">
        <v>71</v>
      </c>
      <c r="I19" s="185" t="s">
        <v>72</v>
      </c>
      <c r="J19" s="185" t="s">
        <v>86</v>
      </c>
      <c r="K19" s="34" t="s">
        <v>54</v>
      </c>
      <c r="L19" s="288">
        <v>7.1</v>
      </c>
      <c r="M19" s="288">
        <v>6.5</v>
      </c>
      <c r="N19" s="288">
        <v>7</v>
      </c>
      <c r="O19" s="288">
        <v>6.5</v>
      </c>
      <c r="P19" s="288">
        <v>7.5</v>
      </c>
      <c r="Q19" s="267">
        <f t="shared" si="0"/>
        <v>6.9</v>
      </c>
      <c r="R19" s="268">
        <v>0</v>
      </c>
      <c r="S19" s="267">
        <f t="shared" si="1"/>
        <v>6.9</v>
      </c>
      <c r="T19" s="131"/>
      <c r="U19" s="131"/>
      <c r="V19" s="132"/>
      <c r="W19" s="131"/>
      <c r="X19" s="131"/>
      <c r="Y19" s="131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</row>
    <row r="20" spans="1:19" ht="37.5" customHeight="1">
      <c r="A20" s="365" t="s">
        <v>365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7"/>
    </row>
    <row r="21" spans="1:43" s="137" customFormat="1" ht="49.5" customHeight="1">
      <c r="A21" s="194">
        <v>1</v>
      </c>
      <c r="B21" s="130">
        <v>50</v>
      </c>
      <c r="C21" s="39" t="s">
        <v>245</v>
      </c>
      <c r="D21" s="290" t="s">
        <v>220</v>
      </c>
      <c r="E21" s="46" t="s">
        <v>272</v>
      </c>
      <c r="F21" s="48" t="s">
        <v>42</v>
      </c>
      <c r="G21" s="293" t="s">
        <v>222</v>
      </c>
      <c r="H21" s="294" t="s">
        <v>216</v>
      </c>
      <c r="I21" s="75" t="s">
        <v>217</v>
      </c>
      <c r="J21" s="295" t="s">
        <v>60</v>
      </c>
      <c r="K21" s="292" t="s">
        <v>94</v>
      </c>
      <c r="L21" s="288">
        <v>7.8</v>
      </c>
      <c r="M21" s="288">
        <v>7.7</v>
      </c>
      <c r="N21" s="288">
        <v>7.6</v>
      </c>
      <c r="O21" s="288">
        <v>7.5</v>
      </c>
      <c r="P21" s="288">
        <v>8.5</v>
      </c>
      <c r="Q21" s="267">
        <f aca="true" t="shared" si="2" ref="Q21:Q28">(L21*2+M21*2+N21*2+O21+P21)/8</f>
        <v>7.775</v>
      </c>
      <c r="R21" s="268">
        <v>0</v>
      </c>
      <c r="S21" s="267">
        <f aca="true" t="shared" si="3" ref="S21:S28">Q21-R21</f>
        <v>7.775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</row>
    <row r="22" spans="1:43" s="137" customFormat="1" ht="49.5" customHeight="1">
      <c r="A22" s="194">
        <v>2</v>
      </c>
      <c r="B22" s="130">
        <v>50</v>
      </c>
      <c r="C22" s="39" t="s">
        <v>245</v>
      </c>
      <c r="D22" s="277" t="s">
        <v>187</v>
      </c>
      <c r="E22" s="289" t="s">
        <v>188</v>
      </c>
      <c r="F22" s="273">
        <v>2</v>
      </c>
      <c r="G22" s="272" t="s">
        <v>135</v>
      </c>
      <c r="H22" s="297" t="s">
        <v>136</v>
      </c>
      <c r="I22" s="299" t="s">
        <v>63</v>
      </c>
      <c r="J22" s="300" t="s">
        <v>117</v>
      </c>
      <c r="K22" s="266" t="s">
        <v>49</v>
      </c>
      <c r="L22" s="288">
        <v>8</v>
      </c>
      <c r="M22" s="288">
        <v>7.5</v>
      </c>
      <c r="N22" s="288">
        <v>7.4</v>
      </c>
      <c r="O22" s="288">
        <v>7.7</v>
      </c>
      <c r="P22" s="288">
        <v>8.5</v>
      </c>
      <c r="Q22" s="267">
        <f t="shared" si="2"/>
        <v>7.75</v>
      </c>
      <c r="R22" s="268">
        <v>0</v>
      </c>
      <c r="S22" s="267">
        <f t="shared" si="3"/>
        <v>7.75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</row>
    <row r="23" spans="1:43" s="137" customFormat="1" ht="49.5" customHeight="1">
      <c r="A23" s="194">
        <v>3</v>
      </c>
      <c r="B23" s="130">
        <v>50</v>
      </c>
      <c r="C23" s="39" t="s">
        <v>245</v>
      </c>
      <c r="D23" s="290" t="s">
        <v>360</v>
      </c>
      <c r="E23" s="46" t="s">
        <v>363</v>
      </c>
      <c r="F23" s="48" t="s">
        <v>42</v>
      </c>
      <c r="G23" s="279" t="s">
        <v>57</v>
      </c>
      <c r="H23" s="285" t="s">
        <v>58</v>
      </c>
      <c r="I23" s="274" t="s">
        <v>59</v>
      </c>
      <c r="J23" s="291" t="s">
        <v>60</v>
      </c>
      <c r="K23" s="292" t="s">
        <v>94</v>
      </c>
      <c r="L23" s="288">
        <v>7.2</v>
      </c>
      <c r="M23" s="288">
        <v>7.8</v>
      </c>
      <c r="N23" s="288">
        <v>7.8</v>
      </c>
      <c r="O23" s="288">
        <v>7.2</v>
      </c>
      <c r="P23" s="288">
        <v>8.5</v>
      </c>
      <c r="Q23" s="267">
        <f t="shared" si="2"/>
        <v>7.6625000000000005</v>
      </c>
      <c r="R23" s="268">
        <v>0</v>
      </c>
      <c r="S23" s="267">
        <f t="shared" si="3"/>
        <v>7.6625000000000005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</row>
    <row r="24" spans="1:43" s="137" customFormat="1" ht="49.5" customHeight="1">
      <c r="A24" s="194">
        <v>4</v>
      </c>
      <c r="B24" s="135">
        <v>40</v>
      </c>
      <c r="C24" s="94" t="s">
        <v>245</v>
      </c>
      <c r="D24" s="269" t="s">
        <v>175</v>
      </c>
      <c r="E24" s="289" t="s">
        <v>218</v>
      </c>
      <c r="F24" s="189" t="s">
        <v>47</v>
      </c>
      <c r="G24" s="177" t="s">
        <v>295</v>
      </c>
      <c r="H24" s="187" t="s">
        <v>294</v>
      </c>
      <c r="I24" s="186" t="s">
        <v>121</v>
      </c>
      <c r="J24" s="43" t="s">
        <v>60</v>
      </c>
      <c r="K24" s="174" t="s">
        <v>94</v>
      </c>
      <c r="L24" s="288">
        <v>7.5</v>
      </c>
      <c r="M24" s="288">
        <v>7.6</v>
      </c>
      <c r="N24" s="288">
        <v>7.4</v>
      </c>
      <c r="O24" s="288">
        <v>6.5</v>
      </c>
      <c r="P24" s="288">
        <v>8</v>
      </c>
      <c r="Q24" s="267">
        <f t="shared" si="2"/>
        <v>7.4375</v>
      </c>
      <c r="R24" s="268">
        <v>0</v>
      </c>
      <c r="S24" s="267">
        <f t="shared" si="3"/>
        <v>7.4375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</row>
    <row r="25" spans="1:43" s="137" customFormat="1" ht="49.5" customHeight="1">
      <c r="A25" s="194">
        <v>5</v>
      </c>
      <c r="B25" s="130">
        <v>50</v>
      </c>
      <c r="C25" s="39" t="s">
        <v>245</v>
      </c>
      <c r="D25" s="290" t="s">
        <v>183</v>
      </c>
      <c r="E25" s="46" t="s">
        <v>184</v>
      </c>
      <c r="F25" s="48" t="s">
        <v>47</v>
      </c>
      <c r="G25" s="272" t="s">
        <v>119</v>
      </c>
      <c r="H25" s="296" t="s">
        <v>120</v>
      </c>
      <c r="I25" s="295" t="s">
        <v>121</v>
      </c>
      <c r="J25" s="291" t="s">
        <v>60</v>
      </c>
      <c r="K25" s="292" t="s">
        <v>94</v>
      </c>
      <c r="L25" s="288">
        <v>6.5</v>
      </c>
      <c r="M25" s="288">
        <v>7.7</v>
      </c>
      <c r="N25" s="288">
        <v>7.7</v>
      </c>
      <c r="O25" s="288">
        <v>7.4</v>
      </c>
      <c r="P25" s="288">
        <v>7.9</v>
      </c>
      <c r="Q25" s="267">
        <f t="shared" si="2"/>
        <v>7.387499999999999</v>
      </c>
      <c r="R25" s="268">
        <v>0</v>
      </c>
      <c r="S25" s="267">
        <f t="shared" si="3"/>
        <v>7.387499999999999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</row>
    <row r="26" spans="1:43" s="137" customFormat="1" ht="49.5" customHeight="1">
      <c r="A26" s="194">
        <v>6</v>
      </c>
      <c r="B26" s="130">
        <v>50</v>
      </c>
      <c r="C26" s="39" t="s">
        <v>245</v>
      </c>
      <c r="D26" s="302" t="s">
        <v>275</v>
      </c>
      <c r="E26" s="49" t="s">
        <v>276</v>
      </c>
      <c r="F26" s="301" t="s">
        <v>42</v>
      </c>
      <c r="G26" s="293" t="s">
        <v>222</v>
      </c>
      <c r="H26" s="294" t="s">
        <v>216</v>
      </c>
      <c r="I26" s="75" t="s">
        <v>217</v>
      </c>
      <c r="J26" s="295" t="s">
        <v>60</v>
      </c>
      <c r="K26" s="292" t="s">
        <v>94</v>
      </c>
      <c r="L26" s="288">
        <v>6.9</v>
      </c>
      <c r="M26" s="288">
        <v>7.5</v>
      </c>
      <c r="N26" s="288">
        <v>7.3</v>
      </c>
      <c r="O26" s="288">
        <v>7</v>
      </c>
      <c r="P26" s="288">
        <v>8</v>
      </c>
      <c r="Q26" s="267">
        <f t="shared" si="2"/>
        <v>7.3</v>
      </c>
      <c r="R26" s="268">
        <v>0</v>
      </c>
      <c r="S26" s="267">
        <f t="shared" si="3"/>
        <v>7.3</v>
      </c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</row>
    <row r="27" spans="1:43" s="137" customFormat="1" ht="49.5" customHeight="1">
      <c r="A27" s="194">
        <v>7</v>
      </c>
      <c r="B27" s="130">
        <v>50</v>
      </c>
      <c r="C27" s="39" t="s">
        <v>245</v>
      </c>
      <c r="D27" s="269" t="s">
        <v>87</v>
      </c>
      <c r="E27" s="270" t="s">
        <v>256</v>
      </c>
      <c r="F27" s="271" t="s">
        <v>42</v>
      </c>
      <c r="G27" s="272" t="s">
        <v>61</v>
      </c>
      <c r="H27" s="273" t="s">
        <v>62</v>
      </c>
      <c r="I27" s="274" t="s">
        <v>63</v>
      </c>
      <c r="J27" s="275" t="s">
        <v>48</v>
      </c>
      <c r="K27" s="276" t="s">
        <v>49</v>
      </c>
      <c r="L27" s="288">
        <v>7.2</v>
      </c>
      <c r="M27" s="288">
        <v>7.2</v>
      </c>
      <c r="N27" s="288">
        <v>7.3</v>
      </c>
      <c r="O27" s="288">
        <v>6.9</v>
      </c>
      <c r="P27" s="288">
        <v>8</v>
      </c>
      <c r="Q27" s="267">
        <f t="shared" si="2"/>
        <v>7.2875</v>
      </c>
      <c r="R27" s="268">
        <v>0</v>
      </c>
      <c r="S27" s="267">
        <f t="shared" si="3"/>
        <v>7.2875</v>
      </c>
      <c r="T27" s="131"/>
      <c r="U27" s="131"/>
      <c r="V27" s="132"/>
      <c r="W27" s="131"/>
      <c r="X27" s="131"/>
      <c r="Y27" s="131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</row>
    <row r="28" spans="1:43" s="137" customFormat="1" ht="49.5" customHeight="1">
      <c r="A28" s="194">
        <v>8</v>
      </c>
      <c r="B28" s="130">
        <v>50</v>
      </c>
      <c r="C28" s="39" t="s">
        <v>245</v>
      </c>
      <c r="D28" s="290" t="s">
        <v>274</v>
      </c>
      <c r="E28" s="46" t="s">
        <v>273</v>
      </c>
      <c r="F28" s="48" t="s">
        <v>42</v>
      </c>
      <c r="G28" s="279" t="s">
        <v>57</v>
      </c>
      <c r="H28" s="285" t="s">
        <v>58</v>
      </c>
      <c r="I28" s="274" t="s">
        <v>59</v>
      </c>
      <c r="J28" s="291" t="s">
        <v>60</v>
      </c>
      <c r="K28" s="292" t="s">
        <v>94</v>
      </c>
      <c r="L28" s="288">
        <v>7</v>
      </c>
      <c r="M28" s="288">
        <v>7.3</v>
      </c>
      <c r="N28" s="288">
        <v>7.5</v>
      </c>
      <c r="O28" s="288">
        <v>6.5</v>
      </c>
      <c r="P28" s="288">
        <v>8.4</v>
      </c>
      <c r="Q28" s="267">
        <f t="shared" si="2"/>
        <v>7.3125</v>
      </c>
      <c r="R28" s="268">
        <v>0.5</v>
      </c>
      <c r="S28" s="267">
        <f t="shared" si="3"/>
        <v>6.8125</v>
      </c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</row>
    <row r="29" spans="1:25" s="133" customFormat="1" ht="18" customHeight="1">
      <c r="A29" s="200"/>
      <c r="B29" s="200"/>
      <c r="C29" s="96"/>
      <c r="D29" s="144"/>
      <c r="E29" s="145"/>
      <c r="F29" s="146"/>
      <c r="G29" s="147"/>
      <c r="H29" s="93"/>
      <c r="I29" s="148"/>
      <c r="J29" s="149"/>
      <c r="K29" s="59"/>
      <c r="L29" s="201"/>
      <c r="M29" s="201"/>
      <c r="N29" s="201"/>
      <c r="O29" s="201"/>
      <c r="P29" s="201"/>
      <c r="Q29" s="202"/>
      <c r="R29" s="203"/>
      <c r="S29" s="202"/>
      <c r="T29" s="131"/>
      <c r="U29" s="131"/>
      <c r="V29" s="132"/>
      <c r="W29" s="131"/>
      <c r="X29" s="131"/>
      <c r="Y29" s="131"/>
    </row>
    <row r="30" spans="1:43" s="140" customFormat="1" ht="31.5" customHeight="1">
      <c r="A30" s="138"/>
      <c r="B30" s="138"/>
      <c r="C30" s="138"/>
      <c r="D30" s="196" t="s">
        <v>11</v>
      </c>
      <c r="E30" s="196"/>
      <c r="F30" s="196"/>
      <c r="G30" s="196"/>
      <c r="H30" s="197"/>
      <c r="I30" s="143" t="s">
        <v>236</v>
      </c>
      <c r="J30" s="198"/>
      <c r="K30" s="199"/>
      <c r="Q30" s="141"/>
      <c r="R30" s="141"/>
      <c r="S30" s="142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</row>
    <row r="31" spans="1:43" s="140" customFormat="1" ht="47.25" customHeight="1">
      <c r="A31" s="138"/>
      <c r="B31" s="138"/>
      <c r="C31" s="138"/>
      <c r="D31" s="196" t="s">
        <v>12</v>
      </c>
      <c r="E31" s="196"/>
      <c r="F31" s="196"/>
      <c r="G31" s="196"/>
      <c r="H31" s="197"/>
      <c r="I31" s="143" t="s">
        <v>225</v>
      </c>
      <c r="J31" s="198"/>
      <c r="K31" s="199"/>
      <c r="Q31" s="141"/>
      <c r="R31" s="141"/>
      <c r="S31" s="142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</row>
  </sheetData>
  <sheetProtection/>
  <mergeCells count="28">
    <mergeCell ref="A20:S20"/>
    <mergeCell ref="H10:H12"/>
    <mergeCell ref="A2:S2"/>
    <mergeCell ref="A3:S3"/>
    <mergeCell ref="A4:S4"/>
    <mergeCell ref="A5:S5"/>
    <mergeCell ref="A6:S6"/>
    <mergeCell ref="L10:L12"/>
    <mergeCell ref="M10:M12"/>
    <mergeCell ref="N10:N12"/>
    <mergeCell ref="A7:S7"/>
    <mergeCell ref="A8:S8"/>
    <mergeCell ref="A10:A12"/>
    <mergeCell ref="B10:B12"/>
    <mergeCell ref="C10:C12"/>
    <mergeCell ref="D10:D12"/>
    <mergeCell ref="E10:E12"/>
    <mergeCell ref="F10:F12"/>
    <mergeCell ref="G10:G12"/>
    <mergeCell ref="O10:O12"/>
    <mergeCell ref="A13:S13"/>
    <mergeCell ref="I10:I12"/>
    <mergeCell ref="J10:J12"/>
    <mergeCell ref="K10:K12"/>
    <mergeCell ref="P10:P12"/>
    <mergeCell ref="Q10:S10"/>
    <mergeCell ref="Q11:R11"/>
    <mergeCell ref="S11:S12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2020-01-26T13:17:12Z</cp:lastPrinted>
  <dcterms:created xsi:type="dcterms:W3CDTF">1996-10-08T23:32:33Z</dcterms:created>
  <dcterms:modified xsi:type="dcterms:W3CDTF">2020-01-27T11:20:27Z</dcterms:modified>
  <cp:category/>
  <cp:version/>
  <cp:contentType/>
  <cp:contentStatus/>
</cp:coreProperties>
</file>