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20730" windowHeight="9030" tabRatio="545" activeTab="0"/>
  </bookViews>
  <sheets>
    <sheet name="МЛ" sheetId="1" r:id="rId1"/>
    <sheet name="МЛк" sheetId="2" r:id="rId2"/>
    <sheet name="ППюн" sheetId="3" r:id="rId3"/>
    <sheet name="ППдВ" sheetId="4" r:id="rId4"/>
    <sheet name="ППдА(д)" sheetId="5" r:id="rId5"/>
    <sheet name="ППдА(ок)" sheetId="6" r:id="rId6"/>
    <sheet name="КПд" sheetId="7" r:id="rId7"/>
    <sheet name="МЕ1.1" sheetId="8" r:id="rId8"/>
    <sheet name="Судейская" sheetId="9" r:id="rId9"/>
  </sheets>
  <externalReferences>
    <externalReference r:id="rId12"/>
    <externalReference r:id="rId13"/>
    <externalReference r:id="rId14"/>
  </externalReferences>
  <definedNames>
    <definedName name="Excel_BuiltIn__FilterDatabase">#REF!</definedName>
    <definedName name="Excel_BuiltIn_Print_Area">#REF!</definedName>
    <definedName name="Excel_BuiltIn_Print_Area2">#REF!</definedName>
    <definedName name="Excel_BuiltIn_Print_Area3">#REF!</definedName>
    <definedName name="Excel_BuiltIn_Print_Area_1" localSheetId="4">#REF!</definedName>
    <definedName name="Excel_BuiltIn_Print_Area_1" localSheetId="3">#REF!</definedName>
    <definedName name="Excel_BuiltIn_Print_Area_1">#REF!</definedName>
    <definedName name="Excel_BuiltIn_Print_Area_1_1" localSheetId="4">#REF!</definedName>
    <definedName name="Excel_BuiltIn_Print_Area_1_1" localSheetId="3">#REF!</definedName>
    <definedName name="Excel_BuiltIn_Print_Area_1_1">#REF!</definedName>
    <definedName name="Excel_BuiltIn_Print_Area_10" localSheetId="4">#REF!</definedName>
    <definedName name="Excel_BuiltIn_Print_Area_10" localSheetId="3">#REF!</definedName>
    <definedName name="Excel_BuiltIn_Print_Area_10">#REF!</definedName>
    <definedName name="Excel_BuiltIn_Print_Area_10_1" localSheetId="4">#REF!</definedName>
    <definedName name="Excel_BuiltIn_Print_Area_10_1" localSheetId="3">#REF!</definedName>
    <definedName name="Excel_BuiltIn_Print_Area_10_1">#REF!</definedName>
    <definedName name="Excel_BuiltIn_Print_Area_11" localSheetId="4">#REF!</definedName>
    <definedName name="Excel_BuiltIn_Print_Area_11" localSheetId="3">#REF!</definedName>
    <definedName name="Excel_BuiltIn_Print_Area_11">#REF!</definedName>
    <definedName name="Excel_BuiltIn_Print_Area_11_1" localSheetId="4">#REF!</definedName>
    <definedName name="Excel_BuiltIn_Print_Area_11_1" localSheetId="3">#REF!</definedName>
    <definedName name="Excel_BuiltIn_Print_Area_11_1">#REF!</definedName>
    <definedName name="Excel_BuiltIn_Print_Area_12" localSheetId="4">#REF!</definedName>
    <definedName name="Excel_BuiltIn_Print_Area_12" localSheetId="3">#REF!</definedName>
    <definedName name="Excel_BuiltIn_Print_Area_12">#REF!</definedName>
    <definedName name="Excel_BuiltIn_Print_Area_12_1" localSheetId="4">#REF!</definedName>
    <definedName name="Excel_BuiltIn_Print_Area_12_1" localSheetId="3">#REF!</definedName>
    <definedName name="Excel_BuiltIn_Print_Area_12_1">#REF!</definedName>
    <definedName name="джопщгеващ">#REF!</definedName>
    <definedName name="к" localSheetId="4">#REF!</definedName>
    <definedName name="к" localSheetId="3">#REF!</definedName>
    <definedName name="к">#REF!</definedName>
    <definedName name="_xlnm.Print_Area" localSheetId="0">'МЛ'!$A$1:$L$43</definedName>
    <definedName name="_xlnm.Print_Area" localSheetId="4">'ППдА(д)'!$A$1:$Z$21</definedName>
    <definedName name="_xlnm.Print_Area" localSheetId="3">'ППдВ'!$A$1:$Z$25</definedName>
    <definedName name="_xlnm.Print_Area" localSheetId="2">'ППюн'!$A$1:$Z$20</definedName>
    <definedName name="одлдорщнащнадраща">#REF!</definedName>
    <definedName name="олишрнмзн">#REF!</definedName>
    <definedName name="пары" localSheetId="4">#REF!</definedName>
    <definedName name="пары" localSheetId="3">#REF!</definedName>
    <definedName name="пары">#REF!</definedName>
    <definedName name="ПП">#REF!</definedName>
    <definedName name="ППдВ">#REF!</definedName>
    <definedName name="Тест" localSheetId="4">#REF!</definedName>
    <definedName name="Тест" localSheetId="3">#REF!</definedName>
    <definedName name="Тест">#REF!</definedName>
    <definedName name="ттттт22">#REF!</definedName>
  </definedNames>
  <calcPr fullCalcOnLoad="1"/>
</workbook>
</file>

<file path=xl/sharedStrings.xml><?xml version="1.0" encoding="utf-8"?>
<sst xmlns="http://schemas.openxmlformats.org/spreadsheetml/2006/main" count="1013" uniqueCount="259">
  <si>
    <t>Выездка</t>
  </si>
  <si>
    <t>Технические результаты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</si>
  <si>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</si>
  <si>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</si>
  <si>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</si>
  <si>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</si>
  <si>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</si>
  <si>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</si>
  <si>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</si>
  <si>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</si>
  <si>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Н</t>
  </si>
  <si>
    <t>М</t>
  </si>
  <si>
    <t>б/р</t>
  </si>
  <si>
    <t>Лытко С.</t>
  </si>
  <si>
    <t>Сергеева Е.</t>
  </si>
  <si>
    <t>Главный судья</t>
  </si>
  <si>
    <t>Главный секретарь</t>
  </si>
  <si>
    <t>003878</t>
  </si>
  <si>
    <t>Ильюхина М.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</si>
  <si>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</si>
  <si>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</si>
  <si>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</si>
  <si>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</si>
  <si>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</si>
  <si>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</si>
  <si>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Баллы</t>
  </si>
  <si>
    <t>%</t>
  </si>
  <si>
    <t>Волкова М.</t>
  </si>
  <si>
    <t>001836</t>
  </si>
  <si>
    <t>Белякова В.</t>
  </si>
  <si>
    <t>Прочие 
ошибки</t>
  </si>
  <si>
    <t>1Ю</t>
  </si>
  <si>
    <t>016109</t>
  </si>
  <si>
    <t>Григорьев В.</t>
  </si>
  <si>
    <t>Мастер-лист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</si>
  <si>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</si>
  <si>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</si>
  <si>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</si>
  <si>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</si>
  <si>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</si>
  <si>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</si>
  <si>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t xml:space="preserve"> </t>
  </si>
  <si>
    <t>Ветеринарный врач</t>
  </si>
  <si>
    <t>Состав судейской:</t>
  </si>
  <si>
    <t>Вып.
норм.</t>
  </si>
  <si>
    <t>005204</t>
  </si>
  <si>
    <t>самостоятельно</t>
  </si>
  <si>
    <t>017432</t>
  </si>
  <si>
    <t>Мельница М.</t>
  </si>
  <si>
    <t>-</t>
  </si>
  <si>
    <t>2Ю</t>
  </si>
  <si>
    <t>Предварительный Приз В. Дети</t>
  </si>
  <si>
    <t>КСК "Новополье" / Ленинградская область</t>
  </si>
  <si>
    <t>Борзенкова М.</t>
  </si>
  <si>
    <t>КЗ "Ковчег" /
 Санкт-Петербург</t>
  </si>
  <si>
    <t>010473</t>
  </si>
  <si>
    <t>011381</t>
  </si>
  <si>
    <t>Лоппер Н.В.</t>
  </si>
  <si>
    <t>018348</t>
  </si>
  <si>
    <t>018616</t>
  </si>
  <si>
    <t>Вихрова Л.</t>
  </si>
  <si>
    <t>017431</t>
  </si>
  <si>
    <t>Лудина И.В. - ВК - Санкт-Петербург</t>
  </si>
  <si>
    <t xml:space="preserve"> Белякова В.</t>
  </si>
  <si>
    <t>Крук О.</t>
  </si>
  <si>
    <t>038402</t>
  </si>
  <si>
    <t>035396</t>
  </si>
  <si>
    <t>Гришина М.</t>
  </si>
  <si>
    <t>Лоппер Н.</t>
  </si>
  <si>
    <t>КСК "Новополье"/
Санкт-Петербург</t>
  </si>
  <si>
    <t>КСК "Эфа"/
Санкт-Петербург</t>
  </si>
  <si>
    <t>Допущен</t>
  </si>
  <si>
    <t>Лудина И. - ВК - Санкт-Петербург</t>
  </si>
  <si>
    <t>Романова О. - Ленинградская область</t>
  </si>
  <si>
    <t>070604</t>
  </si>
  <si>
    <t>035104</t>
  </si>
  <si>
    <t>013906</t>
  </si>
  <si>
    <t>086102</t>
  </si>
  <si>
    <t>011212</t>
  </si>
  <si>
    <t>Ищук А.</t>
  </si>
  <si>
    <t>Должность</t>
  </si>
  <si>
    <t>ФИО</t>
  </si>
  <si>
    <t>Категория</t>
  </si>
  <si>
    <t>Регион</t>
  </si>
  <si>
    <t>Блюменталь Н.А.</t>
  </si>
  <si>
    <t>1К</t>
  </si>
  <si>
    <t>Санкт-Петербург</t>
  </si>
  <si>
    <t xml:space="preserve">Член ГСК </t>
  </si>
  <si>
    <t xml:space="preserve">Стюард </t>
  </si>
  <si>
    <t>3К</t>
  </si>
  <si>
    <t>Лудина И.В.</t>
  </si>
  <si>
    <t>ВК</t>
  </si>
  <si>
    <t>Русинова Е.П.</t>
  </si>
  <si>
    <t>Ленинградская область</t>
  </si>
  <si>
    <t>Технический делегат</t>
  </si>
  <si>
    <t>Романова О.В.</t>
  </si>
  <si>
    <t>07 июля 2018 г.</t>
  </si>
  <si>
    <t>Хмелев М.В.</t>
  </si>
  <si>
    <t>Блюменталь Н. - 1К - Санкт-Петербург</t>
  </si>
  <si>
    <t>Предварительный Приз. Юноши.</t>
  </si>
  <si>
    <t xml:space="preserve"> -</t>
  </si>
  <si>
    <r>
      <t xml:space="preserve">КУБОК  ГОРОДА ПЕТЕРГОФА
</t>
    </r>
    <r>
      <rPr>
        <i/>
        <sz val="10"/>
        <rFont val="Verdana"/>
        <family val="2"/>
      </rPr>
      <t>Муниципальные соревнования</t>
    </r>
  </si>
  <si>
    <t>КУБОК  ГОРОДА ПЕТЕРГОФА
Муниципальные соревнования</t>
  </si>
  <si>
    <t>07 июля 2018г.</t>
  </si>
  <si>
    <t>Соревнования среди мальчиков и девочек 12-14 лет, юношей и девушек 14-18 лет, 
 юниоров и юниорок 16-21 лет, мужчин и женщин</t>
  </si>
  <si>
    <r>
      <t xml:space="preserve">Зачет «Открытый класс»
</t>
    </r>
    <r>
      <rPr>
        <sz val="10"/>
        <rFont val="Verdana"/>
        <family val="2"/>
      </rPr>
      <t>Соревнования среди юношей и девушек (14-18 лет), юниоров и юниорок (16-21 лет), мужчин и женщин</t>
    </r>
  </si>
  <si>
    <t>Басалаев К.</t>
  </si>
  <si>
    <t>Командный Приз. Дети</t>
  </si>
  <si>
    <t>Омельниченко С.</t>
  </si>
  <si>
    <t>010119</t>
  </si>
  <si>
    <t>Красилич Н.</t>
  </si>
  <si>
    <t>017215</t>
  </si>
  <si>
    <r>
      <t xml:space="preserve">КРАСИЛИЧ </t>
    </r>
    <r>
      <rPr>
        <sz val="9"/>
        <rFont val="Verdana"/>
        <family val="2"/>
      </rPr>
      <t>Наталья</t>
    </r>
  </si>
  <si>
    <r>
      <t>ПАНДАКРАТА</t>
    </r>
    <r>
      <rPr>
        <sz val="9"/>
        <rFont val="Verdana"/>
        <family val="2"/>
      </rPr>
      <t>-12, коб., гнед., полукр., Дрейф, АОЗТ "Серебрянское"</t>
    </r>
  </si>
  <si>
    <t>КСК "Вива" /
Ленинградская область</t>
  </si>
  <si>
    <r>
      <t xml:space="preserve">КИРИКОВА
</t>
    </r>
    <r>
      <rPr>
        <sz val="9"/>
        <rFont val="Verdana"/>
        <family val="2"/>
      </rPr>
      <t>Валерия</t>
    </r>
  </si>
  <si>
    <r>
      <t>АНГЕЛ</t>
    </r>
    <r>
      <rPr>
        <sz val="9"/>
        <rFont val="Verdana"/>
        <family val="2"/>
      </rPr>
      <t>-06, мер, рыж., терск., Вашингтон, Ставропольский кр.</t>
    </r>
  </si>
  <si>
    <t>007575</t>
  </si>
  <si>
    <t>Ложков И.</t>
  </si>
  <si>
    <t>Хачатурова О.</t>
  </si>
  <si>
    <r>
      <t xml:space="preserve">ЛАППЕ </t>
    </r>
    <r>
      <rPr>
        <sz val="9"/>
        <rFont val="Verdana"/>
        <family val="2"/>
      </rPr>
      <t>Полина, 2010</t>
    </r>
  </si>
  <si>
    <r>
      <t>ЛАПУШКА МОЯ</t>
    </r>
    <r>
      <rPr>
        <sz val="9"/>
        <rFont val="Verdana"/>
        <family val="2"/>
      </rPr>
      <t>-11, коб., саврас., вятская, Пират, Московская обл.</t>
    </r>
  </si>
  <si>
    <r>
      <t xml:space="preserve">ФИЛАТОВА </t>
    </r>
    <r>
      <rPr>
        <sz val="9"/>
        <rFont val="Verdana"/>
        <family val="2"/>
      </rPr>
      <t>Варвара, 2002</t>
    </r>
  </si>
  <si>
    <r>
      <t xml:space="preserve">БЕЛЯКОВА </t>
    </r>
    <r>
      <rPr>
        <sz val="9"/>
        <rFont val="Verdana"/>
        <family val="2"/>
      </rPr>
      <t>Валерия</t>
    </r>
  </si>
  <si>
    <r>
      <t>РАЗБЕГ</t>
    </r>
    <r>
      <rPr>
        <sz val="9"/>
        <rFont val="Verdana"/>
        <family val="2"/>
      </rPr>
      <t>-02, мер., сер., орл.рыс., Гордый, Псковская область</t>
    </r>
  </si>
  <si>
    <t>007746</t>
  </si>
  <si>
    <t>Амелин А.</t>
  </si>
  <si>
    <r>
      <t>КАПКАН</t>
    </r>
    <r>
      <rPr>
        <sz val="9"/>
        <rFont val="Verdana"/>
        <family val="2"/>
      </rPr>
      <t>-06, мер., рыж., полукр., Приход, Ленинградская обл.</t>
    </r>
  </si>
  <si>
    <t>077700</t>
  </si>
  <si>
    <r>
      <t xml:space="preserve">ПЕТРУШКИНА </t>
    </r>
    <r>
      <rPr>
        <sz val="9"/>
        <rFont val="Verdana"/>
        <family val="2"/>
      </rPr>
      <t>Марина</t>
    </r>
  </si>
  <si>
    <r>
      <t xml:space="preserve">ДАНИЛОВА 
</t>
    </r>
    <r>
      <rPr>
        <sz val="9"/>
        <rFont val="Verdana"/>
        <family val="2"/>
      </rPr>
      <t>Ирина</t>
    </r>
  </si>
  <si>
    <t>002171</t>
  </si>
  <si>
    <r>
      <t>ТРЕВОР-</t>
    </r>
    <r>
      <rPr>
        <sz val="9"/>
        <rFont val="Verdana"/>
        <family val="2"/>
      </rPr>
      <t>07 (137), жер., сол., уэльск. пони, Хеншоф Рафаэль, Нидерланды</t>
    </r>
  </si>
  <si>
    <t>008947</t>
  </si>
  <si>
    <t>Данилова И.</t>
  </si>
  <si>
    <t>КСК "Аллюр" /
 Республика Карелия</t>
  </si>
  <si>
    <r>
      <t xml:space="preserve">ВАРЛАМОВА </t>
    </r>
    <r>
      <rPr>
        <sz val="9"/>
        <rFont val="Verdana"/>
        <family val="2"/>
      </rPr>
      <t>София, 2002</t>
    </r>
  </si>
  <si>
    <r>
      <t>АСТОРИЯ</t>
    </r>
    <r>
      <rPr>
        <sz val="9"/>
        <rFont val="Verdana"/>
        <family val="2"/>
      </rPr>
      <t>-06, коб., т.гнед., полукр., Абсолют, ФХ Прометей</t>
    </r>
  </si>
  <si>
    <r>
      <t xml:space="preserve">СУХЛЯЕВА </t>
    </r>
    <r>
      <rPr>
        <sz val="9"/>
        <rFont val="Verdana"/>
        <family val="2"/>
      </rPr>
      <t>София, 2005</t>
    </r>
  </si>
  <si>
    <t>003305</t>
  </si>
  <si>
    <r>
      <t>ДЖЕЙМС БОНД</t>
    </r>
    <r>
      <rPr>
        <sz val="9"/>
        <rFont val="Verdana"/>
        <family val="2"/>
      </rPr>
      <t>-12, жер., рыж.,  класс пони, неизв., Россия</t>
    </r>
  </si>
  <si>
    <r>
      <t xml:space="preserve">СТЫРОВ </t>
    </r>
    <r>
      <rPr>
        <sz val="9"/>
        <rFont val="Verdana"/>
        <family val="2"/>
      </rPr>
      <t>Сергей</t>
    </r>
  </si>
  <si>
    <r>
      <t>МАВР</t>
    </r>
    <r>
      <rPr>
        <sz val="9"/>
        <rFont val="Verdana"/>
        <family val="2"/>
      </rPr>
      <t>-10,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бул., ахалт-трак, Мамчур-Меле, КСК "Новополье"</t>
    </r>
  </si>
  <si>
    <r>
      <t>МОРОШКА</t>
    </r>
    <r>
      <rPr>
        <sz val="9"/>
        <rFont val="Verdana"/>
        <family val="2"/>
      </rPr>
      <t>-11, коб., рыж., полукр., Ангрен, Россия</t>
    </r>
  </si>
  <si>
    <r>
      <t xml:space="preserve">ТРЕБНЕВА </t>
    </r>
    <r>
      <rPr>
        <sz val="9"/>
        <rFont val="Verdana"/>
        <family val="2"/>
      </rPr>
      <t>Евгения</t>
    </r>
  </si>
  <si>
    <r>
      <rPr>
        <b/>
        <sz val="9"/>
        <rFont val="Verdana"/>
        <family val="2"/>
      </rPr>
      <t>ХИМЕНЕЙ</t>
    </r>
    <r>
      <rPr>
        <sz val="9"/>
        <rFont val="Verdana"/>
        <family val="2"/>
      </rPr>
      <t>-99, мер., гнед., англо-латв., Мергель, АО "Виконт"</t>
    </r>
  </si>
  <si>
    <r>
      <t xml:space="preserve">ПРЕКРАСНОВА </t>
    </r>
    <r>
      <rPr>
        <sz val="9"/>
        <rFont val="Verdana"/>
        <family val="2"/>
      </rPr>
      <t>Анастасия, 2002</t>
    </r>
  </si>
  <si>
    <r>
      <t>БРОДВЕЙ</t>
    </r>
    <r>
      <rPr>
        <sz val="9"/>
        <rFont val="Verdana"/>
        <family val="2"/>
      </rPr>
      <t>-03, мер., сер., орл.рыс., Папирус, Московский к/з</t>
    </r>
  </si>
  <si>
    <r>
      <t>ЗАТЕЯ</t>
    </r>
    <r>
      <rPr>
        <sz val="9"/>
        <rFont val="Verdana"/>
        <family val="2"/>
      </rPr>
      <t>-10, коб., вор., укр.верх., Дер Танзер, ЦК "Универсал", Украина</t>
    </r>
  </si>
  <si>
    <r>
      <t xml:space="preserve">ГРИГОРЬЕВ </t>
    </r>
    <r>
      <rPr>
        <sz val="9"/>
        <rFont val="Verdana"/>
        <family val="2"/>
      </rPr>
      <t>Артем, 2004</t>
    </r>
  </si>
  <si>
    <r>
      <t>РЕНТА</t>
    </r>
    <r>
      <rPr>
        <sz val="9"/>
        <rFont val="Verdana"/>
        <family val="2"/>
      </rPr>
      <t>-06, коб., рыж., полукр., Ефект, Украина</t>
    </r>
  </si>
  <si>
    <r>
      <t xml:space="preserve">ОБУХОВА </t>
    </r>
    <r>
      <rPr>
        <sz val="9"/>
        <rFont val="Verdana"/>
        <family val="2"/>
      </rPr>
      <t>Александра, 2006</t>
    </r>
  </si>
  <si>
    <t>КСК "Эфа"/
Ленинградская область</t>
  </si>
  <si>
    <t>КСК "Эфа"/ 
Санкт-Петербург</t>
  </si>
  <si>
    <r>
      <t>КРИСТАЛЬНАЯ ПОЛЯНКА</t>
    </r>
    <r>
      <rPr>
        <sz val="9"/>
        <rFont val="Verdana"/>
        <family val="2"/>
      </rPr>
      <t>-10, коб., пег., белор.упр., Белорусия</t>
    </r>
  </si>
  <si>
    <r>
      <t xml:space="preserve">БУЛАВИНОВА </t>
    </r>
    <r>
      <rPr>
        <sz val="9"/>
        <rFont val="Verdana"/>
        <family val="2"/>
      </rPr>
      <t>Вера, 2004</t>
    </r>
  </si>
  <si>
    <r>
      <t>КУЗНЕЦОВА</t>
    </r>
    <r>
      <rPr>
        <sz val="9"/>
        <rFont val="Verdana"/>
        <family val="2"/>
      </rPr>
      <t xml:space="preserve"> Ксения</t>
    </r>
  </si>
  <si>
    <r>
      <rPr>
        <b/>
        <sz val="9"/>
        <rFont val="Verdana"/>
        <family val="2"/>
      </rPr>
      <t>МАГДАЛЕНА</t>
    </r>
    <r>
      <rPr>
        <sz val="9"/>
        <rFont val="Verdana"/>
        <family val="2"/>
      </rPr>
      <t>-10, коб., гнед., трак-латв., Голкипер, Псковская обл.</t>
    </r>
  </si>
  <si>
    <r>
      <rPr>
        <b/>
        <sz val="9"/>
        <rFont val="Verdana"/>
        <family val="2"/>
      </rPr>
      <t>КУЗНЕЦОВА</t>
    </r>
    <r>
      <rPr>
        <sz val="9"/>
        <rFont val="Verdana"/>
        <family val="2"/>
      </rPr>
      <t xml:space="preserve"> Ксения</t>
    </r>
  </si>
  <si>
    <r>
      <rPr>
        <b/>
        <sz val="9"/>
        <rFont val="Verdana"/>
        <family val="2"/>
      </rPr>
      <t>АГЕНТ</t>
    </r>
    <r>
      <rPr>
        <sz val="9"/>
        <rFont val="Verdana"/>
        <family val="2"/>
      </rPr>
      <t>-13, мер., сер., полукр., Атаман, Ленинградская область</t>
    </r>
  </si>
  <si>
    <r>
      <t xml:space="preserve">ИГНАТЬЕВА </t>
    </r>
    <r>
      <rPr>
        <sz val="9"/>
        <rFont val="Verdana"/>
        <family val="2"/>
      </rPr>
      <t>Мария</t>
    </r>
  </si>
  <si>
    <t>001837</t>
  </si>
  <si>
    <t>КСК "Новополье" /
Ленинградская область</t>
  </si>
  <si>
    <r>
      <t>РОБИН ГУД</t>
    </r>
    <r>
      <rPr>
        <sz val="9"/>
        <rFont val="Verdana"/>
        <family val="2"/>
      </rPr>
      <t>-03, мерин, т.-гн. латв., Бонапарт, ГКУ ПКиО "Екатерингоф"</t>
    </r>
  </si>
  <si>
    <r>
      <t>БИНЕЛЛИ</t>
    </r>
    <r>
      <rPr>
        <sz val="9"/>
        <rFont val="Verdana"/>
        <family val="2"/>
      </rPr>
      <t>-10, коб., гнед., укр. верх., Хмельник, Украина</t>
    </r>
  </si>
  <si>
    <t>010571</t>
  </si>
  <si>
    <t>Климов А.</t>
  </si>
  <si>
    <t>КСК "Эфа" /
Санкт-Петербург</t>
  </si>
  <si>
    <t>024891</t>
  </si>
  <si>
    <r>
      <t xml:space="preserve">КОСТЮКОВА </t>
    </r>
    <r>
      <rPr>
        <sz val="9"/>
        <rFont val="Verdana"/>
        <family val="2"/>
      </rPr>
      <t>Дарья</t>
    </r>
  </si>
  <si>
    <r>
      <rPr>
        <b/>
        <sz val="9"/>
        <rFont val="Verdana"/>
        <family val="2"/>
      </rPr>
      <t>ИЩУК</t>
    </r>
    <r>
      <rPr>
        <sz val="9"/>
        <rFont val="Verdana"/>
        <family val="2"/>
      </rPr>
      <t xml:space="preserve"> Дарья, 2006</t>
    </r>
  </si>
  <si>
    <r>
      <rPr>
        <b/>
        <sz val="9"/>
        <rFont val="Verdana"/>
        <family val="2"/>
      </rPr>
      <t>БОННА</t>
    </r>
    <r>
      <rPr>
        <sz val="9"/>
        <rFont val="Verdana"/>
        <family val="2"/>
      </rPr>
      <t>-10, коб., гнед., трак., Обруч, Кировский КЗ</t>
    </r>
  </si>
  <si>
    <r>
      <t xml:space="preserve">ТИХОМИРОВА </t>
    </r>
    <r>
      <rPr>
        <sz val="9"/>
        <rFont val="Verdana"/>
        <family val="2"/>
      </rPr>
      <t>Анна, 2007</t>
    </r>
  </si>
  <si>
    <t>002207</t>
  </si>
  <si>
    <r>
      <t>ПАРАДНЫЙ</t>
    </r>
    <r>
      <rPr>
        <sz val="9"/>
        <rFont val="Verdana"/>
        <family val="2"/>
      </rPr>
      <t>-07 (145), жер., гнед., араб., Наблус, К/З "Ковчег"</t>
    </r>
  </si>
  <si>
    <t>008992</t>
  </si>
  <si>
    <t>Гришин О.</t>
  </si>
  <si>
    <t>Артарова В.</t>
  </si>
  <si>
    <t>КЗ "Ковчег" /
Ленинградская область</t>
  </si>
  <si>
    <t>005708</t>
  </si>
  <si>
    <r>
      <t xml:space="preserve">ЛОВКАЧЕВА </t>
    </r>
    <r>
      <rPr>
        <sz val="9"/>
        <rFont val="Verdana"/>
        <family val="2"/>
      </rPr>
      <t>Ирина, 2008</t>
    </r>
  </si>
  <si>
    <r>
      <t>АМОРЕТТЕ</t>
    </r>
    <r>
      <rPr>
        <sz val="9"/>
        <rFont val="Verdana"/>
        <family val="2"/>
      </rPr>
      <t>-06 (124), коб., сер., уэльск. пони, неизв., Нидерланды</t>
    </r>
  </si>
  <si>
    <t>010484</t>
  </si>
  <si>
    <r>
      <t xml:space="preserve">ИВАНОВА </t>
    </r>
    <r>
      <rPr>
        <sz val="9"/>
        <rFont val="Verdana"/>
        <family val="2"/>
      </rPr>
      <t>Анастасия, 2009</t>
    </r>
  </si>
  <si>
    <t>002909</t>
  </si>
  <si>
    <r>
      <t xml:space="preserve">ВЕБЕР </t>
    </r>
    <r>
      <rPr>
        <sz val="9"/>
        <rFont val="Verdana"/>
        <family val="2"/>
      </rPr>
      <t>Ксения, 2007</t>
    </r>
  </si>
  <si>
    <t>012007</t>
  </si>
  <si>
    <r>
      <t xml:space="preserve">АРТАРОВА </t>
    </r>
    <r>
      <rPr>
        <sz val="9"/>
        <rFont val="Verdana"/>
        <family val="2"/>
      </rPr>
      <t>Валерия</t>
    </r>
  </si>
  <si>
    <t>039795</t>
  </si>
  <si>
    <t>Пашкова О.</t>
  </si>
  <si>
    <r>
      <t>КЛАУД ОФ ГЛОРИ</t>
    </r>
    <r>
      <rPr>
        <sz val="9"/>
        <rFont val="Verdana"/>
        <family val="2"/>
      </rPr>
      <t>-14 (135), жер., сол., уэльск. пони, Турниньянс Гизмо, КЗ Ковчег</t>
    </r>
  </si>
  <si>
    <t>020513</t>
  </si>
  <si>
    <t>Вебер А.</t>
  </si>
  <si>
    <r>
      <t>ЛАПЛАНДИЯ</t>
    </r>
    <r>
      <rPr>
        <sz val="9"/>
        <rFont val="Verdana"/>
        <family val="2"/>
      </rPr>
      <t>-10 (142), коб., гнед.-пег., полукр., неизв., Россия</t>
    </r>
  </si>
  <si>
    <t>020512</t>
  </si>
  <si>
    <r>
      <t>ФЕЛИЧИТА-</t>
    </r>
    <r>
      <rPr>
        <sz val="9"/>
        <rFont val="Verdana"/>
        <family val="2"/>
      </rPr>
      <t>13, коб., рыж., полукр., Финишинг Тач Варслэйж, ПКФ "Карцево"</t>
    </r>
  </si>
  <si>
    <t>011784</t>
  </si>
  <si>
    <t>Маланичев С.</t>
  </si>
  <si>
    <t>Маланичева М.</t>
  </si>
  <si>
    <t>КФХ Маланичевых / Ленинградская область</t>
  </si>
  <si>
    <t>016144</t>
  </si>
  <si>
    <t>Фока О.</t>
  </si>
  <si>
    <r>
      <t>ХАБИБ М</t>
    </r>
    <r>
      <rPr>
        <sz val="9"/>
        <rFont val="Verdana"/>
        <family val="2"/>
      </rPr>
      <t>-13,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жер., гнед., ганн., Ходар, Россия</t>
    </r>
  </si>
  <si>
    <t>030886</t>
  </si>
  <si>
    <r>
      <t xml:space="preserve">ИСАЕВА
</t>
    </r>
    <r>
      <rPr>
        <sz val="9"/>
        <rFont val="Verdana"/>
        <family val="2"/>
      </rPr>
      <t>Варвара</t>
    </r>
  </si>
  <si>
    <r>
      <t xml:space="preserve">НЕСТЕРЕНКО </t>
    </r>
    <r>
      <rPr>
        <sz val="9"/>
        <rFont val="Verdana"/>
        <family val="2"/>
      </rPr>
      <t>Карина</t>
    </r>
  </si>
  <si>
    <t>005694</t>
  </si>
  <si>
    <r>
      <t>ПЕРСПЕКТИВНЫЫЙ</t>
    </r>
    <r>
      <rPr>
        <sz val="9"/>
        <rFont val="Verdana"/>
        <family val="2"/>
      </rPr>
      <t xml:space="preserve"> -11, жер., гнед., орл. рыс., Проказник, КЗ "Стрелецкое"</t>
    </r>
  </si>
  <si>
    <t>011291</t>
  </si>
  <si>
    <t>Чернега А.</t>
  </si>
  <si>
    <r>
      <t>РАЛЬМАН</t>
    </r>
    <r>
      <rPr>
        <sz val="9"/>
        <rFont val="Verdana"/>
        <family val="2"/>
      </rPr>
      <t xml:space="preserve"> 
Яна-Эрика, 2004</t>
    </r>
  </si>
  <si>
    <t>057704</t>
  </si>
  <si>
    <t>Нестеренко К.</t>
  </si>
  <si>
    <r>
      <t>БЛАГОВЕСТ-</t>
    </r>
    <r>
      <rPr>
        <sz val="9"/>
        <rFont val="Verdana"/>
        <family val="2"/>
      </rPr>
      <t>07, мер., сер., полукр., неизв., Рязанская обл.</t>
    </r>
  </si>
  <si>
    <t>017440</t>
  </si>
  <si>
    <r>
      <t>ИВАНОВА</t>
    </r>
    <r>
      <rPr>
        <sz val="9"/>
        <rFont val="Verdana"/>
        <family val="2"/>
      </rPr>
      <t xml:space="preserve"> Ольга, 2003</t>
    </r>
  </si>
  <si>
    <t>013008</t>
  </si>
  <si>
    <r>
      <t>ВЕРШИНИНА</t>
    </r>
    <r>
      <rPr>
        <sz val="9"/>
        <rFont val="Verdana"/>
        <family val="2"/>
      </rPr>
      <t xml:space="preserve"> Софья, 2008</t>
    </r>
  </si>
  <si>
    <t>Кондратьева Н.</t>
  </si>
  <si>
    <r>
      <t>НЕКТАР-</t>
    </r>
    <r>
      <rPr>
        <sz val="9"/>
        <rFont val="Verdana"/>
        <family val="2"/>
      </rPr>
      <t>11, жер., рыж., полукр., Ангрен, Россия</t>
    </r>
  </si>
  <si>
    <t>011258</t>
  </si>
  <si>
    <r>
      <t>АЛЕШИНА</t>
    </r>
    <r>
      <rPr>
        <sz val="9"/>
        <rFont val="Verdana"/>
        <family val="2"/>
      </rPr>
      <t xml:space="preserve"> Анна</t>
    </r>
  </si>
  <si>
    <r>
      <t>ПЕРСПЕКТИВНЫЙ</t>
    </r>
    <r>
      <rPr>
        <sz val="9"/>
        <rFont val="Verdana"/>
        <family val="2"/>
      </rPr>
      <t xml:space="preserve"> -11, жер., гнед., орл. рыс., Проказник, КЗ "Стрелецкое"</t>
    </r>
  </si>
  <si>
    <r>
      <t xml:space="preserve">Зачет «Дети на лошадях и пони»
</t>
    </r>
    <r>
      <rPr>
        <sz val="10"/>
        <rFont val="Verdana"/>
        <family val="2"/>
      </rPr>
      <t>Соревнования среди  мальчиков и девочек на лошадях (12-14 лет), мальчиков и девочек на пони (7-16 лет)</t>
    </r>
  </si>
  <si>
    <t>МАНЕЖНАЯ ЕЗДА ФКС СПб № 1.1</t>
  </si>
  <si>
    <t>Предварительный Приз А. Дети</t>
  </si>
  <si>
    <t>Технический секретарь</t>
  </si>
  <si>
    <t>Шерстнева А.Г.</t>
  </si>
  <si>
    <t>б/к</t>
  </si>
  <si>
    <t>Читчик</t>
  </si>
  <si>
    <r>
      <t>МАРТА</t>
    </r>
    <r>
      <rPr>
        <sz val="9"/>
        <rFont val="Verdana"/>
        <family val="2"/>
      </rPr>
      <t>-06 (140), коб., вор., полукр., Лидер, Беларусь</t>
    </r>
  </si>
  <si>
    <t>Общий зачет</t>
  </si>
  <si>
    <t>Зачет "Открытый класс"</t>
  </si>
  <si>
    <r>
      <t xml:space="preserve">ШИБАЕВА </t>
    </r>
    <r>
      <rPr>
        <sz val="9"/>
        <rFont val="Verdana"/>
        <family val="2"/>
      </rPr>
      <t>Мария, 2000</t>
    </r>
  </si>
  <si>
    <t>ч/в /
Санкт-Петербург</t>
  </si>
  <si>
    <t>КСК "Невский стиль" / Ленинградская область</t>
  </si>
  <si>
    <r>
      <t xml:space="preserve">Судьи: </t>
    </r>
    <r>
      <rPr>
        <sz val="10"/>
        <rFont val="Verdana"/>
        <family val="2"/>
      </rPr>
      <t xml:space="preserve"> Н - Русинова Е. - ВК - Ленинградская обл., </t>
    </r>
    <r>
      <rPr>
        <b/>
        <sz val="10"/>
        <rFont val="Verdana"/>
        <family val="2"/>
      </rPr>
      <t xml:space="preserve">С - Лудина И. - ВК - Санкт-Петербург, </t>
    </r>
    <r>
      <rPr>
        <sz val="10"/>
        <rFont val="Verdana"/>
        <family val="2"/>
      </rPr>
      <t>М - Хмелев М. - 1К - Ленинградская обл.,</t>
    </r>
  </si>
  <si>
    <t>ЧК Вихровой / 
Ленинградская область</t>
  </si>
  <si>
    <r>
      <t xml:space="preserve">ПАВЛОВА
</t>
    </r>
    <r>
      <rPr>
        <sz val="9"/>
        <rFont val="Verdana"/>
        <family val="2"/>
      </rPr>
      <t>Марина</t>
    </r>
  </si>
  <si>
    <t>КФХ Маланичевых / 
Санкт-Петербург</t>
  </si>
  <si>
    <r>
      <t xml:space="preserve">Судьи: </t>
    </r>
    <r>
      <rPr>
        <sz val="10"/>
        <rFont val="Verdana"/>
        <family val="2"/>
      </rPr>
      <t xml:space="preserve"> Н - Лудина И. - ВК - Санкт-Петербург, </t>
    </r>
    <r>
      <rPr>
        <b/>
        <sz val="10"/>
        <rFont val="Verdana"/>
        <family val="2"/>
      </rPr>
      <t xml:space="preserve">С - Хмелев М. - 1К - Ленинградская обл., </t>
    </r>
    <r>
      <rPr>
        <sz val="10"/>
        <rFont val="Verdana"/>
        <family val="2"/>
      </rPr>
      <t>М - Русинова Е. - ВК - Ленинградская обл.</t>
    </r>
  </si>
  <si>
    <r>
      <t xml:space="preserve">Судьи: </t>
    </r>
    <r>
      <rPr>
        <sz val="10"/>
        <rFont val="Verdana"/>
        <family val="2"/>
      </rPr>
      <t xml:space="preserve"> Н - Хмелев М. - 1К - Ленинградская обл., </t>
    </r>
    <r>
      <rPr>
        <b/>
        <sz val="10"/>
        <rFont val="Verdana"/>
        <family val="2"/>
      </rPr>
      <t xml:space="preserve">С - Русинова Е. - ВК - Ленинградская обл., </t>
    </r>
    <r>
      <rPr>
        <sz val="10"/>
        <rFont val="Verdana"/>
        <family val="2"/>
      </rPr>
      <t>М - Лудина И. - ВК - Санкт-Петербург</t>
    </r>
  </si>
  <si>
    <t>3Ю</t>
  </si>
  <si>
    <r>
      <t>ПРЕМЬЕРА</t>
    </r>
    <r>
      <rPr>
        <sz val="9"/>
        <rFont val="Verdana"/>
        <family val="2"/>
      </rPr>
      <t>-05, коб., рыж., ганн., неизв., Россия</t>
    </r>
  </si>
  <si>
    <r>
      <t xml:space="preserve">ПАВЛОВА </t>
    </r>
    <r>
      <rPr>
        <sz val="9"/>
        <rFont val="Verdana"/>
        <family val="2"/>
      </rPr>
      <t>Софья, 2002</t>
    </r>
  </si>
  <si>
    <t>вк</t>
  </si>
  <si>
    <t>Борсукова Т.Н.</t>
  </si>
  <si>
    <t>Домничев Д.</t>
  </si>
  <si>
    <t>КЗ "Ковчег" /
Санкт-Петербург</t>
  </si>
  <si>
    <r>
      <t xml:space="preserve">Судьи: </t>
    </r>
    <r>
      <rPr>
        <sz val="10"/>
        <rFont val="Verdana"/>
        <family val="2"/>
      </rPr>
      <t xml:space="preserve"> Н - Хмелев М. - 1К - Ленинградская обл., </t>
    </r>
    <r>
      <rPr>
        <b/>
        <sz val="10"/>
        <rFont val="Verdana"/>
        <family val="2"/>
      </rPr>
      <t xml:space="preserve">С - Лудина И. - ВК - Санкт-Петербург, </t>
    </r>
    <r>
      <rPr>
        <sz val="10"/>
        <rFont val="Verdana"/>
        <family val="2"/>
      </rPr>
      <t>М - Русинова Е. - ВК - Ленинградская обл.</t>
    </r>
  </si>
  <si>
    <t>Антонова Е.О.</t>
  </si>
  <si>
    <t>КЗ "Ковчег"/
Ленинградская область</t>
  </si>
  <si>
    <r>
      <t xml:space="preserve">КУБОК  ГОРОДА ПЕТЕРГОФА
</t>
    </r>
    <r>
      <rPr>
        <i/>
        <sz val="10"/>
        <rFont val="Verdana"/>
        <family val="2"/>
      </rPr>
      <t>Клубные соревнования</t>
    </r>
  </si>
  <si>
    <t>Хмелев М. -1К - Ленинградская область</t>
  </si>
  <si>
    <r>
      <t xml:space="preserve">Зачет «Открытый класс»
</t>
    </r>
    <r>
      <rPr>
        <sz val="10"/>
        <rFont val="Verdana"/>
        <family val="2"/>
      </rPr>
      <t>Клубные соревнования</t>
    </r>
  </si>
  <si>
    <r>
      <t xml:space="preserve">Зачет «Дети»
</t>
    </r>
    <r>
      <rPr>
        <sz val="10"/>
        <rFont val="Verdana"/>
        <family val="2"/>
      </rPr>
      <t>Клубные соревнования</t>
    </r>
  </si>
  <si>
    <r>
      <t xml:space="preserve">Зачет «Дети на лошадях и пони»
</t>
    </r>
    <r>
      <rPr>
        <sz val="10"/>
        <rFont val="Verdana"/>
        <family val="2"/>
      </rPr>
      <t>Соревнования среди мальчиков и девочек на лошадях (12-14 лет), мальчиков и девочек на пони (7-16 лет)</t>
    </r>
  </si>
  <si>
    <t>009474</t>
  </si>
  <si>
    <t>КСК "Вива" /
Санкт-Петербург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</si>
</sst>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* #,##0.00_);_(\$* \(#,##0.00\);_(\$* \-??_);_(@_)"/>
    <numFmt numFmtId="165" formatCode="_-* #,##0.00&quot;р.&quot;_-;\-* #,##0.00&quot;р.&quot;_-;_-* \-??&quot;р.&quot;_-;_-@_-"/>
    <numFmt numFmtId="166" formatCode="&quot;SFr. &quot;#,##0;&quot;SFr. -&quot;#,##0"/>
    <numFmt numFmtId="167" formatCode="_-* #,##0.00_р_._-;\-* #,##0.00_р_._-;_-* \-??_р_._-;_-@_-"/>
    <numFmt numFmtId="168" formatCode="0.000"/>
    <numFmt numFmtId="169" formatCode="0.0"/>
    <numFmt numFmtId="170" formatCode="_-* #,##0.00&quot;р.&quot;_-;\-* #,##0.00&quot;р.&quot;_-;_-* &quot;-&quot;??&quot;р.&quot;_-;_-@_-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&quot; ₽&quot;_-;\-* #,##0.00&quot; ₽&quot;_-;_-* \-??&quot; ₽&quot;_-;_-@_-"/>
    <numFmt numFmtId="177" formatCode="0.000%"/>
    <numFmt numFmtId="178" formatCode="0.0%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name val="Arial"/>
      <family val="2"/>
    </font>
    <font>
      <i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name val="Arial"/>
      <family val="2"/>
    </font>
    <font>
      <b/>
      <sz val="11"/>
      <name val="Verdana"/>
      <family val="2"/>
    </font>
    <font>
      <i/>
      <sz val="12"/>
      <name val="Verdana"/>
      <family val="2"/>
    </font>
    <font>
      <i/>
      <sz val="10"/>
      <name val="Verdana"/>
      <family val="2"/>
    </font>
    <font>
      <b/>
      <i/>
      <sz val="9"/>
      <name val="Arial Cyr"/>
      <family val="2"/>
    </font>
    <font>
      <sz val="11"/>
      <name val="Verdana"/>
      <family val="2"/>
    </font>
    <font>
      <sz val="7.8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sz val="8"/>
      <color indexed="10"/>
      <name val="Arial"/>
      <family val="2"/>
    </font>
    <font>
      <b/>
      <u val="single"/>
      <sz val="14"/>
      <name val="Verdana"/>
      <family val="2"/>
    </font>
    <font>
      <b/>
      <sz val="12"/>
      <name val="Verdana"/>
      <family val="2"/>
    </font>
    <font>
      <sz val="10"/>
      <color indexed="20"/>
      <name val="Verdana"/>
      <family val="2"/>
    </font>
    <font>
      <sz val="10"/>
      <color indexed="20"/>
      <name val="Arial Cyr"/>
      <family val="0"/>
    </font>
    <font>
      <sz val="10"/>
      <color indexed="20"/>
      <name val="Arial"/>
      <family val="2"/>
    </font>
    <font>
      <sz val="11"/>
      <name val="Arial"/>
      <family val="2"/>
    </font>
    <font>
      <b/>
      <i/>
      <sz val="8"/>
      <name val="Verdana"/>
      <family val="2"/>
    </font>
    <font>
      <b/>
      <i/>
      <sz val="10"/>
      <name val="Arial Cyr"/>
      <family val="2"/>
    </font>
    <font>
      <i/>
      <sz val="9"/>
      <name val="Verdana"/>
      <family val="2"/>
    </font>
    <font>
      <i/>
      <sz val="9"/>
      <name val="Arial Cyr"/>
      <family val="0"/>
    </font>
    <font>
      <sz val="9"/>
      <color indexed="60"/>
      <name val="Verdana"/>
      <family val="2"/>
    </font>
    <font>
      <sz val="9"/>
      <color indexed="60"/>
      <name val="Arial"/>
      <family val="2"/>
    </font>
    <font>
      <b/>
      <i/>
      <sz val="10"/>
      <color indexed="8"/>
      <name val="Verdana"/>
      <family val="2"/>
    </font>
    <font>
      <b/>
      <i/>
      <sz val="9"/>
      <name val="Verdan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0" fillId="0" borderId="0">
      <alignment/>
      <protection/>
    </xf>
    <xf numFmtId="0" fontId="2" fillId="2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" fillId="5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2" borderId="2" applyNumberFormat="0" applyAlignment="0" applyProtection="0"/>
    <xf numFmtId="0" fontId="4" fillId="35" borderId="2" applyNumberFormat="0" applyAlignment="0" applyProtection="0"/>
    <xf numFmtId="0" fontId="4" fillId="35" borderId="2" applyNumberFormat="0" applyAlignment="0" applyProtection="0"/>
    <xf numFmtId="0" fontId="4" fillId="36" borderId="2" applyNumberFormat="0" applyAlignment="0" applyProtection="0"/>
    <xf numFmtId="0" fontId="5" fillId="2" borderId="1" applyNumberFormat="0" applyAlignment="0" applyProtection="0"/>
    <xf numFmtId="0" fontId="5" fillId="35" borderId="1" applyNumberFormat="0" applyAlignment="0" applyProtection="0"/>
    <xf numFmtId="0" fontId="5" fillId="35" borderId="1" applyNumberFormat="0" applyAlignment="0" applyProtection="0"/>
    <xf numFmtId="0" fontId="5" fillId="3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70" fontId="1" fillId="0" borderId="0" applyFon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176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70" fontId="6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70" fontId="6" fillId="0" borderId="0" applyFon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6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0" fontId="6" fillId="0" borderId="0" applyFont="0" applyFill="0" applyBorder="0" applyAlignment="0" applyProtection="0"/>
    <xf numFmtId="0" fontId="53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54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55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1" fillId="37" borderId="10" applyNumberFormat="0" applyAlignment="0" applyProtection="0"/>
    <xf numFmtId="0" fontId="11" fillId="38" borderId="10" applyNumberFormat="0" applyAlignment="0" applyProtection="0"/>
    <xf numFmtId="0" fontId="11" fillId="38" borderId="10" applyNumberFormat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1" fillId="41" borderId="11" applyNumberFormat="0" applyAlignment="0" applyProtection="0"/>
    <xf numFmtId="0" fontId="0" fillId="41" borderId="11" applyNumberFormat="0" applyAlignment="0" applyProtection="0"/>
    <xf numFmtId="0" fontId="0" fillId="41" borderId="11" applyNumberFormat="0" applyAlignment="0" applyProtection="0"/>
    <xf numFmtId="0" fontId="0" fillId="41" borderId="11" applyNumberFormat="0" applyAlignment="0" applyProtection="0"/>
    <xf numFmtId="9" fontId="0" fillId="0" borderId="0" applyFill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0" fontId="18" fillId="4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391" applyFont="1" applyAlignment="1" applyProtection="1">
      <alignment vertical="center"/>
      <protection locked="0"/>
    </xf>
    <xf numFmtId="0" fontId="22" fillId="0" borderId="0" xfId="406" applyFont="1" applyAlignment="1" applyProtection="1">
      <alignment vertical="center"/>
      <protection locked="0"/>
    </xf>
    <xf numFmtId="49" fontId="27" fillId="0" borderId="0" xfId="0" applyNumberFormat="1" applyFont="1" applyFill="1" applyBorder="1" applyAlignment="1">
      <alignment horizontal="center" vertical="center" wrapText="1"/>
    </xf>
    <xf numFmtId="0" fontId="20" fillId="0" borderId="0" xfId="395" applyFont="1" applyFill="1" applyAlignment="1" applyProtection="1">
      <alignment vertical="center"/>
      <protection locked="0"/>
    </xf>
    <xf numFmtId="0" fontId="20" fillId="0" borderId="0" xfId="406" applyFont="1" applyFill="1" applyAlignment="1" applyProtection="1">
      <alignment horizontal="left" vertical="center"/>
      <protection locked="0"/>
    </xf>
    <xf numFmtId="0" fontId="20" fillId="0" borderId="0" xfId="392" applyFont="1" applyAlignment="1" applyProtection="1">
      <alignment vertical="center"/>
      <protection locked="0"/>
    </xf>
    <xf numFmtId="0" fontId="20" fillId="0" borderId="0" xfId="392" applyNumberFormat="1" applyFont="1" applyFill="1" applyBorder="1" applyAlignment="1" applyProtection="1">
      <alignment vertical="center"/>
      <protection locked="0"/>
    </xf>
    <xf numFmtId="1" fontId="20" fillId="0" borderId="0" xfId="392" applyNumberFormat="1" applyFont="1" applyAlignment="1" applyProtection="1">
      <alignment vertical="center"/>
      <protection locked="0"/>
    </xf>
    <xf numFmtId="169" fontId="0" fillId="0" borderId="0" xfId="0" applyNumberFormat="1" applyAlignment="1">
      <alignment/>
    </xf>
    <xf numFmtId="0" fontId="34" fillId="0" borderId="0" xfId="394" applyFont="1" applyFill="1" applyBorder="1" applyAlignment="1" applyProtection="1">
      <alignment horizontal="center" vertical="center" wrapText="1"/>
      <protection locked="0"/>
    </xf>
    <xf numFmtId="49" fontId="26" fillId="0" borderId="0" xfId="385" applyNumberFormat="1" applyFont="1" applyFill="1" applyBorder="1" applyAlignment="1" applyProtection="1">
      <alignment horizontal="left" vertical="center" wrapText="1"/>
      <protection locked="0"/>
    </xf>
    <xf numFmtId="49" fontId="27" fillId="0" borderId="0" xfId="389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385" applyFont="1" applyFill="1" applyBorder="1" applyAlignment="1" applyProtection="1">
      <alignment horizontal="center" vertical="center" wrapText="1"/>
      <protection locked="0"/>
    </xf>
    <xf numFmtId="0" fontId="26" fillId="0" borderId="0" xfId="385" applyFont="1" applyFill="1" applyBorder="1" applyAlignment="1">
      <alignment vertical="center" wrapText="1"/>
      <protection/>
    </xf>
    <xf numFmtId="49" fontId="27" fillId="0" borderId="0" xfId="385" applyNumberFormat="1" applyFont="1" applyFill="1" applyBorder="1" applyAlignment="1" applyProtection="1">
      <alignment horizontal="center" vertical="center" wrapText="1"/>
      <protection locked="0"/>
    </xf>
    <xf numFmtId="49" fontId="27" fillId="0" borderId="0" xfId="294" applyNumberFormat="1" applyFont="1" applyFill="1" applyBorder="1" applyAlignment="1" applyProtection="1">
      <alignment horizontal="left" vertical="center" wrapText="1"/>
      <protection locked="0"/>
    </xf>
    <xf numFmtId="49" fontId="35" fillId="0" borderId="0" xfId="294" applyNumberFormat="1" applyFont="1" applyFill="1" applyBorder="1" applyAlignment="1" applyProtection="1">
      <alignment horizontal="left" vertical="center" wrapText="1"/>
      <protection locked="0"/>
    </xf>
    <xf numFmtId="49" fontId="28" fillId="0" borderId="0" xfId="385" applyNumberFormat="1" applyFont="1" applyFill="1" applyBorder="1" applyAlignment="1" applyProtection="1">
      <alignment horizontal="left" vertical="center" wrapText="1"/>
      <protection locked="0"/>
    </xf>
    <xf numFmtId="169" fontId="27" fillId="0" borderId="0" xfId="391" applyNumberFormat="1" applyFont="1" applyBorder="1" applyAlignment="1" applyProtection="1">
      <alignment horizontal="center" vertical="center" wrapText="1"/>
      <protection locked="0"/>
    </xf>
    <xf numFmtId="168" fontId="36" fillId="0" borderId="0" xfId="391" applyNumberFormat="1" applyFont="1" applyBorder="1" applyAlignment="1" applyProtection="1">
      <alignment horizontal="center" vertical="center" wrapText="1"/>
      <protection locked="0"/>
    </xf>
    <xf numFmtId="0" fontId="26" fillId="0" borderId="0" xfId="391" applyFont="1" applyBorder="1" applyAlignment="1" applyProtection="1">
      <alignment horizontal="center" vertical="center" wrapText="1"/>
      <protection locked="0"/>
    </xf>
    <xf numFmtId="0" fontId="20" fillId="0" borderId="0" xfId="391" applyNumberFormat="1" applyFont="1" applyFill="1" applyBorder="1" applyAlignment="1" applyProtection="1">
      <alignment vertical="center"/>
      <protection locked="0"/>
    </xf>
    <xf numFmtId="0" fontId="0" fillId="0" borderId="0" xfId="391" applyNumberFormat="1" applyFont="1" applyFill="1" applyBorder="1" applyAlignment="1" applyProtection="1">
      <alignment horizontal="center" vertical="center"/>
      <protection locked="0"/>
    </xf>
    <xf numFmtId="0" fontId="0" fillId="0" borderId="0" xfId="406" applyFont="1" applyAlignment="1" applyProtection="1">
      <alignment horizontal="center" vertical="center"/>
      <protection locked="0"/>
    </xf>
    <xf numFmtId="0" fontId="0" fillId="0" borderId="0" xfId="406" applyAlignment="1" applyProtection="1">
      <alignment vertical="center"/>
      <protection locked="0"/>
    </xf>
    <xf numFmtId="0" fontId="25" fillId="0" borderId="0" xfId="406" applyFont="1" applyAlignment="1" applyProtection="1">
      <alignment horizontal="center" vertical="center"/>
      <protection locked="0"/>
    </xf>
    <xf numFmtId="0" fontId="0" fillId="0" borderId="0" xfId="406" applyAlignment="1" applyProtection="1">
      <alignment horizontal="center" vertical="center" wrapText="1"/>
      <protection locked="0"/>
    </xf>
    <xf numFmtId="0" fontId="21" fillId="0" borderId="0" xfId="406" applyFont="1" applyAlignment="1" applyProtection="1">
      <alignment vertical="center"/>
      <protection locked="0"/>
    </xf>
    <xf numFmtId="0" fontId="29" fillId="0" borderId="0" xfId="406" applyFont="1" applyAlignment="1" applyProtection="1">
      <alignment vertical="center"/>
      <protection locked="0"/>
    </xf>
    <xf numFmtId="49" fontId="27" fillId="0" borderId="0" xfId="0" applyNumberFormat="1" applyFont="1" applyFill="1" applyBorder="1" applyAlignment="1">
      <alignment horizontal="center" vertical="center"/>
    </xf>
    <xf numFmtId="0" fontId="29" fillId="0" borderId="0" xfId="406" applyFont="1" applyFill="1" applyAlignment="1" applyProtection="1">
      <alignment vertical="center"/>
      <protection locked="0"/>
    </xf>
    <xf numFmtId="0" fontId="38" fillId="0" borderId="0" xfId="406" applyFont="1" applyFill="1" applyAlignment="1" applyProtection="1">
      <alignment vertical="center"/>
      <protection locked="0"/>
    </xf>
    <xf numFmtId="0" fontId="27" fillId="0" borderId="0" xfId="406" applyFont="1" applyFill="1" applyBorder="1" applyAlignment="1" applyProtection="1">
      <alignment horizontal="center" vertical="center"/>
      <protection locked="0"/>
    </xf>
    <xf numFmtId="49" fontId="26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168" fontId="27" fillId="0" borderId="0" xfId="391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406" applyFont="1" applyFill="1" applyAlignment="1" applyProtection="1">
      <alignment horizontal="center" vertical="center"/>
      <protection locked="0"/>
    </xf>
    <xf numFmtId="0" fontId="0" fillId="0" borderId="0" xfId="406" applyFont="1" applyFill="1" applyAlignment="1" applyProtection="1">
      <alignment vertical="center"/>
      <protection locked="0"/>
    </xf>
    <xf numFmtId="0" fontId="29" fillId="0" borderId="0" xfId="406" applyFont="1" applyFill="1" applyAlignment="1" applyProtection="1">
      <alignment horizontal="left" vertical="center"/>
      <protection locked="0"/>
    </xf>
    <xf numFmtId="0" fontId="29" fillId="0" borderId="0" xfId="406" applyFont="1" applyFill="1" applyAlignment="1" applyProtection="1">
      <alignment horizontal="center" vertical="center" wrapText="1"/>
      <protection locked="0"/>
    </xf>
    <xf numFmtId="0" fontId="0" fillId="0" borderId="0" xfId="406" applyFont="1" applyFill="1" applyAlignment="1" applyProtection="1">
      <alignment horizontal="center" vertical="center"/>
      <protection locked="0"/>
    </xf>
    <xf numFmtId="0" fontId="0" fillId="0" borderId="0" xfId="406" applyFill="1" applyAlignment="1" applyProtection="1">
      <alignment vertical="center"/>
      <protection locked="0"/>
    </xf>
    <xf numFmtId="0" fontId="25" fillId="0" borderId="0" xfId="406" applyFont="1" applyFill="1" applyAlignment="1" applyProtection="1">
      <alignment horizontal="center" vertical="center"/>
      <protection locked="0"/>
    </xf>
    <xf numFmtId="0" fontId="0" fillId="0" borderId="0" xfId="406" applyFill="1" applyAlignment="1" applyProtection="1">
      <alignment horizontal="center" vertical="center" wrapText="1"/>
      <protection locked="0"/>
    </xf>
    <xf numFmtId="0" fontId="39" fillId="0" borderId="0" xfId="391" applyNumberFormat="1" applyFont="1" applyFill="1" applyBorder="1" applyAlignment="1" applyProtection="1">
      <alignment vertical="center"/>
      <protection locked="0"/>
    </xf>
    <xf numFmtId="1" fontId="24" fillId="43" borderId="13" xfId="394" applyNumberFormat="1" applyFont="1" applyFill="1" applyBorder="1" applyAlignment="1" applyProtection="1">
      <alignment horizontal="center" vertical="center" textRotation="90" wrapText="1"/>
      <protection locked="0"/>
    </xf>
    <xf numFmtId="168" fontId="24" fillId="43" borderId="13" xfId="394" applyNumberFormat="1" applyFont="1" applyFill="1" applyBorder="1" applyAlignment="1" applyProtection="1">
      <alignment horizontal="center" vertical="center" wrapText="1"/>
      <protection locked="0"/>
    </xf>
    <xf numFmtId="0" fontId="24" fillId="43" borderId="13" xfId="394" applyFont="1" applyFill="1" applyBorder="1" applyAlignment="1" applyProtection="1">
      <alignment horizontal="center" vertical="center" textRotation="90" wrapText="1"/>
      <protection locked="0"/>
    </xf>
    <xf numFmtId="0" fontId="26" fillId="41" borderId="14" xfId="406" applyFont="1" applyFill="1" applyBorder="1" applyAlignment="1" applyProtection="1">
      <alignment horizontal="center" vertical="center" textRotation="90" wrapText="1"/>
      <protection locked="0"/>
    </xf>
    <xf numFmtId="0" fontId="26" fillId="41" borderId="14" xfId="406" applyFont="1" applyFill="1" applyBorder="1" applyAlignment="1" applyProtection="1">
      <alignment horizontal="center" vertical="center" wrapText="1"/>
      <protection locked="0"/>
    </xf>
    <xf numFmtId="0" fontId="19" fillId="0" borderId="0" xfId="399" applyFont="1" applyAlignment="1" applyProtection="1">
      <alignment wrapText="1"/>
      <protection locked="0"/>
    </xf>
    <xf numFmtId="0" fontId="19" fillId="0" borderId="0" xfId="399" applyFont="1" applyAlignment="1" applyProtection="1">
      <alignment shrinkToFit="1"/>
      <protection locked="0"/>
    </xf>
    <xf numFmtId="0" fontId="19" fillId="0" borderId="0" xfId="399" applyFont="1" applyProtection="1">
      <alignment/>
      <protection locked="0"/>
    </xf>
    <xf numFmtId="0" fontId="32" fillId="0" borderId="0" xfId="399" applyFont="1" applyAlignment="1" applyProtection="1">
      <alignment horizontal="right" vertical="center"/>
      <protection locked="0"/>
    </xf>
    <xf numFmtId="0" fontId="32" fillId="0" borderId="0" xfId="399" applyFont="1" applyAlignment="1" applyProtection="1">
      <alignment vertical="center"/>
      <protection locked="0"/>
    </xf>
    <xf numFmtId="0" fontId="0" fillId="0" borderId="13" xfId="0" applyBorder="1" applyAlignment="1">
      <alignment/>
    </xf>
    <xf numFmtId="49" fontId="23" fillId="0" borderId="13" xfId="0" applyNumberFormat="1" applyFont="1" applyFill="1" applyBorder="1" applyAlignment="1">
      <alignment horizontal="left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/>
    </xf>
    <xf numFmtId="0" fontId="24" fillId="0" borderId="13" xfId="277" applyNumberFormat="1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>
      <alignment vertical="center" wrapText="1"/>
    </xf>
    <xf numFmtId="49" fontId="24" fillId="0" borderId="13" xfId="291" applyNumberFormat="1" applyFont="1" applyFill="1" applyBorder="1" applyAlignment="1" applyProtection="1">
      <alignment horizontal="center" vertical="center"/>
      <protection locked="0"/>
    </xf>
    <xf numFmtId="0" fontId="24" fillId="0" borderId="13" xfId="402" applyNumberFormat="1" applyFont="1" applyFill="1" applyBorder="1" applyAlignment="1" applyProtection="1">
      <alignment horizontal="center" vertical="center" wrapText="1"/>
      <protection locked="0"/>
    </xf>
    <xf numFmtId="49" fontId="23" fillId="0" borderId="13" xfId="385" applyNumberFormat="1" applyFont="1" applyFill="1" applyBorder="1" applyAlignment="1" applyProtection="1">
      <alignment horizontal="left" vertical="center" wrapText="1"/>
      <protection locked="0"/>
    </xf>
    <xf numFmtId="49" fontId="24" fillId="0" borderId="13" xfId="385" applyNumberFormat="1" applyFont="1" applyFill="1" applyBorder="1" applyAlignment="1" applyProtection="1">
      <alignment horizontal="center" vertical="center" wrapText="1"/>
      <protection locked="0"/>
    </xf>
    <xf numFmtId="49" fontId="24" fillId="0" borderId="13" xfId="291" applyNumberFormat="1" applyFont="1" applyFill="1" applyBorder="1" applyAlignment="1" applyProtection="1">
      <alignment horizontal="center" vertical="center" wrapText="1"/>
      <protection locked="0"/>
    </xf>
    <xf numFmtId="0" fontId="24" fillId="0" borderId="13" xfId="386" applyFont="1" applyFill="1" applyBorder="1" applyAlignment="1" applyProtection="1">
      <alignment horizontal="center" vertical="center" wrapText="1"/>
      <protection locked="0"/>
    </xf>
    <xf numFmtId="49" fontId="23" fillId="0" borderId="13" xfId="306" applyNumberFormat="1" applyFont="1" applyFill="1" applyBorder="1" applyAlignment="1" applyProtection="1">
      <alignment vertical="center" wrapText="1"/>
      <protection locked="0"/>
    </xf>
    <xf numFmtId="49" fontId="24" fillId="0" borderId="13" xfId="386" applyNumberFormat="1" applyFont="1" applyFill="1" applyBorder="1" applyAlignment="1" applyProtection="1">
      <alignment horizontal="center" vertical="center"/>
      <protection locked="0"/>
    </xf>
    <xf numFmtId="49" fontId="23" fillId="0" borderId="13" xfId="291" applyNumberFormat="1" applyFont="1" applyFill="1" applyBorder="1" applyAlignment="1" applyProtection="1">
      <alignment vertical="center" wrapText="1"/>
      <protection locked="0"/>
    </xf>
    <xf numFmtId="49" fontId="24" fillId="0" borderId="13" xfId="358" applyNumberFormat="1" applyFont="1" applyFill="1" applyBorder="1" applyAlignment="1" applyProtection="1">
      <alignment horizontal="center" vertical="center" wrapText="1"/>
      <protection locked="0"/>
    </xf>
    <xf numFmtId="49" fontId="23" fillId="0" borderId="13" xfId="386" applyNumberFormat="1" applyFont="1" applyFill="1" applyBorder="1" applyAlignment="1" applyProtection="1">
      <alignment horizontal="left" vertical="center" wrapText="1"/>
      <protection locked="0"/>
    </xf>
    <xf numFmtId="0" fontId="23" fillId="43" borderId="13" xfId="399" applyFont="1" applyFill="1" applyBorder="1" applyAlignment="1" applyProtection="1">
      <alignment horizontal="center" vertical="center" textRotation="90" wrapText="1"/>
      <protection locked="0"/>
    </xf>
    <xf numFmtId="0" fontId="40" fillId="0" borderId="0" xfId="349" applyFont="1" applyFill="1" applyBorder="1" applyAlignment="1">
      <alignment horizontal="center" vertical="center" wrapText="1"/>
      <protection/>
    </xf>
    <xf numFmtId="0" fontId="6" fillId="0" borderId="0" xfId="360">
      <alignment/>
      <protection/>
    </xf>
    <xf numFmtId="0" fontId="20" fillId="0" borderId="0" xfId="391" applyNumberFormat="1" applyFont="1" applyFill="1" applyBorder="1" applyAlignment="1" applyProtection="1">
      <alignment horizontal="right" vertical="center"/>
      <protection locked="0"/>
    </xf>
    <xf numFmtId="0" fontId="22" fillId="0" borderId="0" xfId="399" applyFont="1" applyAlignment="1" applyProtection="1">
      <alignment horizontal="right" vertical="center"/>
      <protection locked="0"/>
    </xf>
    <xf numFmtId="0" fontId="30" fillId="0" borderId="13" xfId="391" applyNumberFormat="1" applyFont="1" applyFill="1" applyBorder="1" applyAlignment="1" applyProtection="1">
      <alignment vertical="center"/>
      <protection locked="0"/>
    </xf>
    <xf numFmtId="0" fontId="34" fillId="0" borderId="13" xfId="391" applyNumberFormat="1" applyFont="1" applyFill="1" applyBorder="1" applyAlignment="1" applyProtection="1">
      <alignment vertical="center"/>
      <protection locked="0"/>
    </xf>
    <xf numFmtId="0" fontId="20" fillId="0" borderId="13" xfId="391" applyNumberFormat="1" applyFont="1" applyFill="1" applyBorder="1" applyAlignment="1" applyProtection="1">
      <alignment vertical="center"/>
      <protection locked="0"/>
    </xf>
    <xf numFmtId="0" fontId="20" fillId="0" borderId="13" xfId="391" applyNumberFormat="1" applyFont="1" applyFill="1" applyBorder="1" applyAlignment="1" applyProtection="1">
      <alignment vertical="center" wrapText="1"/>
      <protection locked="0"/>
    </xf>
    <xf numFmtId="0" fontId="6" fillId="0" borderId="13" xfId="360" applyFont="1" applyBorder="1">
      <alignment/>
      <protection/>
    </xf>
    <xf numFmtId="0" fontId="41" fillId="0" borderId="13" xfId="391" applyNumberFormat="1" applyFont="1" applyFill="1" applyBorder="1" applyAlignment="1" applyProtection="1">
      <alignment vertical="center"/>
      <protection locked="0"/>
    </xf>
    <xf numFmtId="0" fontId="42" fillId="0" borderId="13" xfId="360" applyFont="1" applyBorder="1">
      <alignment/>
      <protection/>
    </xf>
    <xf numFmtId="0" fontId="43" fillId="0" borderId="0" xfId="0" applyFont="1" applyAlignment="1">
      <alignment/>
    </xf>
    <xf numFmtId="0" fontId="20" fillId="0" borderId="0" xfId="391" applyFont="1" applyAlignment="1" applyProtection="1">
      <alignment vertical="center"/>
      <protection locked="0"/>
    </xf>
    <xf numFmtId="1" fontId="20" fillId="0" borderId="0" xfId="391" applyNumberFormat="1" applyFont="1" applyAlignment="1" applyProtection="1">
      <alignment vertical="center"/>
      <protection locked="0"/>
    </xf>
    <xf numFmtId="168" fontId="20" fillId="0" borderId="0" xfId="391" applyNumberFormat="1" applyFont="1" applyAlignment="1" applyProtection="1">
      <alignment vertical="center"/>
      <protection locked="0"/>
    </xf>
    <xf numFmtId="0" fontId="19" fillId="0" borderId="13" xfId="350" applyFont="1" applyFill="1" applyBorder="1" applyAlignment="1" applyProtection="1">
      <alignment horizontal="center" vertical="center" wrapText="1"/>
      <protection locked="0"/>
    </xf>
    <xf numFmtId="0" fontId="0" fillId="0" borderId="0" xfId="399" applyAlignment="1" applyProtection="1">
      <alignment vertical="center"/>
      <protection locked="0"/>
    </xf>
    <xf numFmtId="0" fontId="0" fillId="0" borderId="0" xfId="391" applyFont="1" applyAlignment="1" applyProtection="1">
      <alignment vertical="center"/>
      <protection locked="0"/>
    </xf>
    <xf numFmtId="0" fontId="0" fillId="0" borderId="0" xfId="399" applyFont="1" applyAlignment="1" applyProtection="1">
      <alignment vertical="center"/>
      <protection locked="0"/>
    </xf>
    <xf numFmtId="0" fontId="44" fillId="0" borderId="0" xfId="399" applyFont="1" applyAlignment="1" applyProtection="1">
      <alignment vertical="center"/>
      <protection locked="0"/>
    </xf>
    <xf numFmtId="0" fontId="21" fillId="0" borderId="0" xfId="399" applyFont="1" applyAlignment="1" applyProtection="1">
      <alignment vertical="center"/>
      <protection locked="0"/>
    </xf>
    <xf numFmtId="0" fontId="21" fillId="0" borderId="0" xfId="391" applyFont="1" applyAlignment="1" applyProtection="1">
      <alignment vertical="center"/>
      <protection locked="0"/>
    </xf>
    <xf numFmtId="1" fontId="24" fillId="2" borderId="13" xfId="394" applyNumberFormat="1" applyFont="1" applyFill="1" applyBorder="1" applyAlignment="1" applyProtection="1">
      <alignment horizontal="center" vertical="center" textRotation="90" wrapText="1"/>
      <protection locked="0"/>
    </xf>
    <xf numFmtId="168" fontId="24" fillId="2" borderId="13" xfId="394" applyNumberFormat="1" applyFont="1" applyFill="1" applyBorder="1" applyAlignment="1" applyProtection="1">
      <alignment horizontal="center" vertical="center" wrapText="1"/>
      <protection locked="0"/>
    </xf>
    <xf numFmtId="0" fontId="24" fillId="2" borderId="13" xfId="394" applyFont="1" applyFill="1" applyBorder="1" applyAlignment="1" applyProtection="1">
      <alignment horizontal="center" vertical="center" textRotation="90" wrapText="1"/>
      <protection locked="0"/>
    </xf>
    <xf numFmtId="0" fontId="40" fillId="0" borderId="13" xfId="394" applyFont="1" applyFill="1" applyBorder="1" applyAlignment="1" applyProtection="1">
      <alignment horizontal="center" vertical="center" wrapText="1"/>
      <protection locked="0"/>
    </xf>
    <xf numFmtId="0" fontId="20" fillId="0" borderId="13" xfId="399" applyFont="1" applyFill="1" applyBorder="1" applyAlignment="1" applyProtection="1">
      <alignment horizontal="center" vertical="center"/>
      <protection locked="0"/>
    </xf>
    <xf numFmtId="0" fontId="20" fillId="0" borderId="13" xfId="399" applyNumberFormat="1" applyFont="1" applyFill="1" applyBorder="1" applyAlignment="1" applyProtection="1">
      <alignment horizontal="center" vertical="center"/>
      <protection locked="0"/>
    </xf>
    <xf numFmtId="0" fontId="23" fillId="0" borderId="13" xfId="398" applyNumberFormat="1" applyFont="1" applyFill="1" applyBorder="1" applyAlignment="1" applyProtection="1">
      <alignment vertical="center" wrapText="1"/>
      <protection locked="0"/>
    </xf>
    <xf numFmtId="0" fontId="23" fillId="0" borderId="13" xfId="410" applyNumberFormat="1" applyFont="1" applyFill="1" applyBorder="1" applyAlignment="1" applyProtection="1">
      <alignment horizontal="left" vertical="center" wrapText="1"/>
      <protection locked="0"/>
    </xf>
    <xf numFmtId="49" fontId="24" fillId="0" borderId="13" xfId="386" applyNumberFormat="1" applyFont="1" applyFill="1" applyBorder="1" applyAlignment="1" applyProtection="1">
      <alignment horizontal="center" vertical="center" wrapText="1"/>
      <protection locked="0"/>
    </xf>
    <xf numFmtId="0" fontId="23" fillId="0" borderId="13" xfId="408" applyFont="1" applyFill="1" applyBorder="1" applyAlignment="1" applyProtection="1">
      <alignment horizontal="center" vertical="center" wrapText="1"/>
      <protection locked="0"/>
    </xf>
    <xf numFmtId="0" fontId="25" fillId="0" borderId="0" xfId="391" applyFont="1" applyFill="1" applyAlignment="1" applyProtection="1">
      <alignment vertical="center"/>
      <protection locked="0"/>
    </xf>
    <xf numFmtId="49" fontId="24" fillId="0" borderId="13" xfId="389" applyNumberFormat="1" applyFont="1" applyFill="1" applyBorder="1" applyAlignment="1" applyProtection="1">
      <alignment horizontal="center" vertical="center" wrapText="1"/>
      <protection locked="0"/>
    </xf>
    <xf numFmtId="0" fontId="24" fillId="0" borderId="13" xfId="387" applyFont="1" applyFill="1" applyBorder="1" applyAlignment="1" applyProtection="1">
      <alignment horizontal="center" vertical="center" wrapText="1"/>
      <protection locked="0"/>
    </xf>
    <xf numFmtId="49" fontId="24" fillId="0" borderId="13" xfId="292" applyNumberFormat="1" applyFont="1" applyFill="1" applyBorder="1" applyAlignment="1" applyProtection="1">
      <alignment horizontal="center" vertical="center" wrapText="1"/>
      <protection locked="0"/>
    </xf>
    <xf numFmtId="0" fontId="24" fillId="0" borderId="13" xfId="404" applyFont="1" applyFill="1" applyBorder="1" applyAlignment="1" applyProtection="1">
      <alignment horizontal="center" vertical="center" wrapText="1"/>
      <protection locked="0"/>
    </xf>
    <xf numFmtId="49" fontId="23" fillId="0" borderId="13" xfId="261" applyNumberFormat="1" applyFont="1" applyFill="1" applyBorder="1" applyAlignment="1" applyProtection="1">
      <alignment vertical="center" wrapText="1"/>
      <protection locked="0"/>
    </xf>
    <xf numFmtId="0" fontId="24" fillId="0" borderId="13" xfId="386" applyFont="1" applyFill="1" applyBorder="1" applyAlignment="1" applyProtection="1">
      <alignment horizontal="center" vertical="center"/>
      <protection locked="0"/>
    </xf>
    <xf numFmtId="49" fontId="24" fillId="0" borderId="13" xfId="290" applyNumberFormat="1" applyFont="1" applyFill="1" applyBorder="1" applyAlignment="1" applyProtection="1">
      <alignment horizontal="center" vertical="center"/>
      <protection locked="0"/>
    </xf>
    <xf numFmtId="0" fontId="24" fillId="0" borderId="13" xfId="385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49" fontId="24" fillId="0" borderId="13" xfId="355" applyNumberFormat="1" applyFont="1" applyFill="1" applyBorder="1" applyAlignment="1">
      <alignment horizontal="center" vertical="center" wrapText="1"/>
      <protection/>
    </xf>
    <xf numFmtId="0" fontId="24" fillId="0" borderId="13" xfId="0" applyFont="1" applyFill="1" applyBorder="1" applyAlignment="1">
      <alignment horizontal="center" vertical="center"/>
    </xf>
    <xf numFmtId="49" fontId="24" fillId="0" borderId="13" xfId="388" applyNumberFormat="1" applyFont="1" applyFill="1" applyBorder="1" applyAlignment="1" applyProtection="1">
      <alignment horizontal="center" vertical="center" wrapText="1"/>
      <protection locked="0"/>
    </xf>
    <xf numFmtId="49" fontId="24" fillId="0" borderId="13" xfId="306" applyNumberFormat="1" applyFont="1" applyFill="1" applyBorder="1" applyAlignment="1" applyProtection="1">
      <alignment horizontal="center" vertical="center"/>
      <protection locked="0"/>
    </xf>
    <xf numFmtId="0" fontId="20" fillId="0" borderId="0" xfId="394" applyFont="1" applyBorder="1" applyAlignment="1" applyProtection="1">
      <alignment horizontal="center" vertical="center" wrapText="1"/>
      <protection locked="0"/>
    </xf>
    <xf numFmtId="0" fontId="20" fillId="0" borderId="0" xfId="399" applyFont="1" applyFill="1" applyBorder="1" applyAlignment="1" applyProtection="1">
      <alignment horizontal="center" vertical="center"/>
      <protection locked="0"/>
    </xf>
    <xf numFmtId="0" fontId="0" fillId="0" borderId="0" xfId="399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0" applyNumberFormat="1" applyFont="1" applyFill="1" applyBorder="1" applyAlignment="1">
      <alignment horizontal="center" vertical="center" wrapText="1"/>
    </xf>
    <xf numFmtId="0" fontId="26" fillId="0" borderId="0" xfId="356" applyNumberFormat="1" applyFont="1" applyFill="1" applyBorder="1" applyAlignment="1">
      <alignment horizontal="left" vertical="center" wrapText="1"/>
      <protection/>
    </xf>
    <xf numFmtId="0" fontId="27" fillId="0" borderId="0" xfId="356" applyNumberFormat="1" applyFont="1" applyFill="1" applyBorder="1" applyAlignment="1">
      <alignment horizontal="center" vertical="center" wrapText="1"/>
      <protection/>
    </xf>
    <xf numFmtId="0" fontId="27" fillId="0" borderId="0" xfId="396" applyNumberFormat="1" applyFont="1" applyFill="1" applyBorder="1" applyAlignment="1" applyProtection="1">
      <alignment horizontal="center" vertical="center" wrapText="1"/>
      <protection locked="0"/>
    </xf>
    <xf numFmtId="1" fontId="27" fillId="0" borderId="0" xfId="391" applyNumberFormat="1" applyFont="1" applyBorder="1" applyAlignment="1" applyProtection="1">
      <alignment horizontal="center" vertical="center" wrapText="1"/>
      <protection locked="0"/>
    </xf>
    <xf numFmtId="168" fontId="45" fillId="0" borderId="0" xfId="391" applyNumberFormat="1" applyFont="1" applyBorder="1" applyAlignment="1" applyProtection="1">
      <alignment horizontal="center" vertical="center" wrapText="1"/>
      <protection locked="0"/>
    </xf>
    <xf numFmtId="168" fontId="26" fillId="0" borderId="0" xfId="391" applyNumberFormat="1" applyFont="1" applyBorder="1" applyAlignment="1" applyProtection="1">
      <alignment horizontal="center" vertical="center" wrapText="1"/>
      <protection locked="0"/>
    </xf>
    <xf numFmtId="0" fontId="23" fillId="2" borderId="0" xfId="408" applyFont="1" applyFill="1" applyBorder="1" applyAlignment="1" applyProtection="1">
      <alignment horizontal="center" vertical="center" wrapText="1"/>
      <protection locked="0"/>
    </xf>
    <xf numFmtId="0" fontId="25" fillId="0" borderId="0" xfId="391" applyFont="1" applyAlignment="1" applyProtection="1">
      <alignment vertical="center"/>
      <protection locked="0"/>
    </xf>
    <xf numFmtId="0" fontId="0" fillId="0" borderId="0" xfId="391" applyNumberFormat="1" applyFont="1" applyFill="1" applyBorder="1" applyAlignment="1" applyProtection="1">
      <alignment vertical="center"/>
      <protection locked="0"/>
    </xf>
    <xf numFmtId="0" fontId="0" fillId="0" borderId="0" xfId="391" applyFont="1" applyBorder="1" applyAlignment="1" applyProtection="1">
      <alignment vertical="center"/>
      <protection locked="0"/>
    </xf>
    <xf numFmtId="1" fontId="0" fillId="0" borderId="0" xfId="391" applyNumberFormat="1" applyFont="1" applyAlignment="1" applyProtection="1">
      <alignment vertical="center"/>
      <protection locked="0"/>
    </xf>
    <xf numFmtId="168" fontId="0" fillId="0" borderId="0" xfId="391" applyNumberFormat="1" applyFont="1" applyAlignment="1" applyProtection="1">
      <alignment vertical="center"/>
      <protection locked="0"/>
    </xf>
    <xf numFmtId="0" fontId="32" fillId="0" borderId="0" xfId="406" applyFont="1" applyAlignment="1" applyProtection="1">
      <alignment horizontal="right" vertical="center"/>
      <protection locked="0"/>
    </xf>
    <xf numFmtId="0" fontId="23" fillId="0" borderId="0" xfId="406" applyFont="1" applyProtection="1">
      <alignment/>
      <protection locked="0"/>
    </xf>
    <xf numFmtId="0" fontId="23" fillId="0" borderId="0" xfId="406" applyFont="1" applyAlignment="1" applyProtection="1">
      <alignment wrapText="1"/>
      <protection locked="0"/>
    </xf>
    <xf numFmtId="0" fontId="23" fillId="0" borderId="0" xfId="406" applyFont="1" applyAlignment="1" applyProtection="1">
      <alignment shrinkToFit="1"/>
      <protection locked="0"/>
    </xf>
    <xf numFmtId="0" fontId="23" fillId="0" borderId="0" xfId="406" applyFont="1" applyAlignment="1" applyProtection="1">
      <alignment horizontal="left"/>
      <protection locked="0"/>
    </xf>
    <xf numFmtId="0" fontId="33" fillId="0" borderId="0" xfId="406" applyFont="1" applyProtection="1">
      <alignment/>
      <protection locked="0"/>
    </xf>
    <xf numFmtId="0" fontId="47" fillId="0" borderId="0" xfId="406" applyFont="1" applyAlignment="1" applyProtection="1">
      <alignment horizontal="right" vertical="center"/>
      <protection locked="0"/>
    </xf>
    <xf numFmtId="0" fontId="24" fillId="0" borderId="0" xfId="399" applyFont="1" applyProtection="1">
      <alignment/>
      <protection locked="0"/>
    </xf>
    <xf numFmtId="0" fontId="24" fillId="0" borderId="0" xfId="399" applyFont="1" applyAlignment="1" applyProtection="1">
      <alignment wrapText="1"/>
      <protection locked="0"/>
    </xf>
    <xf numFmtId="0" fontId="24" fillId="0" borderId="0" xfId="399" applyFont="1" applyAlignment="1" applyProtection="1">
      <alignment shrinkToFit="1"/>
      <protection locked="0"/>
    </xf>
    <xf numFmtId="0" fontId="24" fillId="0" borderId="0" xfId="399" applyFont="1" applyAlignment="1" applyProtection="1">
      <alignment horizontal="left"/>
      <protection locked="0"/>
    </xf>
    <xf numFmtId="0" fontId="48" fillId="0" borderId="0" xfId="399" applyFont="1" applyProtection="1">
      <alignment/>
      <protection locked="0"/>
    </xf>
    <xf numFmtId="0" fontId="47" fillId="0" borderId="0" xfId="399" applyFont="1" applyAlignment="1" applyProtection="1">
      <alignment horizontal="right" vertical="center"/>
      <protection locked="0"/>
    </xf>
    <xf numFmtId="0" fontId="50" fillId="0" borderId="0" xfId="406" applyFont="1" applyFill="1" applyAlignment="1" applyProtection="1">
      <alignment vertical="center"/>
      <protection locked="0"/>
    </xf>
    <xf numFmtId="0" fontId="50" fillId="0" borderId="0" xfId="395" applyFont="1" applyFill="1" applyAlignment="1" applyProtection="1">
      <alignment vertical="center"/>
      <protection locked="0"/>
    </xf>
    <xf numFmtId="1" fontId="46" fillId="0" borderId="0" xfId="399" applyNumberFormat="1" applyFont="1" applyProtection="1">
      <alignment/>
      <protection locked="0"/>
    </xf>
    <xf numFmtId="168" fontId="19" fillId="0" borderId="0" xfId="399" applyNumberFormat="1" applyFont="1" applyProtection="1">
      <alignment/>
      <protection locked="0"/>
    </xf>
    <xf numFmtId="0" fontId="46" fillId="0" borderId="0" xfId="399" applyFont="1" applyProtection="1">
      <alignment/>
      <protection locked="0"/>
    </xf>
    <xf numFmtId="168" fontId="46" fillId="0" borderId="0" xfId="399" applyNumberFormat="1" applyFont="1" applyProtection="1">
      <alignment/>
      <protection locked="0"/>
    </xf>
    <xf numFmtId="169" fontId="46" fillId="0" borderId="0" xfId="399" applyNumberFormat="1" applyFont="1" applyProtection="1">
      <alignment/>
      <protection locked="0"/>
    </xf>
    <xf numFmtId="0" fontId="0" fillId="0" borderId="0" xfId="0" applyFont="1" applyAlignment="1">
      <alignment/>
    </xf>
    <xf numFmtId="168" fontId="51" fillId="0" borderId="0" xfId="392" applyNumberFormat="1" applyFont="1" applyBorder="1" applyAlignment="1" applyProtection="1">
      <alignment horizontal="center" vertical="center" wrapText="1"/>
      <protection locked="0"/>
    </xf>
    <xf numFmtId="0" fontId="20" fillId="0" borderId="0" xfId="392" applyNumberFormat="1" applyFont="1" applyFill="1" applyBorder="1" applyAlignment="1" applyProtection="1">
      <alignment horizontal="center" vertical="center"/>
      <protection locked="0"/>
    </xf>
    <xf numFmtId="168" fontId="20" fillId="0" borderId="0" xfId="392" applyNumberFormat="1" applyFont="1" applyAlignment="1" applyProtection="1">
      <alignment vertical="center"/>
      <protection locked="0"/>
    </xf>
    <xf numFmtId="0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47" fillId="0" borderId="0" xfId="406" applyFont="1" applyAlignment="1" applyProtection="1">
      <alignment vertical="center"/>
      <protection locked="0"/>
    </xf>
    <xf numFmtId="0" fontId="24" fillId="0" borderId="13" xfId="406" applyFont="1" applyFill="1" applyBorder="1" applyAlignment="1" applyProtection="1">
      <alignment horizontal="center" vertical="center"/>
      <protection locked="0"/>
    </xf>
    <xf numFmtId="168" fontId="24" fillId="0" borderId="13" xfId="39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406" applyFont="1" applyFill="1" applyAlignment="1" applyProtection="1">
      <alignment vertical="center"/>
      <protection locked="0"/>
    </xf>
    <xf numFmtId="49" fontId="24" fillId="0" borderId="13" xfId="271" applyNumberFormat="1" applyFont="1" applyFill="1" applyBorder="1" applyAlignment="1" applyProtection="1">
      <alignment horizontal="center" vertical="center" wrapText="1"/>
      <protection locked="0"/>
    </xf>
    <xf numFmtId="49" fontId="24" fillId="0" borderId="13" xfId="271" applyNumberFormat="1" applyFont="1" applyFill="1" applyBorder="1" applyAlignment="1" applyProtection="1">
      <alignment horizontal="center" vertical="center" wrapText="1"/>
      <protection/>
    </xf>
    <xf numFmtId="49" fontId="24" fillId="0" borderId="13" xfId="293" applyNumberFormat="1" applyFont="1" applyFill="1" applyBorder="1" applyAlignment="1" applyProtection="1">
      <alignment horizontal="center" vertical="center" wrapText="1"/>
      <protection locked="0"/>
    </xf>
    <xf numFmtId="49" fontId="24" fillId="0" borderId="13" xfId="404" applyNumberFormat="1" applyFont="1" applyFill="1" applyBorder="1" applyAlignment="1" applyProtection="1">
      <alignment horizontal="center" vertical="center" wrapText="1"/>
      <protection locked="0"/>
    </xf>
    <xf numFmtId="0" fontId="24" fillId="0" borderId="13" xfId="363" applyFont="1" applyFill="1" applyBorder="1" applyAlignment="1" applyProtection="1">
      <alignment horizontal="center" vertical="center" wrapText="1"/>
      <protection locked="0"/>
    </xf>
    <xf numFmtId="49" fontId="24" fillId="0" borderId="13" xfId="292" applyNumberFormat="1" applyFont="1" applyFill="1" applyBorder="1" applyAlignment="1" applyProtection="1">
      <alignment horizontal="center" vertical="center"/>
      <protection locked="0"/>
    </xf>
    <xf numFmtId="0" fontId="23" fillId="0" borderId="13" xfId="404" applyFont="1" applyFill="1" applyBorder="1" applyAlignment="1" applyProtection="1">
      <alignment vertical="center" wrapText="1"/>
      <protection locked="0"/>
    </xf>
    <xf numFmtId="0" fontId="24" fillId="0" borderId="13" xfId="279" applyNumberFormat="1" applyFont="1" applyFill="1" applyBorder="1" applyAlignment="1" applyProtection="1">
      <alignment horizontal="center" vertical="center" wrapText="1"/>
      <protection locked="0"/>
    </xf>
    <xf numFmtId="0" fontId="23" fillId="0" borderId="13" xfId="400" applyFont="1" applyFill="1" applyBorder="1" applyAlignment="1" applyProtection="1">
      <alignment vertical="center" wrapText="1"/>
      <protection locked="0"/>
    </xf>
    <xf numFmtId="49" fontId="24" fillId="0" borderId="13" xfId="400" applyNumberFormat="1" applyFont="1" applyFill="1" applyBorder="1" applyAlignment="1" applyProtection="1">
      <alignment horizontal="center" vertical="center" wrapText="1"/>
      <protection locked="0"/>
    </xf>
    <xf numFmtId="0" fontId="24" fillId="0" borderId="13" xfId="400" applyFont="1" applyFill="1" applyBorder="1" applyAlignment="1" applyProtection="1">
      <alignment horizontal="center" vertical="center" wrapText="1"/>
      <protection locked="0"/>
    </xf>
    <xf numFmtId="49" fontId="23" fillId="0" borderId="13" xfId="388" applyNumberFormat="1" applyFont="1" applyFill="1" applyBorder="1" applyAlignment="1" applyProtection="1">
      <alignment horizontal="left" vertical="center" wrapText="1"/>
      <protection locked="0"/>
    </xf>
    <xf numFmtId="49" fontId="24" fillId="0" borderId="13" xfId="411" applyNumberFormat="1" applyFont="1" applyFill="1" applyBorder="1" applyAlignment="1" applyProtection="1">
      <alignment horizontal="center" vertical="center" wrapText="1"/>
      <protection locked="0"/>
    </xf>
    <xf numFmtId="0" fontId="24" fillId="0" borderId="13" xfId="402" applyFont="1" applyFill="1" applyBorder="1" applyAlignment="1" applyProtection="1">
      <alignment horizontal="center" vertical="center"/>
      <protection locked="0"/>
    </xf>
    <xf numFmtId="49" fontId="24" fillId="2" borderId="13" xfId="400" applyNumberFormat="1" applyFont="1" applyFill="1" applyBorder="1" applyAlignment="1" applyProtection="1">
      <alignment horizontal="center" vertical="center" wrapText="1"/>
      <protection locked="0"/>
    </xf>
    <xf numFmtId="0" fontId="24" fillId="0" borderId="13" xfId="358" applyFont="1" applyFill="1" applyBorder="1" applyAlignment="1" applyProtection="1">
      <alignment horizontal="center" vertical="center" wrapText="1"/>
      <protection locked="0"/>
    </xf>
    <xf numFmtId="49" fontId="24" fillId="0" borderId="13" xfId="278" applyNumberFormat="1" applyFont="1" applyFill="1" applyBorder="1" applyAlignment="1" applyProtection="1">
      <alignment horizontal="center" vertical="center" wrapText="1"/>
      <protection locked="0"/>
    </xf>
    <xf numFmtId="49" fontId="24" fillId="0" borderId="13" xfId="373" applyNumberFormat="1" applyFont="1" applyFill="1" applyBorder="1" applyAlignment="1">
      <alignment horizontal="center" vertical="center" wrapText="1"/>
      <protection/>
    </xf>
    <xf numFmtId="0" fontId="24" fillId="0" borderId="13" xfId="373" applyNumberFormat="1" applyFont="1" applyFill="1" applyBorder="1" applyAlignment="1" applyProtection="1">
      <alignment horizontal="center" vertical="center"/>
      <protection locked="0"/>
    </xf>
    <xf numFmtId="0" fontId="24" fillId="0" borderId="13" xfId="280" applyNumberFormat="1" applyFont="1" applyFill="1" applyBorder="1" applyAlignment="1" applyProtection="1">
      <alignment horizontal="center" vertical="center" wrapText="1"/>
      <protection locked="0"/>
    </xf>
    <xf numFmtId="49" fontId="24" fillId="0" borderId="13" xfId="294" applyNumberFormat="1" applyFont="1" applyFill="1" applyBorder="1" applyAlignment="1" applyProtection="1">
      <alignment horizontal="center" vertical="center" wrapText="1"/>
      <protection locked="0"/>
    </xf>
    <xf numFmtId="49" fontId="23" fillId="0" borderId="13" xfId="267" applyNumberFormat="1" applyFont="1" applyFill="1" applyBorder="1" applyAlignment="1" applyProtection="1">
      <alignment vertical="center" wrapText="1"/>
      <protection locked="0"/>
    </xf>
    <xf numFmtId="0" fontId="24" fillId="0" borderId="13" xfId="357" applyFont="1" applyFill="1" applyBorder="1" applyAlignment="1" applyProtection="1">
      <alignment horizontal="center" vertical="center" wrapText="1"/>
      <protection locked="0"/>
    </xf>
    <xf numFmtId="0" fontId="24" fillId="0" borderId="13" xfId="274" applyNumberFormat="1" applyFont="1" applyFill="1" applyBorder="1" applyAlignment="1" applyProtection="1">
      <alignment horizontal="center" vertical="center" wrapText="1"/>
      <protection locked="0"/>
    </xf>
    <xf numFmtId="49" fontId="23" fillId="0" borderId="13" xfId="290" applyNumberFormat="1" applyFont="1" applyFill="1" applyBorder="1" applyAlignment="1" applyProtection="1">
      <alignment vertical="center" wrapText="1"/>
      <protection locked="0"/>
    </xf>
    <xf numFmtId="0" fontId="24" fillId="0" borderId="13" xfId="412" applyFont="1" applyFill="1" applyBorder="1" applyAlignment="1" applyProtection="1">
      <alignment horizontal="center" vertical="center"/>
      <protection locked="0"/>
    </xf>
    <xf numFmtId="49" fontId="23" fillId="0" borderId="13" xfId="301" applyNumberFormat="1" applyFont="1" applyFill="1" applyBorder="1" applyAlignment="1" applyProtection="1">
      <alignment vertical="center" wrapText="1"/>
      <protection locked="0"/>
    </xf>
    <xf numFmtId="0" fontId="24" fillId="0" borderId="13" xfId="349" applyFont="1" applyFill="1" applyBorder="1" applyAlignment="1" applyProtection="1">
      <alignment horizontal="center" vertical="center" wrapText="1"/>
      <protection locked="0"/>
    </xf>
    <xf numFmtId="0" fontId="24" fillId="0" borderId="13" xfId="373" applyNumberFormat="1" applyFont="1" applyFill="1" applyBorder="1" applyAlignment="1">
      <alignment horizontal="center" vertical="center" wrapText="1"/>
      <protection/>
    </xf>
    <xf numFmtId="49" fontId="24" fillId="0" borderId="13" xfId="296" applyNumberFormat="1" applyFont="1" applyFill="1" applyBorder="1" applyAlignment="1" applyProtection="1">
      <alignment horizontal="center" vertical="center" wrapText="1"/>
      <protection locked="0"/>
    </xf>
    <xf numFmtId="0" fontId="23" fillId="0" borderId="13" xfId="405" applyFont="1" applyFill="1" applyBorder="1" applyAlignment="1" applyProtection="1">
      <alignment vertical="center" wrapText="1"/>
      <protection locked="0"/>
    </xf>
    <xf numFmtId="49" fontId="24" fillId="0" borderId="13" xfId="405" applyNumberFormat="1" applyFont="1" applyFill="1" applyBorder="1" applyAlignment="1" applyProtection="1">
      <alignment horizontal="center" vertical="center" wrapText="1"/>
      <protection locked="0"/>
    </xf>
    <xf numFmtId="0" fontId="24" fillId="0" borderId="13" xfId="353" applyFont="1" applyFill="1" applyBorder="1" applyAlignment="1" applyProtection="1">
      <alignment horizontal="center" vertical="center" wrapText="1"/>
      <protection locked="0"/>
    </xf>
    <xf numFmtId="49" fontId="24" fillId="0" borderId="13" xfId="385" applyNumberFormat="1" applyFont="1" applyFill="1" applyBorder="1" applyAlignment="1" applyProtection="1">
      <alignment horizontal="left" vertical="center" wrapText="1"/>
      <protection locked="0"/>
    </xf>
    <xf numFmtId="49" fontId="24" fillId="0" borderId="13" xfId="0" applyNumberFormat="1" applyFont="1" applyFill="1" applyBorder="1" applyAlignment="1">
      <alignment horizontal="left" vertical="center" wrapText="1"/>
    </xf>
    <xf numFmtId="0" fontId="24" fillId="0" borderId="13" xfId="278" applyNumberFormat="1" applyFont="1" applyFill="1" applyBorder="1" applyAlignment="1" applyProtection="1">
      <alignment horizontal="center" vertical="center" wrapText="1"/>
      <protection locked="0"/>
    </xf>
    <xf numFmtId="49" fontId="23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13" xfId="263" applyNumberFormat="1" applyFont="1" applyFill="1" applyBorder="1" applyAlignment="1" applyProtection="1">
      <alignment vertical="center" wrapText="1"/>
      <protection locked="0"/>
    </xf>
    <xf numFmtId="49" fontId="24" fillId="0" borderId="13" xfId="324" applyNumberFormat="1" applyFont="1" applyFill="1" applyBorder="1" applyAlignment="1" applyProtection="1">
      <alignment horizontal="center" vertical="center"/>
      <protection locked="0"/>
    </xf>
    <xf numFmtId="49" fontId="24" fillId="0" borderId="13" xfId="280" applyNumberFormat="1" applyFont="1" applyFill="1" applyBorder="1" applyAlignment="1" applyProtection="1">
      <alignment horizontal="center" vertical="center"/>
      <protection locked="0"/>
    </xf>
    <xf numFmtId="49" fontId="24" fillId="0" borderId="13" xfId="261" applyNumberFormat="1" applyFont="1" applyFill="1" applyBorder="1" applyAlignment="1" applyProtection="1">
      <alignment horizontal="center" vertical="center"/>
      <protection locked="0"/>
    </xf>
    <xf numFmtId="49" fontId="24" fillId="0" borderId="13" xfId="290" applyNumberFormat="1" applyFont="1" applyFill="1" applyBorder="1" applyAlignment="1" applyProtection="1">
      <alignment horizontal="center" vertical="center" wrapText="1"/>
      <protection locked="0"/>
    </xf>
    <xf numFmtId="49" fontId="24" fillId="0" borderId="13" xfId="295" applyNumberFormat="1" applyFont="1" applyFill="1" applyBorder="1" applyAlignment="1" applyProtection="1">
      <alignment vertical="center" wrapText="1"/>
      <protection locked="0"/>
    </xf>
    <xf numFmtId="49" fontId="24" fillId="0" borderId="13" xfId="295" applyNumberFormat="1" applyFont="1" applyFill="1" applyBorder="1" applyAlignment="1" applyProtection="1">
      <alignment horizontal="center" vertical="center"/>
      <protection locked="0"/>
    </xf>
    <xf numFmtId="0" fontId="23" fillId="0" borderId="13" xfId="396" applyNumberFormat="1" applyFont="1" applyFill="1" applyBorder="1" applyAlignment="1" applyProtection="1">
      <alignment vertical="center" wrapText="1"/>
      <protection locked="0"/>
    </xf>
    <xf numFmtId="49" fontId="24" fillId="0" borderId="13" xfId="354" applyNumberFormat="1" applyFont="1" applyFill="1" applyBorder="1" applyAlignment="1">
      <alignment horizontal="center" vertical="center" wrapText="1"/>
      <protection/>
    </xf>
    <xf numFmtId="0" fontId="24" fillId="0" borderId="13" xfId="354" applyNumberFormat="1" applyFont="1" applyFill="1" applyBorder="1" applyAlignment="1">
      <alignment horizontal="center" vertical="center" wrapText="1"/>
      <protection/>
    </xf>
    <xf numFmtId="0" fontId="24" fillId="0" borderId="13" xfId="354" applyFont="1" applyFill="1" applyBorder="1" applyAlignment="1" applyProtection="1">
      <alignment horizontal="center" vertical="center"/>
      <protection locked="0"/>
    </xf>
    <xf numFmtId="0" fontId="24" fillId="0" borderId="13" xfId="354" applyNumberFormat="1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>
      <alignment horizontal="left" vertical="center" wrapText="1"/>
    </xf>
    <xf numFmtId="49" fontId="24" fillId="0" borderId="13" xfId="403" applyNumberFormat="1" applyFont="1" applyFill="1" applyBorder="1" applyAlignment="1" applyProtection="1">
      <alignment horizontal="center" vertical="center" wrapText="1"/>
      <protection locked="0"/>
    </xf>
    <xf numFmtId="0" fontId="24" fillId="0" borderId="13" xfId="390" applyNumberFormat="1" applyFont="1" applyFill="1" applyBorder="1" applyAlignment="1" applyProtection="1">
      <alignment horizontal="center" vertical="center" wrapText="1"/>
      <protection locked="0"/>
    </xf>
    <xf numFmtId="0" fontId="24" fillId="0" borderId="13" xfId="400" applyFont="1" applyFill="1" applyBorder="1" applyAlignment="1" applyProtection="1">
      <alignment horizontal="center" vertical="center"/>
      <protection locked="0"/>
    </xf>
    <xf numFmtId="0" fontId="23" fillId="0" borderId="13" xfId="401" applyFont="1" applyFill="1" applyBorder="1" applyAlignment="1" applyProtection="1">
      <alignment horizontal="left" vertical="center" wrapText="1"/>
      <protection locked="0"/>
    </xf>
    <xf numFmtId="49" fontId="24" fillId="0" borderId="13" xfId="353" applyNumberFormat="1" applyFont="1" applyFill="1" applyBorder="1" applyAlignment="1">
      <alignment horizontal="center" vertical="center" wrapText="1"/>
      <protection/>
    </xf>
    <xf numFmtId="0" fontId="24" fillId="0" borderId="13" xfId="397" applyFont="1" applyFill="1" applyBorder="1" applyAlignment="1" applyProtection="1">
      <alignment horizontal="center" vertical="center" wrapText="1"/>
      <protection locked="0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23" fillId="0" borderId="13" xfId="386" applyFont="1" applyFill="1" applyBorder="1" applyAlignment="1">
      <alignment horizontal="left" vertical="center" wrapText="1"/>
      <protection/>
    </xf>
    <xf numFmtId="49" fontId="24" fillId="0" borderId="13" xfId="386" applyNumberFormat="1" applyFont="1" applyFill="1" applyBorder="1" applyAlignment="1">
      <alignment horizontal="center" vertical="center" shrinkToFit="1"/>
      <protection/>
    </xf>
    <xf numFmtId="0" fontId="24" fillId="0" borderId="13" xfId="386" applyFont="1" applyFill="1" applyBorder="1" applyAlignment="1">
      <alignment horizontal="center" vertical="center" shrinkToFit="1"/>
      <protection/>
    </xf>
    <xf numFmtId="49" fontId="23" fillId="0" borderId="15" xfId="388" applyNumberFormat="1" applyFont="1" applyFill="1" applyBorder="1" applyAlignment="1" applyProtection="1">
      <alignment horizontal="left" vertical="center" wrapText="1"/>
      <protection locked="0"/>
    </xf>
    <xf numFmtId="0" fontId="24" fillId="0" borderId="16" xfId="402" applyFont="1" applyFill="1" applyBorder="1" applyAlignment="1" applyProtection="1">
      <alignment horizontal="center" vertical="center"/>
      <protection locked="0"/>
    </xf>
    <xf numFmtId="0" fontId="24" fillId="0" borderId="17" xfId="400" applyFont="1" applyFill="1" applyBorder="1" applyAlignment="1" applyProtection="1">
      <alignment horizontal="center" vertical="center"/>
      <protection locked="0"/>
    </xf>
    <xf numFmtId="0" fontId="24" fillId="0" borderId="15" xfId="400" applyFont="1" applyFill="1" applyBorder="1" applyAlignment="1" applyProtection="1">
      <alignment horizontal="center" vertical="center"/>
      <protection locked="0"/>
    </xf>
    <xf numFmtId="0" fontId="23" fillId="0" borderId="13" xfId="400" applyFont="1" applyFill="1" applyBorder="1" applyAlignment="1" applyProtection="1">
      <alignment horizontal="left" vertical="center" wrapText="1"/>
      <protection locked="0"/>
    </xf>
    <xf numFmtId="49" fontId="24" fillId="0" borderId="13" xfId="291" applyNumberFormat="1" applyFont="1" applyFill="1" applyBorder="1" applyAlignment="1" applyProtection="1">
      <alignment vertical="center" wrapText="1"/>
      <protection locked="0"/>
    </xf>
    <xf numFmtId="49" fontId="24" fillId="0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>
      <alignment horizontal="center" vertical="center"/>
    </xf>
    <xf numFmtId="49" fontId="23" fillId="0" borderId="18" xfId="290" applyNumberFormat="1" applyFont="1" applyFill="1" applyBorder="1" applyAlignment="1" applyProtection="1">
      <alignment vertical="center" wrapText="1"/>
      <protection locked="0"/>
    </xf>
    <xf numFmtId="49" fontId="24" fillId="0" borderId="16" xfId="385" applyNumberFormat="1" applyFont="1" applyFill="1" applyBorder="1" applyAlignment="1" applyProtection="1">
      <alignment horizontal="center" vertical="center" wrapText="1"/>
      <protection locked="0"/>
    </xf>
    <xf numFmtId="0" fontId="24" fillId="0" borderId="18" xfId="402" applyFont="1" applyFill="1" applyBorder="1" applyAlignment="1" applyProtection="1">
      <alignment horizontal="center" vertical="center"/>
      <protection locked="0"/>
    </xf>
    <xf numFmtId="49" fontId="24" fillId="0" borderId="18" xfId="0" applyNumberFormat="1" applyFont="1" applyFill="1" applyBorder="1" applyAlignment="1">
      <alignment horizontal="center" vertical="center" wrapText="1"/>
    </xf>
    <xf numFmtId="0" fontId="24" fillId="0" borderId="18" xfId="277" applyNumberFormat="1" applyFont="1" applyFill="1" applyBorder="1" applyAlignment="1" applyProtection="1">
      <alignment horizontal="center" vertical="center" wrapText="1"/>
      <protection locked="0"/>
    </xf>
    <xf numFmtId="0" fontId="23" fillId="2" borderId="13" xfId="400" applyFont="1" applyFill="1" applyBorder="1" applyAlignment="1" applyProtection="1">
      <alignment horizontal="left" vertical="center" wrapText="1"/>
      <protection locked="0"/>
    </xf>
    <xf numFmtId="0" fontId="24" fillId="0" borderId="17" xfId="358" applyFont="1" applyFill="1" applyBorder="1" applyAlignment="1" applyProtection="1">
      <alignment horizontal="center" vertical="center" wrapText="1"/>
      <protection locked="0"/>
    </xf>
    <xf numFmtId="0" fontId="24" fillId="0" borderId="13" xfId="396" applyNumberFormat="1" applyFont="1" applyFill="1" applyBorder="1" applyAlignment="1" applyProtection="1">
      <alignment horizontal="center" vertical="center" wrapText="1"/>
      <protection locked="0"/>
    </xf>
    <xf numFmtId="49" fontId="49" fillId="0" borderId="13" xfId="386" applyNumberFormat="1" applyFont="1" applyFill="1" applyBorder="1" applyAlignment="1" applyProtection="1">
      <alignment horizontal="center" vertical="center"/>
      <protection locked="0"/>
    </xf>
    <xf numFmtId="169" fontId="24" fillId="0" borderId="13" xfId="391" applyNumberFormat="1" applyFont="1" applyFill="1" applyBorder="1" applyAlignment="1" applyProtection="1">
      <alignment horizontal="center" vertical="center" wrapText="1"/>
      <protection locked="0"/>
    </xf>
    <xf numFmtId="168" fontId="52" fillId="0" borderId="13" xfId="393" applyNumberFormat="1" applyFont="1" applyFill="1" applyBorder="1" applyAlignment="1" applyProtection="1">
      <alignment horizontal="center" vertical="center" wrapText="1"/>
      <protection locked="0"/>
    </xf>
    <xf numFmtId="0" fontId="23" fillId="0" borderId="13" xfId="391" applyFont="1" applyFill="1" applyBorder="1" applyAlignment="1" applyProtection="1">
      <alignment horizontal="center" vertical="center" wrapText="1"/>
      <protection locked="0"/>
    </xf>
    <xf numFmtId="1" fontId="24" fillId="0" borderId="13" xfId="391" applyNumberFormat="1" applyFont="1" applyFill="1" applyBorder="1" applyAlignment="1" applyProtection="1">
      <alignment horizontal="center" vertical="center" wrapText="1"/>
      <protection locked="0"/>
    </xf>
    <xf numFmtId="49" fontId="23" fillId="0" borderId="18" xfId="306" applyNumberFormat="1" applyFont="1" applyFill="1" applyBorder="1" applyAlignment="1" applyProtection="1">
      <alignment vertical="center" wrapText="1"/>
      <protection locked="0"/>
    </xf>
    <xf numFmtId="0" fontId="24" fillId="0" borderId="16" xfId="363" applyFont="1" applyFill="1" applyBorder="1" applyAlignment="1" applyProtection="1">
      <alignment horizontal="center" vertical="center" wrapText="1"/>
      <protection locked="0"/>
    </xf>
    <xf numFmtId="0" fontId="24" fillId="0" borderId="18" xfId="363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49" fontId="24" fillId="0" borderId="18" xfId="403" applyNumberFormat="1" applyFont="1" applyFill="1" applyBorder="1" applyAlignment="1" applyProtection="1">
      <alignment horizontal="center" vertical="center" wrapText="1"/>
      <protection locked="0"/>
    </xf>
    <xf numFmtId="0" fontId="24" fillId="0" borderId="18" xfId="387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>
      <alignment horizontal="left" vertical="center" wrapText="1"/>
    </xf>
    <xf numFmtId="0" fontId="24" fillId="0" borderId="16" xfId="390" applyNumberFormat="1" applyFont="1" applyFill="1" applyBorder="1" applyAlignment="1" applyProtection="1">
      <alignment horizontal="center" vertical="center" wrapText="1"/>
      <protection locked="0"/>
    </xf>
    <xf numFmtId="0" fontId="24" fillId="0" borderId="18" xfId="400" applyFont="1" applyFill="1" applyBorder="1" applyAlignment="1" applyProtection="1">
      <alignment horizontal="center" vertical="center"/>
      <protection locked="0"/>
    </xf>
    <xf numFmtId="0" fontId="24" fillId="0" borderId="18" xfId="274" applyNumberFormat="1" applyFont="1" applyFill="1" applyBorder="1" applyAlignment="1" applyProtection="1">
      <alignment horizontal="center" vertical="center" wrapText="1"/>
      <protection locked="0"/>
    </xf>
    <xf numFmtId="168" fontId="52" fillId="0" borderId="13" xfId="391" applyNumberFormat="1" applyFont="1" applyFill="1" applyBorder="1" applyAlignment="1" applyProtection="1">
      <alignment horizontal="center" vertical="center" wrapText="1"/>
      <protection locked="0"/>
    </xf>
    <xf numFmtId="0" fontId="23" fillId="0" borderId="13" xfId="40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44" borderId="0" xfId="0" applyFont="1" applyFill="1" applyAlignment="1">
      <alignment/>
    </xf>
    <xf numFmtId="49" fontId="49" fillId="0" borderId="13" xfId="386" applyNumberFormat="1" applyFont="1" applyFill="1" applyBorder="1" applyAlignment="1" applyProtection="1">
      <alignment horizontal="center" vertical="center"/>
      <protection locked="0"/>
    </xf>
    <xf numFmtId="49" fontId="23" fillId="0" borderId="15" xfId="385" applyNumberFormat="1" applyFont="1" applyFill="1" applyBorder="1" applyAlignment="1" applyProtection="1">
      <alignment horizontal="left" vertical="center" wrapText="1"/>
      <protection locked="0"/>
    </xf>
    <xf numFmtId="0" fontId="24" fillId="0" borderId="16" xfId="385" applyFont="1" applyFill="1" applyBorder="1" applyAlignment="1" applyProtection="1">
      <alignment horizontal="center" vertical="center" wrapText="1"/>
      <protection locked="0"/>
    </xf>
    <xf numFmtId="0" fontId="24" fillId="0" borderId="19" xfId="277" applyNumberFormat="1" applyFont="1" applyFill="1" applyBorder="1" applyAlignment="1" applyProtection="1">
      <alignment horizontal="center" vertical="center" wrapText="1"/>
      <protection locked="0"/>
    </xf>
    <xf numFmtId="0" fontId="24" fillId="0" borderId="17" xfId="402" applyFont="1" applyFill="1" applyBorder="1" applyAlignment="1" applyProtection="1">
      <alignment horizontal="center" vertical="center"/>
      <protection locked="0"/>
    </xf>
    <xf numFmtId="49" fontId="24" fillId="0" borderId="15" xfId="29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37" fillId="0" borderId="0" xfId="406" applyFont="1" applyBorder="1" applyAlignment="1" applyProtection="1">
      <alignment horizontal="center" vertical="center" wrapText="1"/>
      <protection locked="0"/>
    </xf>
    <xf numFmtId="0" fontId="20" fillId="0" borderId="0" xfId="406" applyFont="1" applyBorder="1" applyAlignment="1" applyProtection="1">
      <alignment horizontal="center" vertical="center" wrapText="1"/>
      <protection locked="0"/>
    </xf>
    <xf numFmtId="0" fontId="30" fillId="0" borderId="0" xfId="406" applyFont="1" applyBorder="1" applyAlignment="1" applyProtection="1">
      <alignment horizontal="center" vertical="center"/>
      <protection locked="0"/>
    </xf>
    <xf numFmtId="0" fontId="23" fillId="2" borderId="13" xfId="399" applyFont="1" applyFill="1" applyBorder="1" applyAlignment="1" applyProtection="1">
      <alignment horizontal="center" vertical="center" wrapText="1"/>
      <protection locked="0"/>
    </xf>
    <xf numFmtId="168" fontId="23" fillId="2" borderId="13" xfId="399" applyNumberFormat="1" applyFont="1" applyFill="1" applyBorder="1" applyAlignment="1" applyProtection="1">
      <alignment horizontal="center" vertical="center" wrapText="1"/>
      <protection locked="0"/>
    </xf>
    <xf numFmtId="0" fontId="19" fillId="2" borderId="13" xfId="394" applyFont="1" applyFill="1" applyBorder="1" applyAlignment="1" applyProtection="1">
      <alignment horizontal="center" vertical="center"/>
      <protection locked="0"/>
    </xf>
    <xf numFmtId="0" fontId="26" fillId="2" borderId="13" xfId="399" applyFont="1" applyFill="1" applyBorder="1" applyAlignment="1" applyProtection="1">
      <alignment horizontal="center" vertical="center" textRotation="90" wrapText="1"/>
      <protection locked="0"/>
    </xf>
    <xf numFmtId="0" fontId="23" fillId="2" borderId="13" xfId="399" applyFont="1" applyFill="1" applyBorder="1" applyAlignment="1" applyProtection="1">
      <alignment horizontal="center" vertical="center" textRotation="90" wrapText="1"/>
      <protection locked="0"/>
    </xf>
    <xf numFmtId="0" fontId="31" fillId="0" borderId="0" xfId="409" applyFont="1" applyAlignment="1" applyProtection="1">
      <alignment horizontal="center" vertical="center" wrapText="1"/>
      <protection locked="0"/>
    </xf>
    <xf numFmtId="0" fontId="23" fillId="2" borderId="13" xfId="408" applyFont="1" applyFill="1" applyBorder="1" applyAlignment="1" applyProtection="1">
      <alignment horizontal="center" vertical="center" wrapText="1"/>
      <protection locked="0"/>
    </xf>
    <xf numFmtId="0" fontId="31" fillId="0" borderId="0" xfId="399" applyFont="1" applyAlignment="1" applyProtection="1">
      <alignment horizontal="center" vertical="center"/>
      <protection locked="0"/>
    </xf>
    <xf numFmtId="0" fontId="19" fillId="0" borderId="0" xfId="391" applyFont="1" applyAlignment="1" applyProtection="1">
      <alignment horizontal="center"/>
      <protection locked="0"/>
    </xf>
    <xf numFmtId="0" fontId="40" fillId="0" borderId="0" xfId="391" applyFont="1" applyAlignment="1" applyProtection="1">
      <alignment horizontal="center" vertical="center" wrapText="1"/>
      <protection locked="0"/>
    </xf>
    <xf numFmtId="0" fontId="20" fillId="0" borderId="0" xfId="391" applyFont="1" applyAlignment="1" applyProtection="1">
      <alignment horizontal="center" vertical="center" wrapText="1"/>
      <protection locked="0"/>
    </xf>
    <xf numFmtId="0" fontId="20" fillId="0" borderId="0" xfId="399" applyFont="1" applyAlignment="1" applyProtection="1">
      <alignment horizontal="center" vertical="center" wrapText="1"/>
      <protection locked="0"/>
    </xf>
    <xf numFmtId="0" fontId="30" fillId="0" borderId="0" xfId="399" applyFont="1" applyAlignment="1" applyProtection="1">
      <alignment horizontal="center" vertical="center"/>
      <protection locked="0"/>
    </xf>
    <xf numFmtId="0" fontId="23" fillId="43" borderId="13" xfId="399" applyFont="1" applyFill="1" applyBorder="1" applyAlignment="1" applyProtection="1">
      <alignment horizontal="center" vertical="center" wrapText="1"/>
      <protection locked="0"/>
    </xf>
    <xf numFmtId="0" fontId="19" fillId="0" borderId="20" xfId="394" applyFont="1" applyFill="1" applyBorder="1" applyAlignment="1" applyProtection="1">
      <alignment horizontal="center" vertical="center" wrapText="1"/>
      <protection locked="0"/>
    </xf>
    <xf numFmtId="0" fontId="19" fillId="0" borderId="21" xfId="394" applyFont="1" applyFill="1" applyBorder="1" applyAlignment="1" applyProtection="1">
      <alignment horizontal="center" vertical="center" wrapText="1"/>
      <protection locked="0"/>
    </xf>
    <xf numFmtId="0" fontId="19" fillId="0" borderId="22" xfId="394" applyFont="1" applyFill="1" applyBorder="1" applyAlignment="1" applyProtection="1">
      <alignment horizontal="center" vertical="center" wrapText="1"/>
      <protection locked="0"/>
    </xf>
    <xf numFmtId="168" fontId="23" fillId="43" borderId="13" xfId="399" applyNumberFormat="1" applyFont="1" applyFill="1" applyBorder="1" applyAlignment="1" applyProtection="1">
      <alignment horizontal="center" vertical="center" wrapText="1"/>
      <protection locked="0"/>
    </xf>
    <xf numFmtId="168" fontId="23" fillId="2" borderId="13" xfId="407" applyNumberFormat="1" applyFont="1" applyFill="1" applyBorder="1" applyAlignment="1" applyProtection="1">
      <alignment horizontal="center" vertical="center" wrapText="1"/>
      <protection locked="0"/>
    </xf>
    <xf numFmtId="0" fontId="19" fillId="43" borderId="13" xfId="394" applyFont="1" applyFill="1" applyBorder="1" applyAlignment="1" applyProtection="1">
      <alignment horizontal="center" vertical="center"/>
      <protection locked="0"/>
    </xf>
    <xf numFmtId="0" fontId="19" fillId="43" borderId="13" xfId="399" applyFont="1" applyFill="1" applyBorder="1" applyAlignment="1" applyProtection="1">
      <alignment horizontal="center" vertical="center" wrapText="1"/>
      <protection locked="0"/>
    </xf>
    <xf numFmtId="0" fontId="23" fillId="43" borderId="13" xfId="399" applyFont="1" applyFill="1" applyBorder="1" applyAlignment="1" applyProtection="1">
      <alignment horizontal="center" vertical="center" textRotation="90" wrapText="1"/>
      <protection locked="0"/>
    </xf>
    <xf numFmtId="169" fontId="26" fillId="43" borderId="13" xfId="399" applyNumberFormat="1" applyFont="1" applyFill="1" applyBorder="1" applyAlignment="1" applyProtection="1">
      <alignment horizontal="center" vertical="center" textRotation="90" wrapText="1"/>
      <protection locked="0"/>
    </xf>
    <xf numFmtId="0" fontId="19" fillId="0" borderId="0" xfId="399" applyFont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>
      <alignment horizontal="center" vertical="center" wrapText="1"/>
    </xf>
    <xf numFmtId="0" fontId="20" fillId="0" borderId="0" xfId="399" applyFont="1" applyBorder="1" applyAlignment="1" applyProtection="1">
      <alignment horizontal="center" vertical="center" wrapText="1"/>
      <protection locked="0"/>
    </xf>
    <xf numFmtId="0" fontId="30" fillId="0" borderId="0" xfId="399" applyFont="1" applyBorder="1" applyAlignment="1" applyProtection="1">
      <alignment horizontal="center" vertical="center"/>
      <protection locked="0"/>
    </xf>
    <xf numFmtId="0" fontId="31" fillId="0" borderId="0" xfId="399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40" fillId="0" borderId="21" xfId="394" applyFont="1" applyFill="1" applyBorder="1" applyAlignment="1" applyProtection="1">
      <alignment horizontal="center" vertical="center" wrapText="1"/>
      <protection locked="0"/>
    </xf>
    <xf numFmtId="0" fontId="40" fillId="0" borderId="22" xfId="394" applyFont="1" applyFill="1" applyBorder="1" applyAlignment="1" applyProtection="1">
      <alignment horizontal="center" vertical="center" wrapText="1"/>
      <protection locked="0"/>
    </xf>
    <xf numFmtId="0" fontId="26" fillId="43" borderId="13" xfId="399" applyFont="1" applyFill="1" applyBorder="1" applyAlignment="1" applyProtection="1">
      <alignment horizontal="center" vertical="center" textRotation="90" wrapText="1"/>
      <protection locked="0"/>
    </xf>
    <xf numFmtId="0" fontId="28" fillId="43" borderId="13" xfId="399" applyFont="1" applyFill="1" applyBorder="1" applyAlignment="1" applyProtection="1">
      <alignment horizontal="center" vertical="center" textRotation="90" wrapText="1"/>
      <protection locked="0"/>
    </xf>
    <xf numFmtId="169" fontId="28" fillId="43" borderId="13" xfId="399" applyNumberFormat="1" applyFont="1" applyFill="1" applyBorder="1" applyAlignment="1" applyProtection="1">
      <alignment horizontal="center" vertical="center" textRotation="90" wrapText="1"/>
      <protection locked="0"/>
    </xf>
    <xf numFmtId="0" fontId="19" fillId="0" borderId="20" xfId="399" applyFont="1" applyFill="1" applyBorder="1" applyAlignment="1" applyProtection="1">
      <alignment horizontal="center" vertical="center" wrapText="1"/>
      <protection locked="0"/>
    </xf>
    <xf numFmtId="0" fontId="19" fillId="0" borderId="21" xfId="399" applyFont="1" applyFill="1" applyBorder="1" applyAlignment="1" applyProtection="1">
      <alignment horizontal="center" vertical="center" wrapText="1"/>
      <protection locked="0"/>
    </xf>
    <xf numFmtId="0" fontId="40" fillId="0" borderId="0" xfId="349" applyFont="1" applyFill="1" applyBorder="1" applyAlignment="1">
      <alignment horizontal="center" vertical="center" wrapText="1"/>
      <protection/>
    </xf>
  </cellXfs>
  <cellStyles count="423">
    <cellStyle name="Normal" xfId="0"/>
    <cellStyle name="20% - Акцент1" xfId="15"/>
    <cellStyle name="20% — акцент1 10" xfId="16"/>
    <cellStyle name="20% - Акцент1 2" xfId="17"/>
    <cellStyle name="20% — акцент1 2" xfId="18"/>
    <cellStyle name="20% - Акцент1 3" xfId="19"/>
    <cellStyle name="20% — акцент1 3" xfId="20"/>
    <cellStyle name="20% — акцент1 4" xfId="21"/>
    <cellStyle name="20% — акцент1 5" xfId="22"/>
    <cellStyle name="20% — акцент1 6" xfId="23"/>
    <cellStyle name="20% — акцент1 7" xfId="24"/>
    <cellStyle name="20% — акцент1 8" xfId="25"/>
    <cellStyle name="20% — акцент1 9" xfId="26"/>
    <cellStyle name="20% - Акцент2" xfId="27"/>
    <cellStyle name="20% — акцент2 10" xfId="28"/>
    <cellStyle name="20% - Акцент2 2" xfId="29"/>
    <cellStyle name="20% — акцент2 2" xfId="30"/>
    <cellStyle name="20% - Акцент2 3" xfId="31"/>
    <cellStyle name="20% — акцент2 3" xfId="32"/>
    <cellStyle name="20% — акцент2 4" xfId="33"/>
    <cellStyle name="20% — акцент2 5" xfId="34"/>
    <cellStyle name="20% — акцент2 6" xfId="35"/>
    <cellStyle name="20% — акцент2 7" xfId="36"/>
    <cellStyle name="20% — акцент2 8" xfId="37"/>
    <cellStyle name="20% — акцент2 9" xfId="38"/>
    <cellStyle name="20% - Акцент3" xfId="39"/>
    <cellStyle name="20% — акцент3 10" xfId="40"/>
    <cellStyle name="20% - Акцент3 2" xfId="41"/>
    <cellStyle name="20% — акцент3 2" xfId="42"/>
    <cellStyle name="20% - Акцент3 3" xfId="43"/>
    <cellStyle name="20% — акцент3 3" xfId="44"/>
    <cellStyle name="20% — акцент3 4" xfId="45"/>
    <cellStyle name="20% — акцент3 5" xfId="46"/>
    <cellStyle name="20% — акцент3 6" xfId="47"/>
    <cellStyle name="20% — акцент3 7" xfId="48"/>
    <cellStyle name="20% — акцент3 8" xfId="49"/>
    <cellStyle name="20% — акцент3 9" xfId="50"/>
    <cellStyle name="20% - Акцент4" xfId="51"/>
    <cellStyle name="20% — акцент4 10" xfId="52"/>
    <cellStyle name="20% - Акцент4 2" xfId="53"/>
    <cellStyle name="20% — акцент4 2" xfId="54"/>
    <cellStyle name="20% - Акцент4 3" xfId="55"/>
    <cellStyle name="20% — акцент4 3" xfId="56"/>
    <cellStyle name="20% — акцент4 4" xfId="57"/>
    <cellStyle name="20% — акцент4 5" xfId="58"/>
    <cellStyle name="20% — акцент4 6" xfId="59"/>
    <cellStyle name="20% — акцент4 7" xfId="60"/>
    <cellStyle name="20% — акцент4 8" xfId="61"/>
    <cellStyle name="20% — акцент4 9" xfId="62"/>
    <cellStyle name="20% - Акцент5" xfId="63"/>
    <cellStyle name="20% — акцент5 10" xfId="64"/>
    <cellStyle name="20% - Акцент5 2" xfId="65"/>
    <cellStyle name="20% — акцент5 2" xfId="66"/>
    <cellStyle name="20% - Акцент5 3" xfId="67"/>
    <cellStyle name="20% — акцент5 3" xfId="68"/>
    <cellStyle name="20% — акцент5 4" xfId="69"/>
    <cellStyle name="20% — акцент5 5" xfId="70"/>
    <cellStyle name="20% — акцент5 6" xfId="71"/>
    <cellStyle name="20% — акцент5 7" xfId="72"/>
    <cellStyle name="20% — акцент5 8" xfId="73"/>
    <cellStyle name="20% — акцент5 9" xfId="74"/>
    <cellStyle name="20% - Акцент6" xfId="75"/>
    <cellStyle name="20% — акцент6 10" xfId="76"/>
    <cellStyle name="20% - Акцент6 2" xfId="77"/>
    <cellStyle name="20% — акцент6 2" xfId="78"/>
    <cellStyle name="20% - Акцент6 3" xfId="79"/>
    <cellStyle name="20% — акцент6 3" xfId="80"/>
    <cellStyle name="20% — акцент6 4" xfId="81"/>
    <cellStyle name="20% — акцент6 5" xfId="82"/>
    <cellStyle name="20% — акцент6 6" xfId="83"/>
    <cellStyle name="20% — акцент6 7" xfId="84"/>
    <cellStyle name="20% — акцент6 8" xfId="85"/>
    <cellStyle name="20% — акцент6 9" xfId="86"/>
    <cellStyle name="40% - Акцент1" xfId="87"/>
    <cellStyle name="40% — акцент1 10" xfId="88"/>
    <cellStyle name="40% - Акцент1 2" xfId="89"/>
    <cellStyle name="40% — акцент1 2" xfId="90"/>
    <cellStyle name="40% - Акцент1 3" xfId="91"/>
    <cellStyle name="40% — акцент1 3" xfId="92"/>
    <cellStyle name="40% — акцент1 4" xfId="93"/>
    <cellStyle name="40% — акцент1 5" xfId="94"/>
    <cellStyle name="40% — акцент1 6" xfId="95"/>
    <cellStyle name="40% — акцент1 7" xfId="96"/>
    <cellStyle name="40% — акцент1 8" xfId="97"/>
    <cellStyle name="40% — акцент1 9" xfId="98"/>
    <cellStyle name="40% - Акцент2" xfId="99"/>
    <cellStyle name="40% — акцент2 10" xfId="100"/>
    <cellStyle name="40% - Акцент2 2" xfId="101"/>
    <cellStyle name="40% — акцент2 2" xfId="102"/>
    <cellStyle name="40% - Акцент2 3" xfId="103"/>
    <cellStyle name="40% — акцент2 3" xfId="104"/>
    <cellStyle name="40% — акцент2 4" xfId="105"/>
    <cellStyle name="40% — акцент2 5" xfId="106"/>
    <cellStyle name="40% — акцент2 6" xfId="107"/>
    <cellStyle name="40% — акцент2 7" xfId="108"/>
    <cellStyle name="40% — акцент2 8" xfId="109"/>
    <cellStyle name="40% — акцент2 9" xfId="110"/>
    <cellStyle name="40% - Акцент3" xfId="111"/>
    <cellStyle name="40% — акцент3 10" xfId="112"/>
    <cellStyle name="40% - Акцент3 2" xfId="113"/>
    <cellStyle name="40% — акцент3 2" xfId="114"/>
    <cellStyle name="40% - Акцент3 3" xfId="115"/>
    <cellStyle name="40% — акцент3 3" xfId="116"/>
    <cellStyle name="40% — акцент3 4" xfId="117"/>
    <cellStyle name="40% — акцент3 5" xfId="118"/>
    <cellStyle name="40% — акцент3 6" xfId="119"/>
    <cellStyle name="40% — акцент3 7" xfId="120"/>
    <cellStyle name="40% — акцент3 8" xfId="121"/>
    <cellStyle name="40% — акцент3 9" xfId="122"/>
    <cellStyle name="40% - Акцент4" xfId="123"/>
    <cellStyle name="40% — акцент4 10" xfId="124"/>
    <cellStyle name="40% - Акцент4 2" xfId="125"/>
    <cellStyle name="40% — акцент4 2" xfId="126"/>
    <cellStyle name="40% - Акцент4 3" xfId="127"/>
    <cellStyle name="40% — акцент4 3" xfId="128"/>
    <cellStyle name="40% — акцент4 4" xfId="129"/>
    <cellStyle name="40% — акцент4 5" xfId="130"/>
    <cellStyle name="40% — акцент4 6" xfId="131"/>
    <cellStyle name="40% — акцент4 7" xfId="132"/>
    <cellStyle name="40% — акцент4 8" xfId="133"/>
    <cellStyle name="40% — акцент4 9" xfId="134"/>
    <cellStyle name="40% - Акцент5" xfId="135"/>
    <cellStyle name="40% — акцент5 10" xfId="136"/>
    <cellStyle name="40% - Акцент5 2" xfId="137"/>
    <cellStyle name="40% — акцент5 2" xfId="138"/>
    <cellStyle name="40% - Акцент5 3" xfId="139"/>
    <cellStyle name="40% — акцент5 3" xfId="140"/>
    <cellStyle name="40% — акцент5 4" xfId="141"/>
    <cellStyle name="40% — акцент5 5" xfId="142"/>
    <cellStyle name="40% — акцент5 6" xfId="143"/>
    <cellStyle name="40% — акцент5 7" xfId="144"/>
    <cellStyle name="40% — акцент5 8" xfId="145"/>
    <cellStyle name="40% — акцент5 9" xfId="146"/>
    <cellStyle name="40% - Акцент6" xfId="147"/>
    <cellStyle name="40% — акцент6 10" xfId="148"/>
    <cellStyle name="40% - Акцент6 2" xfId="149"/>
    <cellStyle name="40% — акцент6 2" xfId="150"/>
    <cellStyle name="40% - Акцент6 3" xfId="151"/>
    <cellStyle name="40% — акцент6 3" xfId="152"/>
    <cellStyle name="40% — акцент6 4" xfId="153"/>
    <cellStyle name="40% — акцент6 5" xfId="154"/>
    <cellStyle name="40% — акцент6 6" xfId="155"/>
    <cellStyle name="40% — акцент6 7" xfId="156"/>
    <cellStyle name="40% — акцент6 8" xfId="157"/>
    <cellStyle name="40% — акцент6 9" xfId="158"/>
    <cellStyle name="60% - Акцент1" xfId="159"/>
    <cellStyle name="60% — акцент1 10" xfId="160"/>
    <cellStyle name="60% - Акцент1 2" xfId="161"/>
    <cellStyle name="60% — акцент1 2" xfId="162"/>
    <cellStyle name="60% - Акцент1 3" xfId="163"/>
    <cellStyle name="60% — акцент1 3" xfId="164"/>
    <cellStyle name="60% — акцент1 4" xfId="165"/>
    <cellStyle name="60% — акцент1 5" xfId="166"/>
    <cellStyle name="60% — акцент1 6" xfId="167"/>
    <cellStyle name="60% — акцент1 7" xfId="168"/>
    <cellStyle name="60% — акцент1 8" xfId="169"/>
    <cellStyle name="60% — акцент1 9" xfId="170"/>
    <cellStyle name="60% - Акцент2" xfId="171"/>
    <cellStyle name="60% — акцент2 10" xfId="172"/>
    <cellStyle name="60% - Акцент2 2" xfId="173"/>
    <cellStyle name="60% — акцент2 2" xfId="174"/>
    <cellStyle name="60% - Акцент2 3" xfId="175"/>
    <cellStyle name="60% — акцент2 3" xfId="176"/>
    <cellStyle name="60% — акцент2 4" xfId="177"/>
    <cellStyle name="60% — акцент2 5" xfId="178"/>
    <cellStyle name="60% — акцент2 6" xfId="179"/>
    <cellStyle name="60% — акцент2 7" xfId="180"/>
    <cellStyle name="60% — акцент2 8" xfId="181"/>
    <cellStyle name="60% — акцент2 9" xfId="182"/>
    <cellStyle name="60% - Акцент3" xfId="183"/>
    <cellStyle name="60% — акцент3 10" xfId="184"/>
    <cellStyle name="60% - Акцент3 2" xfId="185"/>
    <cellStyle name="60% — акцент3 2" xfId="186"/>
    <cellStyle name="60% - Акцент3 3" xfId="187"/>
    <cellStyle name="60% — акцент3 3" xfId="188"/>
    <cellStyle name="60% — акцент3 4" xfId="189"/>
    <cellStyle name="60% — акцент3 5" xfId="190"/>
    <cellStyle name="60% — акцент3 6" xfId="191"/>
    <cellStyle name="60% — акцент3 7" xfId="192"/>
    <cellStyle name="60% — акцент3 8" xfId="193"/>
    <cellStyle name="60% — акцент3 9" xfId="194"/>
    <cellStyle name="60% - Акцент4" xfId="195"/>
    <cellStyle name="60% — акцент4 10" xfId="196"/>
    <cellStyle name="60% - Акцент4 2" xfId="197"/>
    <cellStyle name="60% — акцент4 2" xfId="198"/>
    <cellStyle name="60% - Акцент4 3" xfId="199"/>
    <cellStyle name="60% — акцент4 3" xfId="200"/>
    <cellStyle name="60% — акцент4 4" xfId="201"/>
    <cellStyle name="60% — акцент4 5" xfId="202"/>
    <cellStyle name="60% — акцент4 6" xfId="203"/>
    <cellStyle name="60% — акцент4 7" xfId="204"/>
    <cellStyle name="60% — акцент4 8" xfId="205"/>
    <cellStyle name="60% — акцент4 9" xfId="206"/>
    <cellStyle name="60% - Акцент5" xfId="207"/>
    <cellStyle name="60% — акцент5 10" xfId="208"/>
    <cellStyle name="60% - Акцент5 2" xfId="209"/>
    <cellStyle name="60% — акцент5 2" xfId="210"/>
    <cellStyle name="60% - Акцент5 3" xfId="211"/>
    <cellStyle name="60% — акцент5 3" xfId="212"/>
    <cellStyle name="60% — акцент5 4" xfId="213"/>
    <cellStyle name="60% — акцент5 5" xfId="214"/>
    <cellStyle name="60% — акцент5 6" xfId="215"/>
    <cellStyle name="60% — акцент5 7" xfId="216"/>
    <cellStyle name="60% — акцент5 8" xfId="217"/>
    <cellStyle name="60% — акцент5 9" xfId="218"/>
    <cellStyle name="60% - Акцент6" xfId="219"/>
    <cellStyle name="60% — акцент6 10" xfId="220"/>
    <cellStyle name="60% - Акцент6 2" xfId="221"/>
    <cellStyle name="60% — акцент6 2" xfId="222"/>
    <cellStyle name="60% - Акцент6 3" xfId="223"/>
    <cellStyle name="60% — акцент6 3" xfId="224"/>
    <cellStyle name="60% — акцент6 4" xfId="225"/>
    <cellStyle name="60% — акцент6 5" xfId="226"/>
    <cellStyle name="60% — акцент6 6" xfId="227"/>
    <cellStyle name="60% — акцент6 7" xfId="228"/>
    <cellStyle name="60% — акцент6 8" xfId="229"/>
    <cellStyle name="60% — акцент6 9" xfId="230"/>
    <cellStyle name="Normal_технические" xfId="231"/>
    <cellStyle name="Акцент1" xfId="232"/>
    <cellStyle name="Акцент1 2" xfId="233"/>
    <cellStyle name="Акцент1 3" xfId="234"/>
    <cellStyle name="Акцент2" xfId="235"/>
    <cellStyle name="Акцент2 2" xfId="236"/>
    <cellStyle name="Акцент2 3" xfId="237"/>
    <cellStyle name="Акцент3" xfId="238"/>
    <cellStyle name="Акцент3 2" xfId="239"/>
    <cellStyle name="Акцент3 3" xfId="240"/>
    <cellStyle name="Акцент4" xfId="241"/>
    <cellStyle name="Акцент4 2" xfId="242"/>
    <cellStyle name="Акцент4 3" xfId="243"/>
    <cellStyle name="Акцент5" xfId="244"/>
    <cellStyle name="Акцент5 2" xfId="245"/>
    <cellStyle name="Акцент5 3" xfId="246"/>
    <cellStyle name="Акцент6" xfId="247"/>
    <cellStyle name="Акцент6 2" xfId="248"/>
    <cellStyle name="Акцент6 3" xfId="249"/>
    <cellStyle name="Ввод " xfId="250"/>
    <cellStyle name="Ввод  2" xfId="251"/>
    <cellStyle name="Ввод  3" xfId="252"/>
    <cellStyle name="Вывод" xfId="253"/>
    <cellStyle name="Вывод 2" xfId="254"/>
    <cellStyle name="Вывод 3" xfId="255"/>
    <cellStyle name="Вывод 4" xfId="256"/>
    <cellStyle name="Вычисление" xfId="257"/>
    <cellStyle name="Вычисление 2" xfId="258"/>
    <cellStyle name="Вычисление 3" xfId="259"/>
    <cellStyle name="Вычисление 4" xfId="260"/>
    <cellStyle name="Currency" xfId="261"/>
    <cellStyle name="Currency [0]" xfId="262"/>
    <cellStyle name="Денежный 10" xfId="263"/>
    <cellStyle name="Денежный 10 2" xfId="264"/>
    <cellStyle name="Денежный 10 2 2" xfId="265"/>
    <cellStyle name="Денежный 10 2 3" xfId="266"/>
    <cellStyle name="Денежный 10 2 3 2" xfId="267"/>
    <cellStyle name="Денежный 10 3" xfId="268"/>
    <cellStyle name="Денежный 10 4" xfId="269"/>
    <cellStyle name="Денежный 11" xfId="270"/>
    <cellStyle name="Денежный 11 11" xfId="271"/>
    <cellStyle name="Денежный 11 2" xfId="272"/>
    <cellStyle name="Денежный 11 2 2" xfId="273"/>
    <cellStyle name="Денежный 11 2 2 3" xfId="274"/>
    <cellStyle name="Денежный 11 2 3" xfId="275"/>
    <cellStyle name="Денежный 12" xfId="276"/>
    <cellStyle name="Денежный 12 12" xfId="277"/>
    <cellStyle name="Денежный 12 12 2" xfId="278"/>
    <cellStyle name="Денежный 12 12 2 2" xfId="279"/>
    <cellStyle name="Денежный 12 12 2 4" xfId="280"/>
    <cellStyle name="Денежный 12 12 3" xfId="281"/>
    <cellStyle name="Денежный 12 2" xfId="282"/>
    <cellStyle name="Денежный 13" xfId="283"/>
    <cellStyle name="Денежный 13 9" xfId="284"/>
    <cellStyle name="Денежный 14" xfId="285"/>
    <cellStyle name="Денежный 14 2" xfId="286"/>
    <cellStyle name="Денежный 15" xfId="287"/>
    <cellStyle name="Денежный 16" xfId="288"/>
    <cellStyle name="Денежный 2" xfId="289"/>
    <cellStyle name="Денежный 2 10" xfId="290"/>
    <cellStyle name="Денежный 2 10 2" xfId="291"/>
    <cellStyle name="Денежный 2 10 2 10" xfId="292"/>
    <cellStyle name="Денежный 2 10 2 12" xfId="293"/>
    <cellStyle name="Денежный 2 11" xfId="294"/>
    <cellStyle name="Денежный 2 11 2" xfId="295"/>
    <cellStyle name="Денежный 2 11 3" xfId="296"/>
    <cellStyle name="Денежный 2 13 2" xfId="297"/>
    <cellStyle name="Денежный 2 2" xfId="298"/>
    <cellStyle name="Денежный 2 2 2" xfId="299"/>
    <cellStyle name="Денежный 2 2 3" xfId="300"/>
    <cellStyle name="Денежный 2 24" xfId="301"/>
    <cellStyle name="Денежный 2 3" xfId="302"/>
    <cellStyle name="Денежный 2_942_koltushi-23-24.05.13" xfId="303"/>
    <cellStyle name="Денежный 24" xfId="304"/>
    <cellStyle name="Денежный 24 2" xfId="305"/>
    <cellStyle name="Денежный 24 2 2" xfId="306"/>
    <cellStyle name="Денежный 24 3" xfId="307"/>
    <cellStyle name="Денежный 3" xfId="308"/>
    <cellStyle name="Денежный 3 2" xfId="309"/>
    <cellStyle name="Денежный 3 3" xfId="310"/>
    <cellStyle name="Денежный 4" xfId="311"/>
    <cellStyle name="Денежный 4 2" xfId="312"/>
    <cellStyle name="Денежный 4 3" xfId="313"/>
    <cellStyle name="Денежный 5" xfId="314"/>
    <cellStyle name="Денежный 5 2" xfId="315"/>
    <cellStyle name="Денежный 6" xfId="316"/>
    <cellStyle name="Денежный 6 2" xfId="317"/>
    <cellStyle name="Денежный 7" xfId="318"/>
    <cellStyle name="Денежный 7 2" xfId="319"/>
    <cellStyle name="Денежный 8" xfId="320"/>
    <cellStyle name="Денежный 8 2" xfId="321"/>
    <cellStyle name="Денежный 9" xfId="322"/>
    <cellStyle name="Денежный 9 2" xfId="323"/>
    <cellStyle name="Денежный_База" xfId="324"/>
    <cellStyle name="Заголовок 1" xfId="325"/>
    <cellStyle name="Заголовок 1 2" xfId="326"/>
    <cellStyle name="Заголовок 1 3" xfId="327"/>
    <cellStyle name="Заголовок 2" xfId="328"/>
    <cellStyle name="Заголовок 2 2" xfId="329"/>
    <cellStyle name="Заголовок 2 3" xfId="330"/>
    <cellStyle name="Заголовок 3" xfId="331"/>
    <cellStyle name="Заголовок 3 2" xfId="332"/>
    <cellStyle name="Заголовок 3 3" xfId="333"/>
    <cellStyle name="Заголовок 4" xfId="334"/>
    <cellStyle name="Заголовок 4 2" xfId="335"/>
    <cellStyle name="Заголовок 4 3" xfId="336"/>
    <cellStyle name="Итог" xfId="337"/>
    <cellStyle name="Итог 2" xfId="338"/>
    <cellStyle name="Итог 3" xfId="339"/>
    <cellStyle name="Контрольная ячейка" xfId="340"/>
    <cellStyle name="Контрольная ячейка 2" xfId="341"/>
    <cellStyle name="Контрольная ячейка 3" xfId="342"/>
    <cellStyle name="Название" xfId="343"/>
    <cellStyle name="Название 2" xfId="344"/>
    <cellStyle name="Название 3" xfId="345"/>
    <cellStyle name="Нейтральный" xfId="346"/>
    <cellStyle name="Нейтральный 2" xfId="347"/>
    <cellStyle name="Нейтральный 3" xfId="348"/>
    <cellStyle name="Обычный 10 2" xfId="349"/>
    <cellStyle name="Обычный 11" xfId="350"/>
    <cellStyle name="Обычный 11 10" xfId="351"/>
    <cellStyle name="Обычный 11 12" xfId="352"/>
    <cellStyle name="Обычный 11 12 2" xfId="353"/>
    <cellStyle name="Обычный 12" xfId="354"/>
    <cellStyle name="Обычный 14 2" xfId="355"/>
    <cellStyle name="Обычный 2" xfId="356"/>
    <cellStyle name="Обычный 2 10" xfId="357"/>
    <cellStyle name="Обычный 2 14 2" xfId="358"/>
    <cellStyle name="Обычный 2 2" xfId="359"/>
    <cellStyle name="Обычный 2 2 10" xfId="360"/>
    <cellStyle name="Обычный 2 2 10 2" xfId="361"/>
    <cellStyle name="Обычный 2 2 2" xfId="362"/>
    <cellStyle name="Обычный 2 2 2 2 2" xfId="363"/>
    <cellStyle name="Обычный 2 2 3" xfId="364"/>
    <cellStyle name="Обычный 2 2 4" xfId="365"/>
    <cellStyle name="Обычный 2 3" xfId="366"/>
    <cellStyle name="Обычный 2 4" xfId="367"/>
    <cellStyle name="Обычный 2 5" xfId="368"/>
    <cellStyle name="Обычный 2 5 2" xfId="369"/>
    <cellStyle name="Обычный 2 6" xfId="370"/>
    <cellStyle name="Обычный 2_01_09_13" xfId="371"/>
    <cellStyle name="Обычный 3" xfId="372"/>
    <cellStyle name="Обычный 3 13" xfId="373"/>
    <cellStyle name="Обычный 3 2" xfId="374"/>
    <cellStyle name="Обычный 3 3" xfId="375"/>
    <cellStyle name="Обычный 3 4" xfId="376"/>
    <cellStyle name="Обычный 4" xfId="377"/>
    <cellStyle name="Обычный 4 2" xfId="378"/>
    <cellStyle name="Обычный 5" xfId="379"/>
    <cellStyle name="Обычный 5 2" xfId="380"/>
    <cellStyle name="Обычный 5 3" xfId="381"/>
    <cellStyle name="Обычный 5 4" xfId="382"/>
    <cellStyle name="Обычный 5_25_05_13" xfId="383"/>
    <cellStyle name="Обычный 6" xfId="384"/>
    <cellStyle name="Обычный_База" xfId="385"/>
    <cellStyle name="Обычный_База 2" xfId="386"/>
    <cellStyle name="Обычный_База 2 2 2" xfId="387"/>
    <cellStyle name="Обычный_База 3" xfId="388"/>
    <cellStyle name="Обычный_База_База1 2_База1 (version 1)" xfId="389"/>
    <cellStyle name="Обычный_Выездка 1 2" xfId="390"/>
    <cellStyle name="Обычный_Выездка технические1" xfId="391"/>
    <cellStyle name="Обычный_Выездка технические1 3" xfId="392"/>
    <cellStyle name="Обычный_Выездка технические1 3 2" xfId="393"/>
    <cellStyle name="Обычный_Измайлово-2003" xfId="394"/>
    <cellStyle name="Обычный_конкур К" xfId="395"/>
    <cellStyle name="Обычный_конкур1" xfId="396"/>
    <cellStyle name="Обычный_конкур1 11 2" xfId="397"/>
    <cellStyle name="Обычный_конкур1 2 2" xfId="398"/>
    <cellStyle name="Обычный_Лист Microsoft Excel" xfId="399"/>
    <cellStyle name="Обычный_Лист Microsoft Excel 10" xfId="400"/>
    <cellStyle name="Обычный_Лист Microsoft Excel 10 2" xfId="401"/>
    <cellStyle name="Обычный_Лист Microsoft Excel 11" xfId="402"/>
    <cellStyle name="Обычный_Лист Microsoft Excel 2" xfId="403"/>
    <cellStyle name="Обычный_Лист Microsoft Excel 2 12" xfId="404"/>
    <cellStyle name="Обычный_Лист Microsoft Excel 2 2" xfId="405"/>
    <cellStyle name="Обычный_Лист Microsoft Excel 3" xfId="406"/>
    <cellStyle name="Обычный_Лист Microsoft Excel 4" xfId="407"/>
    <cellStyle name="Обычный_Лист Microsoft Excel 4 2" xfId="408"/>
    <cellStyle name="Обычный_Лист Microsoft Excel 6" xfId="409"/>
    <cellStyle name="Обычный_Орел 11" xfId="410"/>
    <cellStyle name="Обычный_Россия (В) юниоры 2" xfId="411"/>
    <cellStyle name="Обычный_Россия (В) юниоры 2_Стартовые 04-06.04.13" xfId="412"/>
    <cellStyle name="Плохой" xfId="413"/>
    <cellStyle name="Плохой 2" xfId="414"/>
    <cellStyle name="Плохой 3" xfId="415"/>
    <cellStyle name="Пояснение" xfId="416"/>
    <cellStyle name="Пояснение 2" xfId="417"/>
    <cellStyle name="Пояснение 3" xfId="418"/>
    <cellStyle name="Примечание" xfId="419"/>
    <cellStyle name="Примечание 2" xfId="420"/>
    <cellStyle name="Примечание 3" xfId="421"/>
    <cellStyle name="Примечание 4" xfId="422"/>
    <cellStyle name="Примечание 5" xfId="423"/>
    <cellStyle name="Percent" xfId="424"/>
    <cellStyle name="Связанная ячейка" xfId="425"/>
    <cellStyle name="Связанная ячейка 2" xfId="426"/>
    <cellStyle name="Связанная ячейка 3" xfId="427"/>
    <cellStyle name="Текст предупреждения" xfId="428"/>
    <cellStyle name="Текст предупреждения 2" xfId="429"/>
    <cellStyle name="Текст предупреждения 3" xfId="430"/>
    <cellStyle name="Comma" xfId="431"/>
    <cellStyle name="Comma [0]" xfId="432"/>
    <cellStyle name="Финансовый 2" xfId="433"/>
    <cellStyle name="Хороший" xfId="434"/>
    <cellStyle name="Хороший 2" xfId="435"/>
    <cellStyle name="Хороший 3" xfId="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3</xdr:col>
      <xdr:colOff>1352550</xdr:colOff>
      <xdr:row>1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628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3</xdr:col>
      <xdr:colOff>1352550</xdr:colOff>
      <xdr:row>1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628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4</xdr:col>
      <xdr:colOff>152400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771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4</xdr:col>
      <xdr:colOff>57150</xdr:colOff>
      <xdr:row>1</xdr:row>
      <xdr:rowOff>323850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4</xdr:col>
      <xdr:colOff>28575</xdr:colOff>
      <xdr:row>1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4</xdr:col>
      <xdr:colOff>9525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1657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4</xdr:col>
      <xdr:colOff>9525</xdr:colOff>
      <xdr:row>1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4</xdr:col>
      <xdr:colOff>28575</xdr:colOff>
      <xdr:row>1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&#1045;&#1082;&#1072;&#1090;&#1077;&#1088;&#1080;&#1085;&#1072;\Downloads\1499_novopolie-16.08.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&#1045;&#1082;&#1072;&#1090;&#1077;&#1088;&#1080;&#1085;&#1072;\Downloads\1823_novopolie-13.06.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1\Downloads\&#1053;&#1086;&#1074;&#1086;&#1087;&#1086;&#1083;&#1100;&#1077;%2003.06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МЛ"/>
      <sheetName val="КЮР Гр.3"/>
      <sheetName val="КЮР Гр.2"/>
      <sheetName val="КЮР Гр.1"/>
      <sheetName val="Старт Гр.3 "/>
      <sheetName val="Старт Гр.2"/>
      <sheetName val="Старт Гр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МЛ"/>
      <sheetName val="Test_B"/>
      <sheetName val="КВ FEI_Предв.тест"/>
      <sheetName val="Helppo_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РЫ"/>
      <sheetName val="Фристайл"/>
      <sheetName val="ППЮок"/>
      <sheetName val="ППдА д"/>
      <sheetName val="ППдА"/>
      <sheetName val="ТЕСТ В"/>
      <sheetName val="МЛ"/>
      <sheetName val="Судейская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171"/>
  <sheetViews>
    <sheetView tabSelected="1" view="pageBreakPreview" zoomScale="90" zoomScaleSheetLayoutView="90" zoomScalePageLayoutView="0" workbookViewId="0" topLeftCell="A1">
      <pane ySplit="6" topLeftCell="BM7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4.7109375" style="24" customWidth="1"/>
    <col min="2" max="3" width="9.140625" style="24" hidden="1" customWidth="1"/>
    <col min="4" max="4" width="22.421875" style="25" customWidth="1"/>
    <col min="5" max="5" width="11.57421875" style="25" customWidth="1"/>
    <col min="6" max="6" width="5.421875" style="25" customWidth="1"/>
    <col min="7" max="7" width="38.8515625" style="25" customWidth="1"/>
    <col min="8" max="8" width="9.8515625" style="25" customWidth="1"/>
    <col min="9" max="9" width="17.00390625" style="26" customWidth="1"/>
    <col min="10" max="10" width="18.57421875" style="26" customWidth="1"/>
    <col min="11" max="11" width="27.00390625" style="27" customWidth="1"/>
    <col min="12" max="12" width="15.00390625" style="25" customWidth="1"/>
    <col min="13" max="16384" width="9.140625" style="25" customWidth="1"/>
  </cols>
  <sheetData>
    <row r="1" spans="1:12" ht="50.25" customHeight="1">
      <c r="A1" s="269" t="s">
        <v>101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33.75" customHeight="1">
      <c r="A2" s="270" t="s">
        <v>104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1:12" s="28" customFormat="1" ht="15.75" customHeight="1">
      <c r="A3" s="270" t="s">
        <v>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</row>
    <row r="4" spans="1:12" ht="15.75" customHeight="1">
      <c r="A4" s="271" t="s">
        <v>34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s="142" customFormat="1" ht="15" customHeight="1">
      <c r="A5" s="163" t="s">
        <v>52</v>
      </c>
      <c r="B5" s="138"/>
      <c r="C5" s="138"/>
      <c r="D5" s="139"/>
      <c r="E5" s="139"/>
      <c r="F5" s="139"/>
      <c r="G5" s="140"/>
      <c r="H5" s="140"/>
      <c r="I5" s="141"/>
      <c r="J5" s="141"/>
      <c r="L5" s="143" t="s">
        <v>103</v>
      </c>
    </row>
    <row r="6" spans="1:12" s="29" customFormat="1" ht="60" customHeight="1">
      <c r="A6" s="49" t="s">
        <v>35</v>
      </c>
      <c r="B6" s="49" t="s">
        <v>36</v>
      </c>
      <c r="C6" s="49" t="s">
        <v>37</v>
      </c>
      <c r="D6" s="50" t="s">
        <v>38</v>
      </c>
      <c r="E6" s="50" t="s">
        <v>4</v>
      </c>
      <c r="F6" s="49" t="s">
        <v>5</v>
      </c>
      <c r="G6" s="50" t="s">
        <v>39</v>
      </c>
      <c r="H6" s="50" t="s">
        <v>4</v>
      </c>
      <c r="I6" s="50" t="s">
        <v>7</v>
      </c>
      <c r="J6" s="50" t="s">
        <v>8</v>
      </c>
      <c r="K6" s="50" t="s">
        <v>9</v>
      </c>
      <c r="L6" s="50" t="s">
        <v>40</v>
      </c>
    </row>
    <row r="7" spans="1:12" s="166" customFormat="1" ht="45.75" customHeight="1">
      <c r="A7" s="164">
        <v>1</v>
      </c>
      <c r="B7" s="164"/>
      <c r="C7" s="164"/>
      <c r="D7" s="72" t="s">
        <v>221</v>
      </c>
      <c r="E7" s="69"/>
      <c r="F7" s="117" t="s">
        <v>12</v>
      </c>
      <c r="G7" s="70" t="s">
        <v>148</v>
      </c>
      <c r="H7" s="71" t="s">
        <v>56</v>
      </c>
      <c r="I7" s="182" t="s">
        <v>68</v>
      </c>
      <c r="J7" s="183" t="s">
        <v>68</v>
      </c>
      <c r="K7" s="60" t="s">
        <v>152</v>
      </c>
      <c r="L7" s="165" t="s">
        <v>71</v>
      </c>
    </row>
    <row r="8" spans="1:12" s="150" customFormat="1" ht="45.75" customHeight="1">
      <c r="A8" s="164">
        <v>2</v>
      </c>
      <c r="B8" s="164"/>
      <c r="C8" s="164"/>
      <c r="D8" s="173" t="s">
        <v>187</v>
      </c>
      <c r="E8" s="170" t="s">
        <v>188</v>
      </c>
      <c r="F8" s="110">
        <v>2</v>
      </c>
      <c r="G8" s="103" t="s">
        <v>190</v>
      </c>
      <c r="H8" s="184" t="s">
        <v>191</v>
      </c>
      <c r="I8" s="185" t="s">
        <v>192</v>
      </c>
      <c r="J8" s="185" t="s">
        <v>189</v>
      </c>
      <c r="K8" s="186" t="s">
        <v>54</v>
      </c>
      <c r="L8" s="165" t="s">
        <v>71</v>
      </c>
    </row>
    <row r="9" spans="1:12" s="150" customFormat="1" ht="45.75" customHeight="1">
      <c r="A9" s="164">
        <v>3</v>
      </c>
      <c r="B9" s="164"/>
      <c r="C9" s="164"/>
      <c r="D9" s="57" t="s">
        <v>123</v>
      </c>
      <c r="E9" s="58" t="s">
        <v>17</v>
      </c>
      <c r="F9" s="117">
        <v>3</v>
      </c>
      <c r="G9" s="61" t="s">
        <v>143</v>
      </c>
      <c r="H9" s="65" t="s">
        <v>47</v>
      </c>
      <c r="I9" s="187" t="s">
        <v>13</v>
      </c>
      <c r="J9" s="187" t="s">
        <v>46</v>
      </c>
      <c r="K9" s="60" t="s">
        <v>69</v>
      </c>
      <c r="L9" s="165" t="s">
        <v>71</v>
      </c>
    </row>
    <row r="10" spans="1:12" s="150" customFormat="1" ht="45.75" customHeight="1">
      <c r="A10" s="164">
        <v>4</v>
      </c>
      <c r="B10" s="164"/>
      <c r="C10" s="164"/>
      <c r="D10" s="57" t="s">
        <v>123</v>
      </c>
      <c r="E10" s="58" t="s">
        <v>17</v>
      </c>
      <c r="F10" s="117">
        <v>3</v>
      </c>
      <c r="G10" s="61" t="s">
        <v>124</v>
      </c>
      <c r="H10" s="59" t="s">
        <v>28</v>
      </c>
      <c r="I10" s="59" t="s">
        <v>29</v>
      </c>
      <c r="J10" s="58" t="s">
        <v>46</v>
      </c>
      <c r="K10" s="60" t="s">
        <v>69</v>
      </c>
      <c r="L10" s="165" t="s">
        <v>71</v>
      </c>
    </row>
    <row r="11" spans="1:12" s="150" customFormat="1" ht="45.75" customHeight="1">
      <c r="A11" s="164">
        <v>5</v>
      </c>
      <c r="B11" s="164"/>
      <c r="C11" s="164"/>
      <c r="D11" s="178" t="s">
        <v>136</v>
      </c>
      <c r="E11" s="243"/>
      <c r="F11" s="117" t="s">
        <v>12</v>
      </c>
      <c r="G11" s="61" t="s">
        <v>137</v>
      </c>
      <c r="H11" s="59" t="s">
        <v>109</v>
      </c>
      <c r="I11" s="59" t="s">
        <v>108</v>
      </c>
      <c r="J11" s="58" t="s">
        <v>29</v>
      </c>
      <c r="K11" s="60" t="s">
        <v>69</v>
      </c>
      <c r="L11" s="165" t="s">
        <v>71</v>
      </c>
    </row>
    <row r="12" spans="1:12" s="166" customFormat="1" ht="45.75" customHeight="1">
      <c r="A12" s="164">
        <v>6</v>
      </c>
      <c r="B12" s="164"/>
      <c r="C12" s="164"/>
      <c r="D12" s="102" t="s">
        <v>185</v>
      </c>
      <c r="E12" s="184" t="s">
        <v>186</v>
      </c>
      <c r="F12" s="184" t="s">
        <v>12</v>
      </c>
      <c r="G12" s="103" t="s">
        <v>181</v>
      </c>
      <c r="H12" s="184" t="s">
        <v>182</v>
      </c>
      <c r="I12" s="185" t="s">
        <v>53</v>
      </c>
      <c r="J12" s="185" t="s">
        <v>177</v>
      </c>
      <c r="K12" s="186" t="s">
        <v>54</v>
      </c>
      <c r="L12" s="165" t="s">
        <v>71</v>
      </c>
    </row>
    <row r="13" spans="1:12" s="166" customFormat="1" ht="45.75" customHeight="1">
      <c r="A13" s="164">
        <v>7</v>
      </c>
      <c r="B13" s="164"/>
      <c r="C13" s="164"/>
      <c r="D13" s="178" t="s">
        <v>217</v>
      </c>
      <c r="E13" s="107" t="s">
        <v>216</v>
      </c>
      <c r="F13" s="108" t="s">
        <v>12</v>
      </c>
      <c r="G13" s="188" t="s">
        <v>213</v>
      </c>
      <c r="H13" s="176" t="s">
        <v>214</v>
      </c>
      <c r="I13" s="189" t="s">
        <v>209</v>
      </c>
      <c r="J13" s="177" t="s">
        <v>212</v>
      </c>
      <c r="K13" s="190" t="s">
        <v>235</v>
      </c>
      <c r="L13" s="165" t="s">
        <v>71</v>
      </c>
    </row>
    <row r="14" spans="1:12" s="150" customFormat="1" ht="45.75" customHeight="1">
      <c r="A14" s="164">
        <v>8</v>
      </c>
      <c r="B14" s="164"/>
      <c r="C14" s="164"/>
      <c r="D14" s="64" t="s">
        <v>149</v>
      </c>
      <c r="E14" s="107" t="s">
        <v>75</v>
      </c>
      <c r="F14" s="114" t="s">
        <v>31</v>
      </c>
      <c r="G14" s="191" t="s">
        <v>150</v>
      </c>
      <c r="H14" s="65" t="s">
        <v>32</v>
      </c>
      <c r="I14" s="180" t="s">
        <v>33</v>
      </c>
      <c r="J14" s="66" t="s">
        <v>18</v>
      </c>
      <c r="K14" s="60" t="s">
        <v>69</v>
      </c>
      <c r="L14" s="165" t="s">
        <v>71</v>
      </c>
    </row>
    <row r="15" spans="1:12" s="166" customFormat="1" ht="45.75" customHeight="1">
      <c r="A15" s="164">
        <v>9</v>
      </c>
      <c r="B15" s="164"/>
      <c r="C15" s="164"/>
      <c r="D15" s="72" t="s">
        <v>130</v>
      </c>
      <c r="E15" s="107" t="s">
        <v>131</v>
      </c>
      <c r="F15" s="192" t="s">
        <v>12</v>
      </c>
      <c r="G15" s="193" t="s">
        <v>132</v>
      </c>
      <c r="H15" s="104" t="s">
        <v>133</v>
      </c>
      <c r="I15" s="172" t="s">
        <v>134</v>
      </c>
      <c r="J15" s="109" t="s">
        <v>46</v>
      </c>
      <c r="K15" s="194" t="s">
        <v>135</v>
      </c>
      <c r="L15" s="165" t="s">
        <v>71</v>
      </c>
    </row>
    <row r="16" spans="1:12" s="166" customFormat="1" ht="45.75" customHeight="1">
      <c r="A16" s="164">
        <v>10</v>
      </c>
      <c r="B16" s="164"/>
      <c r="C16" s="164"/>
      <c r="D16" s="102" t="s">
        <v>183</v>
      </c>
      <c r="E16" s="184" t="s">
        <v>184</v>
      </c>
      <c r="F16" s="195" t="s">
        <v>12</v>
      </c>
      <c r="G16" s="103" t="s">
        <v>181</v>
      </c>
      <c r="H16" s="184" t="s">
        <v>182</v>
      </c>
      <c r="I16" s="185" t="s">
        <v>53</v>
      </c>
      <c r="J16" s="185" t="s">
        <v>177</v>
      </c>
      <c r="K16" s="242" t="s">
        <v>178</v>
      </c>
      <c r="L16" s="165" t="s">
        <v>71</v>
      </c>
    </row>
    <row r="17" spans="1:12" s="166" customFormat="1" ht="45.75" customHeight="1">
      <c r="A17" s="164">
        <v>11</v>
      </c>
      <c r="B17" s="164"/>
      <c r="C17" s="164"/>
      <c r="D17" s="178" t="s">
        <v>215</v>
      </c>
      <c r="E17" s="243"/>
      <c r="F17" s="108" t="s">
        <v>12</v>
      </c>
      <c r="G17" s="188" t="s">
        <v>213</v>
      </c>
      <c r="H17" s="176" t="s">
        <v>214</v>
      </c>
      <c r="I17" s="189" t="s">
        <v>209</v>
      </c>
      <c r="J17" s="177" t="s">
        <v>212</v>
      </c>
      <c r="K17" s="190" t="s">
        <v>235</v>
      </c>
      <c r="L17" s="165" t="s">
        <v>71</v>
      </c>
    </row>
    <row r="18" spans="1:12" s="166" customFormat="1" ht="45.75" customHeight="1">
      <c r="A18" s="164">
        <v>12</v>
      </c>
      <c r="B18" s="164"/>
      <c r="C18" s="164"/>
      <c r="D18" s="197" t="s">
        <v>204</v>
      </c>
      <c r="E18" s="107" t="s">
        <v>203</v>
      </c>
      <c r="F18" s="67" t="s">
        <v>12</v>
      </c>
      <c r="G18" s="197" t="s">
        <v>202</v>
      </c>
      <c r="H18" s="198" t="s">
        <v>200</v>
      </c>
      <c r="I18" s="112" t="s">
        <v>201</v>
      </c>
      <c r="J18" s="109" t="s">
        <v>198</v>
      </c>
      <c r="K18" s="199" t="s">
        <v>199</v>
      </c>
      <c r="L18" s="165" t="s">
        <v>71</v>
      </c>
    </row>
    <row r="19" spans="1:12" s="151" customFormat="1" ht="45.75" customHeight="1">
      <c r="A19" s="164">
        <v>13</v>
      </c>
      <c r="B19" s="164"/>
      <c r="C19" s="164"/>
      <c r="D19" s="200" t="s">
        <v>170</v>
      </c>
      <c r="E19" s="243"/>
      <c r="F19" s="114" t="s">
        <v>12</v>
      </c>
      <c r="G19" s="201" t="s">
        <v>171</v>
      </c>
      <c r="H19" s="59" t="s">
        <v>78</v>
      </c>
      <c r="I19" s="202" t="s">
        <v>79</v>
      </c>
      <c r="J19" s="66" t="s">
        <v>64</v>
      </c>
      <c r="K19" s="60" t="s">
        <v>251</v>
      </c>
      <c r="L19" s="165" t="s">
        <v>71</v>
      </c>
    </row>
    <row r="20" spans="1:12" s="150" customFormat="1" ht="45.75" customHeight="1">
      <c r="A20" s="164">
        <v>14</v>
      </c>
      <c r="B20" s="164"/>
      <c r="C20" s="164"/>
      <c r="D20" s="203" t="s">
        <v>115</v>
      </c>
      <c r="E20" s="243"/>
      <c r="F20" s="117" t="s">
        <v>12</v>
      </c>
      <c r="G20" s="204" t="s">
        <v>116</v>
      </c>
      <c r="H20" s="205" t="s">
        <v>117</v>
      </c>
      <c r="I20" s="206" t="s">
        <v>118</v>
      </c>
      <c r="J20" s="207" t="s">
        <v>119</v>
      </c>
      <c r="K20" s="65" t="s">
        <v>114</v>
      </c>
      <c r="L20" s="165" t="s">
        <v>71</v>
      </c>
    </row>
    <row r="21" spans="1:12" s="150" customFormat="1" ht="45.75" customHeight="1">
      <c r="A21" s="164">
        <v>15</v>
      </c>
      <c r="B21" s="164"/>
      <c r="C21" s="164"/>
      <c r="D21" s="57" t="s">
        <v>169</v>
      </c>
      <c r="E21" s="58" t="s">
        <v>168</v>
      </c>
      <c r="F21" s="117" t="s">
        <v>12</v>
      </c>
      <c r="G21" s="68" t="s">
        <v>164</v>
      </c>
      <c r="H21" s="171" t="s">
        <v>165</v>
      </c>
      <c r="I21" s="171" t="s">
        <v>166</v>
      </c>
      <c r="J21" s="115" t="s">
        <v>27</v>
      </c>
      <c r="K21" s="115" t="s">
        <v>167</v>
      </c>
      <c r="L21" s="165" t="s">
        <v>71</v>
      </c>
    </row>
    <row r="22" spans="1:12" s="166" customFormat="1" ht="45.75" customHeight="1">
      <c r="A22" s="164">
        <v>16</v>
      </c>
      <c r="B22" s="164"/>
      <c r="C22" s="164"/>
      <c r="D22" s="175" t="s">
        <v>112</v>
      </c>
      <c r="E22" s="69" t="s">
        <v>257</v>
      </c>
      <c r="F22" s="177" t="s">
        <v>12</v>
      </c>
      <c r="G22" s="191" t="s">
        <v>113</v>
      </c>
      <c r="H22" s="208" t="s">
        <v>111</v>
      </c>
      <c r="I22" s="113" t="s">
        <v>110</v>
      </c>
      <c r="J22" s="113" t="s">
        <v>46</v>
      </c>
      <c r="K22" s="65" t="s">
        <v>258</v>
      </c>
      <c r="L22" s="165" t="s">
        <v>71</v>
      </c>
    </row>
    <row r="23" spans="1:12" s="166" customFormat="1" ht="45.75" customHeight="1">
      <c r="A23" s="164">
        <v>17</v>
      </c>
      <c r="B23" s="164"/>
      <c r="C23" s="164"/>
      <c r="D23" s="57" t="s">
        <v>156</v>
      </c>
      <c r="E23" s="262"/>
      <c r="F23" s="114" t="s">
        <v>12</v>
      </c>
      <c r="G23" s="209" t="s">
        <v>157</v>
      </c>
      <c r="H23" s="118" t="s">
        <v>58</v>
      </c>
      <c r="I23" s="210" t="s">
        <v>60</v>
      </c>
      <c r="J23" s="119" t="s">
        <v>60</v>
      </c>
      <c r="K23" s="186" t="s">
        <v>237</v>
      </c>
      <c r="L23" s="165" t="s">
        <v>71</v>
      </c>
    </row>
    <row r="24" spans="1:12" s="150" customFormat="1" ht="45.75" customHeight="1">
      <c r="A24" s="164">
        <v>18</v>
      </c>
      <c r="B24" s="164"/>
      <c r="C24" s="164"/>
      <c r="D24" s="201" t="s">
        <v>158</v>
      </c>
      <c r="E24" s="262"/>
      <c r="F24" s="117" t="s">
        <v>12</v>
      </c>
      <c r="G24" s="209" t="s">
        <v>159</v>
      </c>
      <c r="H24" s="118" t="s">
        <v>59</v>
      </c>
      <c r="I24" s="210" t="s">
        <v>60</v>
      </c>
      <c r="J24" s="119" t="s">
        <v>60</v>
      </c>
      <c r="K24" s="186" t="s">
        <v>237</v>
      </c>
      <c r="L24" s="165" t="s">
        <v>71</v>
      </c>
    </row>
    <row r="25" spans="1:12" s="166" customFormat="1" ht="45.75" customHeight="1">
      <c r="A25" s="164">
        <v>19</v>
      </c>
      <c r="B25" s="164"/>
      <c r="C25" s="164"/>
      <c r="D25" s="64" t="s">
        <v>120</v>
      </c>
      <c r="E25" s="243"/>
      <c r="F25" s="114" t="s">
        <v>12</v>
      </c>
      <c r="G25" s="57" t="s">
        <v>230</v>
      </c>
      <c r="H25" s="69" t="s">
        <v>61</v>
      </c>
      <c r="I25" s="59" t="s">
        <v>13</v>
      </c>
      <c r="J25" s="59" t="s">
        <v>14</v>
      </c>
      <c r="K25" s="60" t="s">
        <v>69</v>
      </c>
      <c r="L25" s="165" t="s">
        <v>71</v>
      </c>
    </row>
    <row r="26" spans="1:12" s="150" customFormat="1" ht="45.75" customHeight="1">
      <c r="A26" s="164">
        <v>20</v>
      </c>
      <c r="B26" s="164"/>
      <c r="C26" s="164"/>
      <c r="D26" s="211" t="s">
        <v>180</v>
      </c>
      <c r="E26" s="212" t="s">
        <v>179</v>
      </c>
      <c r="F26" s="213" t="s">
        <v>50</v>
      </c>
      <c r="G26" s="103" t="s">
        <v>174</v>
      </c>
      <c r="H26" s="116" t="s">
        <v>175</v>
      </c>
      <c r="I26" s="214" t="s">
        <v>176</v>
      </c>
      <c r="J26" s="215" t="s">
        <v>177</v>
      </c>
      <c r="K26" s="242" t="s">
        <v>248</v>
      </c>
      <c r="L26" s="165" t="s">
        <v>71</v>
      </c>
    </row>
    <row r="27" spans="1:12" s="150" customFormat="1" ht="45.75" customHeight="1">
      <c r="A27" s="164">
        <v>21</v>
      </c>
      <c r="B27" s="164"/>
      <c r="C27" s="164"/>
      <c r="D27" s="57" t="s">
        <v>205</v>
      </c>
      <c r="E27" s="217" t="s">
        <v>206</v>
      </c>
      <c r="F27" s="108" t="s">
        <v>12</v>
      </c>
      <c r="G27" s="216" t="s">
        <v>222</v>
      </c>
      <c r="H27" s="218" t="s">
        <v>208</v>
      </c>
      <c r="I27" s="219" t="s">
        <v>209</v>
      </c>
      <c r="J27" s="219" t="s">
        <v>46</v>
      </c>
      <c r="K27" s="190" t="s">
        <v>235</v>
      </c>
      <c r="L27" s="165" t="s">
        <v>71</v>
      </c>
    </row>
    <row r="28" spans="1:12" s="166" customFormat="1" ht="45.75" customHeight="1">
      <c r="A28" s="164">
        <v>22</v>
      </c>
      <c r="B28" s="164"/>
      <c r="C28" s="164"/>
      <c r="D28" s="64" t="s">
        <v>151</v>
      </c>
      <c r="E28" s="107" t="s">
        <v>76</v>
      </c>
      <c r="F28" s="114" t="s">
        <v>12</v>
      </c>
      <c r="G28" s="57" t="s">
        <v>230</v>
      </c>
      <c r="H28" s="69" t="s">
        <v>61</v>
      </c>
      <c r="I28" s="59" t="s">
        <v>13</v>
      </c>
      <c r="J28" s="59" t="s">
        <v>14</v>
      </c>
      <c r="K28" s="60" t="s">
        <v>69</v>
      </c>
      <c r="L28" s="165" t="s">
        <v>71</v>
      </c>
    </row>
    <row r="29" spans="1:12" s="150" customFormat="1" ht="45.75" customHeight="1">
      <c r="A29" s="164">
        <v>23</v>
      </c>
      <c r="B29" s="164"/>
      <c r="C29" s="164"/>
      <c r="D29" s="197" t="s">
        <v>238</v>
      </c>
      <c r="E29" s="243"/>
      <c r="F29" s="199" t="s">
        <v>12</v>
      </c>
      <c r="G29" s="220" t="s">
        <v>195</v>
      </c>
      <c r="H29" s="221" t="s">
        <v>196</v>
      </c>
      <c r="I29" s="199" t="s">
        <v>197</v>
      </c>
      <c r="J29" s="222" t="s">
        <v>198</v>
      </c>
      <c r="K29" s="199" t="s">
        <v>239</v>
      </c>
      <c r="L29" s="165" t="s">
        <v>71</v>
      </c>
    </row>
    <row r="30" spans="1:12" s="150" customFormat="1" ht="45.75" customHeight="1">
      <c r="A30" s="164">
        <v>24</v>
      </c>
      <c r="B30" s="164"/>
      <c r="C30" s="164"/>
      <c r="D30" s="57" t="s">
        <v>129</v>
      </c>
      <c r="E30" s="223" t="s">
        <v>66</v>
      </c>
      <c r="F30" s="117" t="s">
        <v>12</v>
      </c>
      <c r="G30" s="231" t="s">
        <v>219</v>
      </c>
      <c r="H30" s="176" t="s">
        <v>220</v>
      </c>
      <c r="I30" s="115" t="s">
        <v>247</v>
      </c>
      <c r="J30" s="58" t="s">
        <v>63</v>
      </c>
      <c r="K30" s="60" t="s">
        <v>69</v>
      </c>
      <c r="L30" s="165" t="s">
        <v>71</v>
      </c>
    </row>
    <row r="31" spans="1:12" s="150" customFormat="1" ht="45.75" customHeight="1">
      <c r="A31" s="164">
        <v>25</v>
      </c>
      <c r="B31" s="164"/>
      <c r="C31" s="164"/>
      <c r="D31" s="57" t="s">
        <v>129</v>
      </c>
      <c r="E31" s="223" t="s">
        <v>66</v>
      </c>
      <c r="F31" s="117" t="s">
        <v>12</v>
      </c>
      <c r="G31" s="61" t="s">
        <v>124</v>
      </c>
      <c r="H31" s="59" t="s">
        <v>28</v>
      </c>
      <c r="I31" s="59" t="s">
        <v>29</v>
      </c>
      <c r="J31" s="58" t="s">
        <v>63</v>
      </c>
      <c r="K31" s="60" t="s">
        <v>69</v>
      </c>
      <c r="L31" s="165" t="s">
        <v>71</v>
      </c>
    </row>
    <row r="32" spans="1:12" s="150" customFormat="1" ht="45.75" customHeight="1">
      <c r="A32" s="164">
        <v>26</v>
      </c>
      <c r="B32" s="164"/>
      <c r="C32" s="164"/>
      <c r="D32" s="72" t="s">
        <v>146</v>
      </c>
      <c r="E32" s="223" t="s">
        <v>65</v>
      </c>
      <c r="F32" s="114" t="s">
        <v>50</v>
      </c>
      <c r="G32" s="224" t="s">
        <v>147</v>
      </c>
      <c r="H32" s="225" t="s">
        <v>55</v>
      </c>
      <c r="I32" s="226" t="s">
        <v>106</v>
      </c>
      <c r="J32" s="183" t="s">
        <v>68</v>
      </c>
      <c r="K32" s="60" t="s">
        <v>70</v>
      </c>
      <c r="L32" s="165" t="s">
        <v>71</v>
      </c>
    </row>
    <row r="33" spans="1:12" s="166" customFormat="1" ht="45.75" customHeight="1">
      <c r="A33" s="164">
        <v>27</v>
      </c>
      <c r="B33" s="164"/>
      <c r="C33" s="164"/>
      <c r="D33" s="227" t="s">
        <v>210</v>
      </c>
      <c r="E33" s="179" t="s">
        <v>211</v>
      </c>
      <c r="F33" s="228">
        <v>3</v>
      </c>
      <c r="G33" s="216" t="s">
        <v>207</v>
      </c>
      <c r="H33" s="218" t="s">
        <v>208</v>
      </c>
      <c r="I33" s="229" t="s">
        <v>209</v>
      </c>
      <c r="J33" s="230" t="s">
        <v>46</v>
      </c>
      <c r="K33" s="190" t="s">
        <v>235</v>
      </c>
      <c r="L33" s="165" t="s">
        <v>71</v>
      </c>
    </row>
    <row r="34" spans="1:12" s="166" customFormat="1" ht="45.75" customHeight="1">
      <c r="A34" s="164">
        <v>28</v>
      </c>
      <c r="B34" s="164"/>
      <c r="C34" s="164"/>
      <c r="D34" s="57" t="s">
        <v>138</v>
      </c>
      <c r="E34" s="107" t="s">
        <v>139</v>
      </c>
      <c r="F34" s="108" t="s">
        <v>31</v>
      </c>
      <c r="G34" s="70" t="s">
        <v>140</v>
      </c>
      <c r="H34" s="69" t="s">
        <v>109</v>
      </c>
      <c r="I34" s="241" t="s">
        <v>29</v>
      </c>
      <c r="J34" s="183" t="s">
        <v>29</v>
      </c>
      <c r="K34" s="169" t="s">
        <v>69</v>
      </c>
      <c r="L34" s="165" t="s">
        <v>71</v>
      </c>
    </row>
    <row r="35" spans="1:12" s="166" customFormat="1" ht="45.75" customHeight="1">
      <c r="A35" s="164">
        <v>29</v>
      </c>
      <c r="B35" s="164"/>
      <c r="C35" s="164"/>
      <c r="D35" s="57" t="s">
        <v>138</v>
      </c>
      <c r="E35" s="107" t="s">
        <v>139</v>
      </c>
      <c r="F35" s="108" t="s">
        <v>31</v>
      </c>
      <c r="G35" s="61" t="s">
        <v>137</v>
      </c>
      <c r="H35" s="167" t="s">
        <v>109</v>
      </c>
      <c r="I35" s="59" t="s">
        <v>108</v>
      </c>
      <c r="J35" s="168" t="s">
        <v>29</v>
      </c>
      <c r="K35" s="169" t="s">
        <v>69</v>
      </c>
      <c r="L35" s="165" t="s">
        <v>71</v>
      </c>
    </row>
    <row r="36" spans="1:12" s="166" customFormat="1" ht="45.75" customHeight="1">
      <c r="A36" s="164">
        <v>30</v>
      </c>
      <c r="B36" s="164"/>
      <c r="C36" s="164"/>
      <c r="D36" s="211" t="s">
        <v>172</v>
      </c>
      <c r="E36" s="212" t="s">
        <v>173</v>
      </c>
      <c r="F36" s="213" t="s">
        <v>50</v>
      </c>
      <c r="G36" s="103" t="s">
        <v>193</v>
      </c>
      <c r="H36" s="116" t="s">
        <v>194</v>
      </c>
      <c r="I36" s="214" t="s">
        <v>67</v>
      </c>
      <c r="J36" s="215" t="s">
        <v>177</v>
      </c>
      <c r="K36" s="242" t="s">
        <v>178</v>
      </c>
      <c r="L36" s="165" t="s">
        <v>71</v>
      </c>
    </row>
    <row r="37" spans="1:12" s="166" customFormat="1" ht="45.75" customHeight="1">
      <c r="A37" s="164">
        <v>31</v>
      </c>
      <c r="B37" s="164"/>
      <c r="C37" s="164"/>
      <c r="D37" s="64" t="s">
        <v>144</v>
      </c>
      <c r="E37" s="243"/>
      <c r="F37" s="114" t="s">
        <v>12</v>
      </c>
      <c r="G37" s="232" t="s">
        <v>145</v>
      </c>
      <c r="H37" s="59" t="s">
        <v>45</v>
      </c>
      <c r="I37" s="62" t="s">
        <v>27</v>
      </c>
      <c r="J37" s="66" t="s">
        <v>27</v>
      </c>
      <c r="K37" s="60" t="s">
        <v>153</v>
      </c>
      <c r="L37" s="165" t="s">
        <v>71</v>
      </c>
    </row>
    <row r="38" spans="1:12" s="166" customFormat="1" ht="45.75" customHeight="1">
      <c r="A38" s="164">
        <v>32</v>
      </c>
      <c r="B38" s="164"/>
      <c r="C38" s="164"/>
      <c r="D38" s="57" t="s">
        <v>233</v>
      </c>
      <c r="E38" s="233" t="s">
        <v>128</v>
      </c>
      <c r="F38" s="234" t="s">
        <v>12</v>
      </c>
      <c r="G38" s="235" t="s">
        <v>127</v>
      </c>
      <c r="H38" s="236" t="s">
        <v>125</v>
      </c>
      <c r="I38" s="237" t="s">
        <v>126</v>
      </c>
      <c r="J38" s="238" t="s">
        <v>218</v>
      </c>
      <c r="K38" s="239" t="s">
        <v>234</v>
      </c>
      <c r="L38" s="165" t="s">
        <v>71</v>
      </c>
    </row>
    <row r="39" spans="1:12" s="32" customFormat="1" ht="30" customHeight="1">
      <c r="A39" s="33"/>
      <c r="B39" s="33"/>
      <c r="C39" s="33"/>
      <c r="D39" s="34"/>
      <c r="E39" s="3"/>
      <c r="F39" s="35"/>
      <c r="G39" s="34"/>
      <c r="H39" s="30"/>
      <c r="I39" s="30"/>
      <c r="J39" s="3"/>
      <c r="K39" s="3"/>
      <c r="L39" s="36"/>
    </row>
    <row r="40" spans="1:11" s="31" customFormat="1" ht="55.5" customHeight="1">
      <c r="A40" s="37"/>
      <c r="B40" s="37"/>
      <c r="C40" s="37"/>
      <c r="D40" s="4" t="s">
        <v>15</v>
      </c>
      <c r="E40" s="38"/>
      <c r="F40" s="38"/>
      <c r="G40" s="38"/>
      <c r="H40" s="38"/>
      <c r="I40" s="5" t="s">
        <v>72</v>
      </c>
      <c r="J40" s="39"/>
      <c r="K40" s="40"/>
    </row>
    <row r="41" spans="1:11" s="31" customFormat="1" ht="55.5" customHeight="1">
      <c r="A41" s="37"/>
      <c r="B41" s="37"/>
      <c r="C41" s="37"/>
      <c r="D41" s="4" t="s">
        <v>16</v>
      </c>
      <c r="E41" s="38"/>
      <c r="F41" s="38"/>
      <c r="G41" s="38"/>
      <c r="H41" s="38"/>
      <c r="I41" s="5" t="s">
        <v>98</v>
      </c>
      <c r="J41" s="39"/>
      <c r="K41" s="40"/>
    </row>
    <row r="42" spans="1:11" s="31" customFormat="1" ht="55.5" customHeight="1">
      <c r="A42" s="37"/>
      <c r="B42" s="37"/>
      <c r="C42" s="37"/>
      <c r="D42" s="4" t="s">
        <v>94</v>
      </c>
      <c r="E42" s="38"/>
      <c r="F42" s="38"/>
      <c r="G42" s="38"/>
      <c r="H42" s="38"/>
      <c r="I42" s="5" t="s">
        <v>253</v>
      </c>
      <c r="J42" s="39"/>
      <c r="K42" s="40"/>
    </row>
    <row r="43" spans="1:11" s="31" customFormat="1" ht="55.5" customHeight="1">
      <c r="A43" s="37"/>
      <c r="B43" s="37" t="s">
        <v>41</v>
      </c>
      <c r="C43" s="37"/>
      <c r="D43" s="4" t="s">
        <v>42</v>
      </c>
      <c r="E43" s="38"/>
      <c r="F43" s="38"/>
      <c r="G43" s="38"/>
      <c r="H43" s="38"/>
      <c r="I43" s="5" t="s">
        <v>73</v>
      </c>
      <c r="J43" s="39"/>
      <c r="K43" s="40"/>
    </row>
    <row r="44" spans="1:11" s="42" customFormat="1" ht="12.75">
      <c r="A44" s="41"/>
      <c r="B44" s="41"/>
      <c r="C44" s="41"/>
      <c r="I44" s="43"/>
      <c r="J44" s="43"/>
      <c r="K44" s="44"/>
    </row>
    <row r="45" spans="1:11" s="42" customFormat="1" ht="12.75">
      <c r="A45" s="41"/>
      <c r="B45" s="41"/>
      <c r="C45" s="41"/>
      <c r="I45" s="43"/>
      <c r="J45" s="43"/>
      <c r="K45" s="44"/>
    </row>
    <row r="46" spans="1:11" s="42" customFormat="1" ht="12.75">
      <c r="A46" s="41"/>
      <c r="B46" s="41"/>
      <c r="C46" s="41"/>
      <c r="I46" s="43"/>
      <c r="J46" s="43"/>
      <c r="K46" s="44"/>
    </row>
    <row r="47" spans="1:11" s="42" customFormat="1" ht="12.75">
      <c r="A47" s="41"/>
      <c r="B47" s="41"/>
      <c r="C47" s="41"/>
      <c r="I47" s="43"/>
      <c r="J47" s="43"/>
      <c r="K47" s="44"/>
    </row>
    <row r="48" spans="1:11" s="42" customFormat="1" ht="12.75">
      <c r="A48" s="41"/>
      <c r="B48" s="41"/>
      <c r="C48" s="41"/>
      <c r="I48" s="43"/>
      <c r="J48" s="43"/>
      <c r="K48" s="44"/>
    </row>
    <row r="49" spans="1:11" s="42" customFormat="1" ht="12.75">
      <c r="A49" s="41"/>
      <c r="B49" s="41"/>
      <c r="C49" s="41"/>
      <c r="I49" s="43"/>
      <c r="J49" s="43"/>
      <c r="K49" s="44"/>
    </row>
    <row r="50" spans="1:11" s="42" customFormat="1" ht="12.75">
      <c r="A50" s="41"/>
      <c r="B50" s="41"/>
      <c r="C50" s="41"/>
      <c r="I50" s="43"/>
      <c r="J50" s="43"/>
      <c r="K50" s="44"/>
    </row>
    <row r="51" spans="1:11" s="42" customFormat="1" ht="12.75">
      <c r="A51" s="41"/>
      <c r="B51" s="41"/>
      <c r="C51" s="41"/>
      <c r="I51" s="43"/>
      <c r="J51" s="43"/>
      <c r="K51" s="44"/>
    </row>
    <row r="52" spans="1:11" s="42" customFormat="1" ht="12.75">
      <c r="A52" s="41"/>
      <c r="B52" s="41"/>
      <c r="C52" s="41"/>
      <c r="I52" s="43"/>
      <c r="J52" s="43"/>
      <c r="K52" s="44"/>
    </row>
    <row r="53" spans="1:11" s="42" customFormat="1" ht="12.75">
      <c r="A53" s="41"/>
      <c r="B53" s="41"/>
      <c r="C53" s="41"/>
      <c r="I53" s="43"/>
      <c r="J53" s="43"/>
      <c r="K53" s="44"/>
    </row>
    <row r="54" spans="1:11" s="42" customFormat="1" ht="12.75">
      <c r="A54" s="41"/>
      <c r="B54" s="41"/>
      <c r="C54" s="41"/>
      <c r="I54" s="43"/>
      <c r="J54" s="43"/>
      <c r="K54" s="44"/>
    </row>
    <row r="55" spans="1:11" s="42" customFormat="1" ht="12.75">
      <c r="A55" s="41"/>
      <c r="B55" s="41"/>
      <c r="C55" s="41"/>
      <c r="I55" s="43"/>
      <c r="J55" s="43"/>
      <c r="K55" s="44"/>
    </row>
    <row r="56" spans="1:11" s="42" customFormat="1" ht="12.75">
      <c r="A56" s="41"/>
      <c r="B56" s="41"/>
      <c r="C56" s="41"/>
      <c r="I56" s="43"/>
      <c r="J56" s="43"/>
      <c r="K56" s="44"/>
    </row>
    <row r="57" spans="1:11" s="42" customFormat="1" ht="12.75">
      <c r="A57" s="41"/>
      <c r="B57" s="41"/>
      <c r="C57" s="41"/>
      <c r="I57" s="43"/>
      <c r="J57" s="43"/>
      <c r="K57" s="44"/>
    </row>
    <row r="58" spans="1:11" s="42" customFormat="1" ht="12.75">
      <c r="A58" s="41"/>
      <c r="B58" s="41"/>
      <c r="C58" s="41"/>
      <c r="I58" s="43"/>
      <c r="J58" s="43"/>
      <c r="K58" s="44"/>
    </row>
    <row r="59" spans="1:11" s="42" customFormat="1" ht="12.75">
      <c r="A59" s="41"/>
      <c r="B59" s="41"/>
      <c r="C59" s="41"/>
      <c r="I59" s="43"/>
      <c r="J59" s="43"/>
      <c r="K59" s="44"/>
    </row>
    <row r="60" spans="1:11" s="42" customFormat="1" ht="12.75">
      <c r="A60" s="41"/>
      <c r="B60" s="41"/>
      <c r="C60" s="41"/>
      <c r="I60" s="43"/>
      <c r="J60" s="43"/>
      <c r="K60" s="44"/>
    </row>
    <row r="61" spans="1:11" s="42" customFormat="1" ht="12.75">
      <c r="A61" s="41"/>
      <c r="B61" s="41"/>
      <c r="C61" s="41"/>
      <c r="I61" s="43"/>
      <c r="J61" s="43"/>
      <c r="K61" s="44"/>
    </row>
    <row r="62" spans="1:11" s="42" customFormat="1" ht="12.75">
      <c r="A62" s="41"/>
      <c r="B62" s="41"/>
      <c r="C62" s="41"/>
      <c r="I62" s="43"/>
      <c r="J62" s="43"/>
      <c r="K62" s="44"/>
    </row>
    <row r="63" spans="1:11" s="42" customFormat="1" ht="12.75">
      <c r="A63" s="41"/>
      <c r="B63" s="41"/>
      <c r="C63" s="41"/>
      <c r="I63" s="43"/>
      <c r="J63" s="43"/>
      <c r="K63" s="44"/>
    </row>
    <row r="64" spans="1:11" s="42" customFormat="1" ht="12.75">
      <c r="A64" s="41"/>
      <c r="B64" s="41"/>
      <c r="C64" s="41"/>
      <c r="I64" s="43"/>
      <c r="J64" s="43"/>
      <c r="K64" s="44"/>
    </row>
    <row r="65" spans="1:11" s="42" customFormat="1" ht="12.75">
      <c r="A65" s="41"/>
      <c r="B65" s="41"/>
      <c r="C65" s="41"/>
      <c r="I65" s="43"/>
      <c r="J65" s="43"/>
      <c r="K65" s="44"/>
    </row>
    <row r="66" spans="1:11" s="42" customFormat="1" ht="12.75">
      <c r="A66" s="41"/>
      <c r="B66" s="41"/>
      <c r="C66" s="41"/>
      <c r="I66" s="43"/>
      <c r="J66" s="43"/>
      <c r="K66" s="44"/>
    </row>
    <row r="67" spans="1:11" s="42" customFormat="1" ht="12.75">
      <c r="A67" s="41"/>
      <c r="B67" s="41"/>
      <c r="C67" s="41"/>
      <c r="I67" s="43"/>
      <c r="J67" s="43"/>
      <c r="K67" s="44"/>
    </row>
    <row r="68" spans="1:11" s="42" customFormat="1" ht="12.75">
      <c r="A68" s="41"/>
      <c r="B68" s="41"/>
      <c r="C68" s="41"/>
      <c r="I68" s="43"/>
      <c r="J68" s="43"/>
      <c r="K68" s="44"/>
    </row>
    <row r="69" spans="1:11" s="42" customFormat="1" ht="12.75">
      <c r="A69" s="41"/>
      <c r="B69" s="41"/>
      <c r="C69" s="41"/>
      <c r="I69" s="43"/>
      <c r="J69" s="43"/>
      <c r="K69" s="44"/>
    </row>
    <row r="70" spans="1:11" s="42" customFormat="1" ht="12.75">
      <c r="A70" s="41"/>
      <c r="B70" s="41"/>
      <c r="C70" s="41"/>
      <c r="I70" s="43"/>
      <c r="J70" s="43"/>
      <c r="K70" s="44"/>
    </row>
    <row r="71" spans="1:11" s="42" customFormat="1" ht="12.75">
      <c r="A71" s="41"/>
      <c r="B71" s="41"/>
      <c r="C71" s="41"/>
      <c r="I71" s="43"/>
      <c r="J71" s="43"/>
      <c r="K71" s="44"/>
    </row>
    <row r="72" spans="1:11" s="42" customFormat="1" ht="12.75">
      <c r="A72" s="41"/>
      <c r="B72" s="41"/>
      <c r="C72" s="41"/>
      <c r="I72" s="43"/>
      <c r="J72" s="43"/>
      <c r="K72" s="44"/>
    </row>
    <row r="73" spans="1:11" s="42" customFormat="1" ht="12.75">
      <c r="A73" s="41"/>
      <c r="B73" s="41"/>
      <c r="C73" s="41"/>
      <c r="I73" s="43"/>
      <c r="J73" s="43"/>
      <c r="K73" s="44"/>
    </row>
    <row r="74" spans="1:11" s="42" customFormat="1" ht="12.75">
      <c r="A74" s="41"/>
      <c r="B74" s="41"/>
      <c r="C74" s="41"/>
      <c r="I74" s="43"/>
      <c r="J74" s="43"/>
      <c r="K74" s="44"/>
    </row>
    <row r="75" spans="1:11" s="42" customFormat="1" ht="12.75">
      <c r="A75" s="41"/>
      <c r="B75" s="41"/>
      <c r="C75" s="41"/>
      <c r="I75" s="43"/>
      <c r="J75" s="43"/>
      <c r="K75" s="44"/>
    </row>
    <row r="76" spans="1:11" s="42" customFormat="1" ht="12.75">
      <c r="A76" s="41"/>
      <c r="B76" s="41"/>
      <c r="C76" s="41"/>
      <c r="I76" s="43"/>
      <c r="J76" s="43"/>
      <c r="K76" s="44"/>
    </row>
    <row r="77" spans="1:11" s="42" customFormat="1" ht="12.75">
      <c r="A77" s="41"/>
      <c r="B77" s="41"/>
      <c r="C77" s="41"/>
      <c r="I77" s="43"/>
      <c r="J77" s="43"/>
      <c r="K77" s="44"/>
    </row>
    <row r="78" spans="1:11" s="42" customFormat="1" ht="12.75">
      <c r="A78" s="41"/>
      <c r="B78" s="41"/>
      <c r="C78" s="41"/>
      <c r="I78" s="43"/>
      <c r="J78" s="43"/>
      <c r="K78" s="44"/>
    </row>
    <row r="79" spans="1:11" s="42" customFormat="1" ht="12.75">
      <c r="A79" s="41"/>
      <c r="B79" s="41"/>
      <c r="C79" s="41"/>
      <c r="I79" s="43"/>
      <c r="J79" s="43"/>
      <c r="K79" s="44"/>
    </row>
    <row r="80" spans="1:11" s="42" customFormat="1" ht="12.75">
      <c r="A80" s="41"/>
      <c r="B80" s="41"/>
      <c r="C80" s="41"/>
      <c r="I80" s="43"/>
      <c r="J80" s="43"/>
      <c r="K80" s="44"/>
    </row>
    <row r="81" spans="1:11" s="42" customFormat="1" ht="12.75">
      <c r="A81" s="41"/>
      <c r="B81" s="41"/>
      <c r="C81" s="41"/>
      <c r="I81" s="43"/>
      <c r="J81" s="43"/>
      <c r="K81" s="44"/>
    </row>
    <row r="82" spans="1:11" s="42" customFormat="1" ht="12.75">
      <c r="A82" s="41"/>
      <c r="B82" s="41"/>
      <c r="C82" s="41"/>
      <c r="I82" s="43"/>
      <c r="J82" s="43"/>
      <c r="K82" s="44"/>
    </row>
    <row r="83" spans="1:11" s="42" customFormat="1" ht="12.75">
      <c r="A83" s="41"/>
      <c r="B83" s="41"/>
      <c r="C83" s="41"/>
      <c r="I83" s="43"/>
      <c r="J83" s="43"/>
      <c r="K83" s="44"/>
    </row>
    <row r="84" spans="1:11" s="42" customFormat="1" ht="12.75">
      <c r="A84" s="41"/>
      <c r="B84" s="41"/>
      <c r="C84" s="41"/>
      <c r="I84" s="43"/>
      <c r="J84" s="43"/>
      <c r="K84" s="44"/>
    </row>
    <row r="85" spans="1:11" s="42" customFormat="1" ht="12.75">
      <c r="A85" s="41"/>
      <c r="B85" s="41"/>
      <c r="C85" s="41"/>
      <c r="I85" s="43"/>
      <c r="J85" s="43"/>
      <c r="K85" s="44"/>
    </row>
    <row r="86" spans="1:11" s="42" customFormat="1" ht="12.75">
      <c r="A86" s="41"/>
      <c r="B86" s="41"/>
      <c r="C86" s="41"/>
      <c r="I86" s="43"/>
      <c r="J86" s="43"/>
      <c r="K86" s="44"/>
    </row>
    <row r="87" spans="1:11" s="42" customFormat="1" ht="12.75">
      <c r="A87" s="41"/>
      <c r="B87" s="41"/>
      <c r="C87" s="41"/>
      <c r="I87" s="43"/>
      <c r="J87" s="43"/>
      <c r="K87" s="44"/>
    </row>
    <row r="88" spans="1:11" s="42" customFormat="1" ht="12.75">
      <c r="A88" s="41"/>
      <c r="B88" s="41"/>
      <c r="C88" s="41"/>
      <c r="I88" s="43"/>
      <c r="J88" s="43"/>
      <c r="K88" s="44"/>
    </row>
    <row r="89" spans="1:11" s="42" customFormat="1" ht="12.75">
      <c r="A89" s="41"/>
      <c r="B89" s="41"/>
      <c r="C89" s="41"/>
      <c r="I89" s="43"/>
      <c r="J89" s="43"/>
      <c r="K89" s="44"/>
    </row>
    <row r="90" spans="1:11" s="42" customFormat="1" ht="12.75">
      <c r="A90" s="41"/>
      <c r="B90" s="41"/>
      <c r="C90" s="41"/>
      <c r="I90" s="43"/>
      <c r="J90" s="43"/>
      <c r="K90" s="44"/>
    </row>
    <row r="91" spans="1:11" s="42" customFormat="1" ht="12.75">
      <c r="A91" s="41"/>
      <c r="B91" s="41"/>
      <c r="C91" s="41"/>
      <c r="I91" s="43"/>
      <c r="J91" s="43"/>
      <c r="K91" s="44"/>
    </row>
    <row r="92" spans="1:11" s="42" customFormat="1" ht="12.75">
      <c r="A92" s="41"/>
      <c r="B92" s="41"/>
      <c r="C92" s="41"/>
      <c r="I92" s="43"/>
      <c r="J92" s="43"/>
      <c r="K92" s="44"/>
    </row>
    <row r="93" spans="1:11" s="42" customFormat="1" ht="12.75">
      <c r="A93" s="41"/>
      <c r="B93" s="41"/>
      <c r="C93" s="41"/>
      <c r="I93" s="43"/>
      <c r="J93" s="43"/>
      <c r="K93" s="44"/>
    </row>
    <row r="94" spans="1:11" s="42" customFormat="1" ht="12.75">
      <c r="A94" s="41"/>
      <c r="B94" s="41"/>
      <c r="C94" s="41"/>
      <c r="I94" s="43"/>
      <c r="J94" s="43"/>
      <c r="K94" s="44"/>
    </row>
    <row r="95" spans="1:11" s="42" customFormat="1" ht="12.75">
      <c r="A95" s="41"/>
      <c r="B95" s="41"/>
      <c r="C95" s="41"/>
      <c r="I95" s="43"/>
      <c r="J95" s="43"/>
      <c r="K95" s="44"/>
    </row>
    <row r="96" spans="1:11" s="42" customFormat="1" ht="12.75">
      <c r="A96" s="41"/>
      <c r="B96" s="41"/>
      <c r="C96" s="41"/>
      <c r="I96" s="43"/>
      <c r="J96" s="43"/>
      <c r="K96" s="44"/>
    </row>
    <row r="97" spans="1:11" s="42" customFormat="1" ht="12.75">
      <c r="A97" s="41"/>
      <c r="B97" s="41"/>
      <c r="C97" s="41"/>
      <c r="I97" s="43"/>
      <c r="J97" s="43"/>
      <c r="K97" s="44"/>
    </row>
    <row r="98" spans="1:11" s="42" customFormat="1" ht="12.75">
      <c r="A98" s="41"/>
      <c r="B98" s="41"/>
      <c r="C98" s="41"/>
      <c r="I98" s="43"/>
      <c r="J98" s="43"/>
      <c r="K98" s="44"/>
    </row>
    <row r="99" spans="1:11" s="42" customFormat="1" ht="12.75">
      <c r="A99" s="41"/>
      <c r="B99" s="41"/>
      <c r="C99" s="41"/>
      <c r="I99" s="43"/>
      <c r="J99" s="43"/>
      <c r="K99" s="44"/>
    </row>
    <row r="100" spans="1:11" s="42" customFormat="1" ht="12.75">
      <c r="A100" s="41"/>
      <c r="B100" s="41"/>
      <c r="C100" s="41"/>
      <c r="I100" s="43"/>
      <c r="J100" s="43"/>
      <c r="K100" s="44"/>
    </row>
    <row r="101" spans="1:11" s="42" customFormat="1" ht="12.75">
      <c r="A101" s="41"/>
      <c r="B101" s="41"/>
      <c r="C101" s="41"/>
      <c r="I101" s="43"/>
      <c r="J101" s="43"/>
      <c r="K101" s="44"/>
    </row>
    <row r="102" spans="1:11" s="42" customFormat="1" ht="12.75">
      <c r="A102" s="41"/>
      <c r="B102" s="41"/>
      <c r="C102" s="41"/>
      <c r="I102" s="43"/>
      <c r="J102" s="43"/>
      <c r="K102" s="44"/>
    </row>
    <row r="103" spans="1:11" s="42" customFormat="1" ht="12.75">
      <c r="A103" s="41"/>
      <c r="B103" s="41"/>
      <c r="C103" s="41"/>
      <c r="I103" s="43"/>
      <c r="J103" s="43"/>
      <c r="K103" s="44"/>
    </row>
    <row r="104" spans="1:11" s="42" customFormat="1" ht="12.75">
      <c r="A104" s="41"/>
      <c r="B104" s="41"/>
      <c r="C104" s="41"/>
      <c r="I104" s="43"/>
      <c r="J104" s="43"/>
      <c r="K104" s="44"/>
    </row>
    <row r="105" spans="1:11" s="42" customFormat="1" ht="12.75">
      <c r="A105" s="41"/>
      <c r="B105" s="41"/>
      <c r="C105" s="41"/>
      <c r="I105" s="43"/>
      <c r="J105" s="43"/>
      <c r="K105" s="44"/>
    </row>
    <row r="106" spans="1:11" s="42" customFormat="1" ht="12.75">
      <c r="A106" s="41"/>
      <c r="B106" s="41"/>
      <c r="C106" s="41"/>
      <c r="I106" s="43"/>
      <c r="J106" s="43"/>
      <c r="K106" s="44"/>
    </row>
    <row r="107" spans="1:11" s="42" customFormat="1" ht="12.75">
      <c r="A107" s="41"/>
      <c r="B107" s="41"/>
      <c r="C107" s="41"/>
      <c r="I107" s="43"/>
      <c r="J107" s="43"/>
      <c r="K107" s="44"/>
    </row>
    <row r="108" spans="1:11" s="42" customFormat="1" ht="12.75">
      <c r="A108" s="41"/>
      <c r="B108" s="41"/>
      <c r="C108" s="41"/>
      <c r="I108" s="43"/>
      <c r="J108" s="43"/>
      <c r="K108" s="44"/>
    </row>
    <row r="109" spans="1:11" s="42" customFormat="1" ht="12.75">
      <c r="A109" s="41"/>
      <c r="B109" s="41"/>
      <c r="C109" s="41"/>
      <c r="I109" s="43"/>
      <c r="J109" s="43"/>
      <c r="K109" s="44"/>
    </row>
    <row r="110" spans="1:11" s="42" customFormat="1" ht="12.75">
      <c r="A110" s="41"/>
      <c r="B110" s="41"/>
      <c r="C110" s="41"/>
      <c r="I110" s="43"/>
      <c r="J110" s="43"/>
      <c r="K110" s="44"/>
    </row>
    <row r="111" spans="1:11" s="42" customFormat="1" ht="12.75">
      <c r="A111" s="41"/>
      <c r="B111" s="41"/>
      <c r="C111" s="41"/>
      <c r="I111" s="43"/>
      <c r="J111" s="43"/>
      <c r="K111" s="44"/>
    </row>
    <row r="112" spans="1:11" s="42" customFormat="1" ht="12.75">
      <c r="A112" s="41"/>
      <c r="B112" s="41"/>
      <c r="C112" s="41"/>
      <c r="I112" s="43"/>
      <c r="J112" s="43"/>
      <c r="K112" s="44"/>
    </row>
    <row r="113" spans="1:11" s="42" customFormat="1" ht="12.75">
      <c r="A113" s="41"/>
      <c r="B113" s="41"/>
      <c r="C113" s="41"/>
      <c r="I113" s="43"/>
      <c r="J113" s="43"/>
      <c r="K113" s="44"/>
    </row>
    <row r="114" spans="1:11" s="42" customFormat="1" ht="12.75">
      <c r="A114" s="41"/>
      <c r="B114" s="41"/>
      <c r="C114" s="41"/>
      <c r="I114" s="43"/>
      <c r="J114" s="43"/>
      <c r="K114" s="44"/>
    </row>
    <row r="115" spans="1:11" s="42" customFormat="1" ht="12.75">
      <c r="A115" s="41"/>
      <c r="B115" s="41"/>
      <c r="C115" s="41"/>
      <c r="I115" s="43"/>
      <c r="J115" s="43"/>
      <c r="K115" s="44"/>
    </row>
    <row r="116" spans="1:11" s="42" customFormat="1" ht="12.75">
      <c r="A116" s="41"/>
      <c r="B116" s="41"/>
      <c r="C116" s="41"/>
      <c r="I116" s="43"/>
      <c r="J116" s="43"/>
      <c r="K116" s="44"/>
    </row>
    <row r="117" spans="1:11" s="42" customFormat="1" ht="12.75">
      <c r="A117" s="41"/>
      <c r="B117" s="41"/>
      <c r="C117" s="41"/>
      <c r="I117" s="43"/>
      <c r="J117" s="43"/>
      <c r="K117" s="44"/>
    </row>
    <row r="118" spans="1:11" s="42" customFormat="1" ht="12.75">
      <c r="A118" s="41"/>
      <c r="B118" s="41"/>
      <c r="C118" s="41"/>
      <c r="I118" s="43"/>
      <c r="J118" s="43"/>
      <c r="K118" s="44"/>
    </row>
    <row r="119" spans="1:11" s="42" customFormat="1" ht="12.75">
      <c r="A119" s="41"/>
      <c r="B119" s="41"/>
      <c r="C119" s="41"/>
      <c r="I119" s="43"/>
      <c r="J119" s="43"/>
      <c r="K119" s="44"/>
    </row>
    <row r="120" spans="1:11" s="42" customFormat="1" ht="12.75">
      <c r="A120" s="41"/>
      <c r="B120" s="41"/>
      <c r="C120" s="41"/>
      <c r="I120" s="43"/>
      <c r="J120" s="43"/>
      <c r="K120" s="44"/>
    </row>
    <row r="121" spans="1:11" s="42" customFormat="1" ht="12.75">
      <c r="A121" s="41"/>
      <c r="B121" s="41"/>
      <c r="C121" s="41"/>
      <c r="I121" s="43"/>
      <c r="J121" s="43"/>
      <c r="K121" s="44"/>
    </row>
    <row r="122" spans="1:11" s="42" customFormat="1" ht="12.75">
      <c r="A122" s="41"/>
      <c r="B122" s="41"/>
      <c r="C122" s="41"/>
      <c r="I122" s="43"/>
      <c r="J122" s="43"/>
      <c r="K122" s="44"/>
    </row>
    <row r="123" spans="1:11" s="42" customFormat="1" ht="12.75">
      <c r="A123" s="41"/>
      <c r="B123" s="41"/>
      <c r="C123" s="41"/>
      <c r="I123" s="43"/>
      <c r="J123" s="43"/>
      <c r="K123" s="44"/>
    </row>
    <row r="124" spans="1:11" s="42" customFormat="1" ht="12.75">
      <c r="A124" s="41"/>
      <c r="B124" s="41"/>
      <c r="C124" s="41"/>
      <c r="I124" s="43"/>
      <c r="J124" s="43"/>
      <c r="K124" s="44"/>
    </row>
    <row r="125" spans="1:11" s="42" customFormat="1" ht="12.75">
      <c r="A125" s="41"/>
      <c r="B125" s="41"/>
      <c r="C125" s="41"/>
      <c r="I125" s="43"/>
      <c r="J125" s="43"/>
      <c r="K125" s="44"/>
    </row>
    <row r="126" spans="1:11" s="42" customFormat="1" ht="12.75">
      <c r="A126" s="41"/>
      <c r="B126" s="41"/>
      <c r="C126" s="41"/>
      <c r="I126" s="43"/>
      <c r="J126" s="43"/>
      <c r="K126" s="44"/>
    </row>
    <row r="127" spans="1:11" s="42" customFormat="1" ht="12.75">
      <c r="A127" s="41"/>
      <c r="B127" s="41"/>
      <c r="C127" s="41"/>
      <c r="I127" s="43"/>
      <c r="J127" s="43"/>
      <c r="K127" s="44"/>
    </row>
    <row r="128" spans="1:11" s="42" customFormat="1" ht="12.75">
      <c r="A128" s="41"/>
      <c r="B128" s="41"/>
      <c r="C128" s="41"/>
      <c r="I128" s="43"/>
      <c r="J128" s="43"/>
      <c r="K128" s="44"/>
    </row>
    <row r="129" spans="1:11" s="42" customFormat="1" ht="12.75">
      <c r="A129" s="41"/>
      <c r="B129" s="41"/>
      <c r="C129" s="41"/>
      <c r="I129" s="43"/>
      <c r="J129" s="43"/>
      <c r="K129" s="44"/>
    </row>
    <row r="130" spans="1:11" s="42" customFormat="1" ht="12.75">
      <c r="A130" s="41"/>
      <c r="B130" s="41"/>
      <c r="C130" s="41"/>
      <c r="I130" s="43"/>
      <c r="J130" s="43"/>
      <c r="K130" s="44"/>
    </row>
    <row r="131" spans="1:11" s="42" customFormat="1" ht="12.75">
      <c r="A131" s="41"/>
      <c r="B131" s="41"/>
      <c r="C131" s="41"/>
      <c r="I131" s="43"/>
      <c r="J131" s="43"/>
      <c r="K131" s="44"/>
    </row>
    <row r="132" spans="1:11" s="42" customFormat="1" ht="12.75">
      <c r="A132" s="41"/>
      <c r="B132" s="41"/>
      <c r="C132" s="41"/>
      <c r="I132" s="43"/>
      <c r="J132" s="43"/>
      <c r="K132" s="44"/>
    </row>
    <row r="133" spans="1:11" s="42" customFormat="1" ht="12.75">
      <c r="A133" s="41"/>
      <c r="B133" s="41"/>
      <c r="C133" s="41"/>
      <c r="I133" s="43"/>
      <c r="J133" s="43"/>
      <c r="K133" s="44"/>
    </row>
    <row r="134" spans="1:11" s="42" customFormat="1" ht="12.75">
      <c r="A134" s="41"/>
      <c r="B134" s="41"/>
      <c r="C134" s="41"/>
      <c r="I134" s="43"/>
      <c r="J134" s="43"/>
      <c r="K134" s="44"/>
    </row>
    <row r="135" spans="1:11" s="42" customFormat="1" ht="12.75">
      <c r="A135" s="41"/>
      <c r="B135" s="41"/>
      <c r="C135" s="41"/>
      <c r="I135" s="43"/>
      <c r="J135" s="43"/>
      <c r="K135" s="44"/>
    </row>
    <row r="136" spans="1:11" s="42" customFormat="1" ht="12.75">
      <c r="A136" s="41"/>
      <c r="B136" s="41"/>
      <c r="C136" s="41"/>
      <c r="I136" s="43"/>
      <c r="J136" s="43"/>
      <c r="K136" s="44"/>
    </row>
    <row r="137" spans="1:11" s="42" customFormat="1" ht="12.75">
      <c r="A137" s="41"/>
      <c r="B137" s="41"/>
      <c r="C137" s="41"/>
      <c r="I137" s="43"/>
      <c r="J137" s="43"/>
      <c r="K137" s="44"/>
    </row>
    <row r="138" spans="1:11" s="42" customFormat="1" ht="12.75">
      <c r="A138" s="41"/>
      <c r="B138" s="41"/>
      <c r="C138" s="41"/>
      <c r="I138" s="43"/>
      <c r="J138" s="43"/>
      <c r="K138" s="44"/>
    </row>
    <row r="139" spans="1:11" s="42" customFormat="1" ht="12.75">
      <c r="A139" s="41"/>
      <c r="B139" s="41"/>
      <c r="C139" s="41"/>
      <c r="I139" s="43"/>
      <c r="J139" s="43"/>
      <c r="K139" s="44"/>
    </row>
    <row r="140" spans="1:11" s="42" customFormat="1" ht="12.75">
      <c r="A140" s="41"/>
      <c r="B140" s="41"/>
      <c r="C140" s="41"/>
      <c r="I140" s="43"/>
      <c r="J140" s="43"/>
      <c r="K140" s="44"/>
    </row>
    <row r="141" spans="1:11" s="42" customFormat="1" ht="12.75">
      <c r="A141" s="41"/>
      <c r="B141" s="41"/>
      <c r="C141" s="41"/>
      <c r="I141" s="43"/>
      <c r="J141" s="43"/>
      <c r="K141" s="44"/>
    </row>
    <row r="142" spans="1:11" s="42" customFormat="1" ht="12.75">
      <c r="A142" s="41"/>
      <c r="B142" s="41"/>
      <c r="C142" s="41"/>
      <c r="I142" s="43"/>
      <c r="J142" s="43"/>
      <c r="K142" s="44"/>
    </row>
    <row r="143" spans="1:11" s="42" customFormat="1" ht="12.75">
      <c r="A143" s="41"/>
      <c r="B143" s="41"/>
      <c r="C143" s="41"/>
      <c r="I143" s="43"/>
      <c r="J143" s="43"/>
      <c r="K143" s="44"/>
    </row>
    <row r="144" spans="1:11" s="42" customFormat="1" ht="12.75">
      <c r="A144" s="41"/>
      <c r="B144" s="41"/>
      <c r="C144" s="41"/>
      <c r="I144" s="43"/>
      <c r="J144" s="43"/>
      <c r="K144" s="44"/>
    </row>
    <row r="145" spans="1:11" s="42" customFormat="1" ht="12.75">
      <c r="A145" s="41"/>
      <c r="B145" s="41"/>
      <c r="C145" s="41"/>
      <c r="I145" s="43"/>
      <c r="J145" s="43"/>
      <c r="K145" s="44"/>
    </row>
    <row r="146" spans="1:11" s="42" customFormat="1" ht="12.75">
      <c r="A146" s="41"/>
      <c r="B146" s="41"/>
      <c r="C146" s="41"/>
      <c r="I146" s="43"/>
      <c r="J146" s="43"/>
      <c r="K146" s="44"/>
    </row>
    <row r="147" spans="1:11" s="42" customFormat="1" ht="12.75">
      <c r="A147" s="41"/>
      <c r="B147" s="41"/>
      <c r="C147" s="41"/>
      <c r="I147" s="43"/>
      <c r="J147" s="43"/>
      <c r="K147" s="44"/>
    </row>
    <row r="148" spans="1:11" s="42" customFormat="1" ht="12.75">
      <c r="A148" s="41"/>
      <c r="B148" s="41"/>
      <c r="C148" s="41"/>
      <c r="I148" s="43"/>
      <c r="J148" s="43"/>
      <c r="K148" s="44"/>
    </row>
    <row r="149" spans="1:11" s="42" customFormat="1" ht="12.75">
      <c r="A149" s="41"/>
      <c r="B149" s="41"/>
      <c r="C149" s="41"/>
      <c r="I149" s="43"/>
      <c r="J149" s="43"/>
      <c r="K149" s="44"/>
    </row>
    <row r="150" spans="1:11" s="42" customFormat="1" ht="12.75">
      <c r="A150" s="41"/>
      <c r="B150" s="41"/>
      <c r="C150" s="41"/>
      <c r="I150" s="43"/>
      <c r="J150" s="43"/>
      <c r="K150" s="44"/>
    </row>
    <row r="151" spans="1:11" s="42" customFormat="1" ht="12.75">
      <c r="A151" s="41"/>
      <c r="B151" s="41"/>
      <c r="C151" s="41"/>
      <c r="I151" s="43"/>
      <c r="J151" s="43"/>
      <c r="K151" s="44"/>
    </row>
    <row r="152" spans="1:11" s="42" customFormat="1" ht="12.75">
      <c r="A152" s="41"/>
      <c r="B152" s="41"/>
      <c r="C152" s="41"/>
      <c r="I152" s="43"/>
      <c r="J152" s="43"/>
      <c r="K152" s="44"/>
    </row>
    <row r="153" spans="1:11" s="42" customFormat="1" ht="12.75">
      <c r="A153" s="41"/>
      <c r="B153" s="41"/>
      <c r="C153" s="41"/>
      <c r="I153" s="43"/>
      <c r="J153" s="43"/>
      <c r="K153" s="44"/>
    </row>
    <row r="154" spans="1:11" s="42" customFormat="1" ht="12.75">
      <c r="A154" s="41"/>
      <c r="B154" s="41"/>
      <c r="C154" s="41"/>
      <c r="I154" s="43"/>
      <c r="J154" s="43"/>
      <c r="K154" s="44"/>
    </row>
    <row r="155" spans="1:11" s="42" customFormat="1" ht="12.75">
      <c r="A155" s="41"/>
      <c r="B155" s="41"/>
      <c r="C155" s="41"/>
      <c r="I155" s="43"/>
      <c r="J155" s="43"/>
      <c r="K155" s="44"/>
    </row>
    <row r="156" spans="1:11" s="42" customFormat="1" ht="12.75">
      <c r="A156" s="41"/>
      <c r="B156" s="41"/>
      <c r="C156" s="41"/>
      <c r="I156" s="43"/>
      <c r="J156" s="43"/>
      <c r="K156" s="44"/>
    </row>
    <row r="157" spans="1:11" s="42" customFormat="1" ht="12.75">
      <c r="A157" s="41"/>
      <c r="B157" s="41"/>
      <c r="C157" s="41"/>
      <c r="I157" s="43"/>
      <c r="J157" s="43"/>
      <c r="K157" s="44"/>
    </row>
    <row r="158" spans="1:11" s="42" customFormat="1" ht="12.75">
      <c r="A158" s="41"/>
      <c r="B158" s="41"/>
      <c r="C158" s="41"/>
      <c r="I158" s="43"/>
      <c r="J158" s="43"/>
      <c r="K158" s="44"/>
    </row>
    <row r="159" spans="1:11" s="42" customFormat="1" ht="12.75">
      <c r="A159" s="41"/>
      <c r="B159" s="41"/>
      <c r="C159" s="41"/>
      <c r="I159" s="43"/>
      <c r="J159" s="43"/>
      <c r="K159" s="44"/>
    </row>
    <row r="160" spans="1:11" s="42" customFormat="1" ht="12.75">
      <c r="A160" s="41"/>
      <c r="B160" s="41"/>
      <c r="C160" s="41"/>
      <c r="I160" s="43"/>
      <c r="J160" s="43"/>
      <c r="K160" s="44"/>
    </row>
    <row r="161" spans="1:11" s="42" customFormat="1" ht="12.75">
      <c r="A161" s="41"/>
      <c r="B161" s="41"/>
      <c r="C161" s="41"/>
      <c r="I161" s="43"/>
      <c r="J161" s="43"/>
      <c r="K161" s="44"/>
    </row>
    <row r="162" spans="1:11" s="42" customFormat="1" ht="12.75">
      <c r="A162" s="41"/>
      <c r="B162" s="41"/>
      <c r="C162" s="41"/>
      <c r="I162" s="43"/>
      <c r="J162" s="43"/>
      <c r="K162" s="44"/>
    </row>
    <row r="163" spans="1:11" s="42" customFormat="1" ht="12.75">
      <c r="A163" s="41"/>
      <c r="B163" s="41"/>
      <c r="C163" s="41"/>
      <c r="I163" s="43"/>
      <c r="J163" s="43"/>
      <c r="K163" s="44"/>
    </row>
    <row r="164" spans="1:11" s="42" customFormat="1" ht="12.75">
      <c r="A164" s="41"/>
      <c r="B164" s="41"/>
      <c r="C164" s="41"/>
      <c r="I164" s="43"/>
      <c r="J164" s="43"/>
      <c r="K164" s="44"/>
    </row>
    <row r="165" spans="1:11" s="42" customFormat="1" ht="12.75">
      <c r="A165" s="41"/>
      <c r="B165" s="41"/>
      <c r="C165" s="41"/>
      <c r="I165" s="43"/>
      <c r="J165" s="43"/>
      <c r="K165" s="44"/>
    </row>
    <row r="166" spans="1:11" s="42" customFormat="1" ht="12.75">
      <c r="A166" s="41"/>
      <c r="B166" s="41"/>
      <c r="C166" s="41"/>
      <c r="I166" s="43"/>
      <c r="J166" s="43"/>
      <c r="K166" s="44"/>
    </row>
    <row r="167" spans="1:11" s="42" customFormat="1" ht="12.75">
      <c r="A167" s="41"/>
      <c r="B167" s="41"/>
      <c r="C167" s="41"/>
      <c r="I167" s="43"/>
      <c r="J167" s="43"/>
      <c r="K167" s="44"/>
    </row>
    <row r="168" spans="1:11" s="42" customFormat="1" ht="12.75">
      <c r="A168" s="41"/>
      <c r="B168" s="41"/>
      <c r="C168" s="41"/>
      <c r="I168" s="43"/>
      <c r="J168" s="43"/>
      <c r="K168" s="44"/>
    </row>
    <row r="169" spans="1:11" s="42" customFormat="1" ht="12.75">
      <c r="A169" s="41"/>
      <c r="B169" s="41"/>
      <c r="C169" s="41"/>
      <c r="I169" s="43"/>
      <c r="J169" s="43"/>
      <c r="K169" s="44"/>
    </row>
    <row r="170" spans="1:11" s="42" customFormat="1" ht="12.75">
      <c r="A170" s="41"/>
      <c r="B170" s="41"/>
      <c r="C170" s="41"/>
      <c r="I170" s="43"/>
      <c r="J170" s="43"/>
      <c r="K170" s="44"/>
    </row>
    <row r="171" spans="1:11" s="42" customFormat="1" ht="12.75">
      <c r="A171" s="41"/>
      <c r="B171" s="41"/>
      <c r="C171" s="41"/>
      <c r="I171" s="43"/>
      <c r="J171" s="43"/>
      <c r="K171" s="44"/>
    </row>
  </sheetData>
  <sheetProtection selectLockedCells="1" selectUnlockedCells="1"/>
  <protectedRanges>
    <protectedRange sqref="K9" name="Диапазон1_3_1_1_3_11_1_1_3_1_3_1_1_1_1_4_2_1_1_1"/>
  </protectedRanges>
  <mergeCells count="4">
    <mergeCell ref="A1:L1"/>
    <mergeCell ref="A3:L3"/>
    <mergeCell ref="A4:L4"/>
    <mergeCell ref="A2:L2"/>
  </mergeCells>
  <printOptions/>
  <pageMargins left="0.4330708661417323" right="0.4330708661417323" top="0.51" bottom="0.56" header="0" footer="0.66"/>
  <pageSetup fitToHeight="2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L143"/>
  <sheetViews>
    <sheetView view="pageBreakPreview" zoomScale="90" zoomScaleNormal="90" zoomScaleSheetLayoutView="90" workbookViewId="0" topLeftCell="A1">
      <selection activeCell="D13" sqref="D13"/>
    </sheetView>
  </sheetViews>
  <sheetFormatPr defaultColWidth="9.140625" defaultRowHeight="12.75"/>
  <cols>
    <col min="1" max="1" width="4.7109375" style="24" customWidth="1"/>
    <col min="2" max="3" width="9.140625" style="24" hidden="1" customWidth="1"/>
    <col min="4" max="4" width="22.421875" style="25" customWidth="1"/>
    <col min="5" max="5" width="11.57421875" style="25" customWidth="1"/>
    <col min="6" max="6" width="5.421875" style="25" customWidth="1"/>
    <col min="7" max="7" width="38.8515625" style="25" customWidth="1"/>
    <col min="8" max="8" width="9.8515625" style="25" customWidth="1"/>
    <col min="9" max="9" width="17.00390625" style="26" customWidth="1"/>
    <col min="10" max="10" width="18.57421875" style="26" customWidth="1"/>
    <col min="11" max="11" width="27.00390625" style="27" customWidth="1"/>
    <col min="12" max="12" width="15.00390625" style="25" customWidth="1"/>
    <col min="13" max="16384" width="9.140625" style="25" customWidth="1"/>
  </cols>
  <sheetData>
    <row r="1" spans="1:12" ht="50.25" customHeight="1">
      <c r="A1" s="269" t="s">
        <v>252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33.75" customHeight="1">
      <c r="A2" s="270" t="s">
        <v>104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1:12" s="28" customFormat="1" ht="15.75" customHeight="1">
      <c r="A3" s="270" t="s">
        <v>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</row>
    <row r="4" spans="1:12" ht="15.75" customHeight="1">
      <c r="A4" s="271" t="s">
        <v>34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s="142" customFormat="1" ht="15" customHeight="1">
      <c r="A5" s="163" t="s">
        <v>52</v>
      </c>
      <c r="B5" s="138"/>
      <c r="C5" s="138"/>
      <c r="D5" s="139"/>
      <c r="E5" s="139"/>
      <c r="F5" s="139"/>
      <c r="G5" s="140"/>
      <c r="H5" s="140"/>
      <c r="I5" s="141"/>
      <c r="J5" s="141"/>
      <c r="L5" s="143" t="s">
        <v>103</v>
      </c>
    </row>
    <row r="6" spans="1:12" s="29" customFormat="1" ht="60" customHeight="1">
      <c r="A6" s="49" t="s">
        <v>35</v>
      </c>
      <c r="B6" s="49" t="s">
        <v>36</v>
      </c>
      <c r="C6" s="49" t="s">
        <v>37</v>
      </c>
      <c r="D6" s="50" t="s">
        <v>38</v>
      </c>
      <c r="E6" s="50" t="s">
        <v>4</v>
      </c>
      <c r="F6" s="49" t="s">
        <v>5</v>
      </c>
      <c r="G6" s="50" t="s">
        <v>39</v>
      </c>
      <c r="H6" s="50" t="s">
        <v>4</v>
      </c>
      <c r="I6" s="50" t="s">
        <v>7</v>
      </c>
      <c r="J6" s="50" t="s">
        <v>8</v>
      </c>
      <c r="K6" s="50" t="s">
        <v>9</v>
      </c>
      <c r="L6" s="50" t="s">
        <v>40</v>
      </c>
    </row>
    <row r="7" spans="1:12" s="150" customFormat="1" ht="45.75" customHeight="1">
      <c r="A7" s="164">
        <v>1</v>
      </c>
      <c r="B7" s="164"/>
      <c r="C7" s="164"/>
      <c r="D7" s="64" t="s">
        <v>155</v>
      </c>
      <c r="E7" s="107" t="s">
        <v>74</v>
      </c>
      <c r="F7" s="114" t="s">
        <v>12</v>
      </c>
      <c r="G7" s="57" t="s">
        <v>154</v>
      </c>
      <c r="H7" s="243"/>
      <c r="I7" s="187" t="s">
        <v>13</v>
      </c>
      <c r="J7" s="187" t="s">
        <v>14</v>
      </c>
      <c r="K7" s="60" t="s">
        <v>69</v>
      </c>
      <c r="L7" s="165" t="s">
        <v>71</v>
      </c>
    </row>
    <row r="8" spans="1:12" s="150" customFormat="1" ht="45.75" customHeight="1">
      <c r="A8" s="164">
        <v>2</v>
      </c>
      <c r="B8" s="164"/>
      <c r="C8" s="164"/>
      <c r="D8" s="178" t="s">
        <v>160</v>
      </c>
      <c r="E8" s="243"/>
      <c r="F8" s="117" t="s">
        <v>12</v>
      </c>
      <c r="G8" s="111" t="s">
        <v>163</v>
      </c>
      <c r="H8" s="59" t="s">
        <v>161</v>
      </c>
      <c r="I8" s="196" t="s">
        <v>18</v>
      </c>
      <c r="J8" s="196" t="s">
        <v>18</v>
      </c>
      <c r="K8" s="174" t="s">
        <v>162</v>
      </c>
      <c r="L8" s="165" t="s">
        <v>71</v>
      </c>
    </row>
    <row r="9" spans="1:12" s="166" customFormat="1" ht="45.75" customHeight="1">
      <c r="A9" s="164">
        <v>3</v>
      </c>
      <c r="B9" s="164"/>
      <c r="C9" s="164"/>
      <c r="D9" s="57" t="s">
        <v>244</v>
      </c>
      <c r="E9" s="243"/>
      <c r="F9" s="117" t="s">
        <v>12</v>
      </c>
      <c r="G9" s="70" t="s">
        <v>243</v>
      </c>
      <c r="H9" s="243"/>
      <c r="I9" s="62" t="s">
        <v>13</v>
      </c>
      <c r="J9" s="63" t="s">
        <v>18</v>
      </c>
      <c r="K9" s="60" t="s">
        <v>69</v>
      </c>
      <c r="L9" s="165" t="s">
        <v>71</v>
      </c>
    </row>
    <row r="10" spans="1:12" s="150" customFormat="1" ht="45.75" customHeight="1">
      <c r="A10" s="164">
        <v>4</v>
      </c>
      <c r="B10" s="164"/>
      <c r="C10" s="164"/>
      <c r="D10" s="57" t="s">
        <v>141</v>
      </c>
      <c r="E10" s="243"/>
      <c r="F10" s="117" t="s">
        <v>12</v>
      </c>
      <c r="G10" s="216" t="s">
        <v>142</v>
      </c>
      <c r="H10" s="243"/>
      <c r="I10" s="207" t="s">
        <v>13</v>
      </c>
      <c r="J10" s="66" t="s">
        <v>18</v>
      </c>
      <c r="K10" s="60" t="s">
        <v>69</v>
      </c>
      <c r="L10" s="165" t="s">
        <v>71</v>
      </c>
    </row>
    <row r="11" spans="1:12" s="166" customFormat="1" ht="45.75" customHeight="1">
      <c r="A11" s="164">
        <v>5</v>
      </c>
      <c r="B11" s="164"/>
      <c r="C11" s="164"/>
      <c r="D11" s="57" t="s">
        <v>122</v>
      </c>
      <c r="E11" s="107" t="s">
        <v>77</v>
      </c>
      <c r="F11" s="67" t="s">
        <v>12</v>
      </c>
      <c r="G11" s="70" t="s">
        <v>121</v>
      </c>
      <c r="H11" s="243"/>
      <c r="I11" s="62" t="s">
        <v>48</v>
      </c>
      <c r="J11" s="58" t="s">
        <v>14</v>
      </c>
      <c r="K11" s="60" t="s">
        <v>69</v>
      </c>
      <c r="L11" s="165" t="s">
        <v>71</v>
      </c>
    </row>
    <row r="12" spans="1:12" s="32" customFormat="1" ht="51" customHeight="1">
      <c r="A12" s="33"/>
      <c r="B12" s="33"/>
      <c r="C12" s="33"/>
      <c r="D12" s="34"/>
      <c r="E12" s="3"/>
      <c r="F12" s="35"/>
      <c r="G12" s="34"/>
      <c r="H12" s="30"/>
      <c r="I12" s="30"/>
      <c r="J12" s="3"/>
      <c r="K12" s="3"/>
      <c r="L12" s="36"/>
    </row>
    <row r="13" spans="1:11" s="31" customFormat="1" ht="55.5" customHeight="1">
      <c r="A13" s="37"/>
      <c r="B13" s="37"/>
      <c r="C13" s="37"/>
      <c r="D13" s="4" t="s">
        <v>15</v>
      </c>
      <c r="E13" s="38"/>
      <c r="F13" s="38"/>
      <c r="G13" s="38"/>
      <c r="H13" s="38"/>
      <c r="I13" s="5" t="s">
        <v>72</v>
      </c>
      <c r="J13" s="39"/>
      <c r="K13" s="40"/>
    </row>
    <row r="14" spans="1:11" s="31" customFormat="1" ht="55.5" customHeight="1">
      <c r="A14" s="37"/>
      <c r="B14" s="37"/>
      <c r="C14" s="37"/>
      <c r="D14" s="4" t="s">
        <v>16</v>
      </c>
      <c r="E14" s="38"/>
      <c r="F14" s="38"/>
      <c r="G14" s="38"/>
      <c r="H14" s="38"/>
      <c r="I14" s="5" t="s">
        <v>98</v>
      </c>
      <c r="J14" s="39"/>
      <c r="K14" s="40"/>
    </row>
    <row r="15" spans="1:11" s="31" customFormat="1" ht="55.5" customHeight="1">
      <c r="A15" s="37"/>
      <c r="B15" s="37" t="s">
        <v>41</v>
      </c>
      <c r="C15" s="37"/>
      <c r="D15" s="4" t="s">
        <v>42</v>
      </c>
      <c r="E15" s="38"/>
      <c r="F15" s="38"/>
      <c r="G15" s="38"/>
      <c r="H15" s="38"/>
      <c r="I15" s="5" t="s">
        <v>73</v>
      </c>
      <c r="J15" s="39"/>
      <c r="K15" s="40"/>
    </row>
    <row r="16" spans="1:11" s="42" customFormat="1" ht="12.75">
      <c r="A16" s="41"/>
      <c r="B16" s="41"/>
      <c r="C16" s="41"/>
      <c r="I16" s="43"/>
      <c r="J16" s="43"/>
      <c r="K16" s="44"/>
    </row>
    <row r="17" spans="1:11" s="42" customFormat="1" ht="12.75">
      <c r="A17" s="41"/>
      <c r="B17" s="41"/>
      <c r="C17" s="41"/>
      <c r="I17" s="43"/>
      <c r="J17" s="43"/>
      <c r="K17" s="44"/>
    </row>
    <row r="18" spans="1:11" s="42" customFormat="1" ht="12.75">
      <c r="A18" s="41"/>
      <c r="B18" s="41"/>
      <c r="C18" s="41"/>
      <c r="I18" s="43"/>
      <c r="J18" s="43"/>
      <c r="K18" s="44"/>
    </row>
    <row r="19" spans="1:11" s="42" customFormat="1" ht="12.75">
      <c r="A19" s="41"/>
      <c r="B19" s="41"/>
      <c r="C19" s="41"/>
      <c r="I19" s="43"/>
      <c r="J19" s="43"/>
      <c r="K19" s="44"/>
    </row>
    <row r="20" spans="1:11" s="42" customFormat="1" ht="12.75">
      <c r="A20" s="41"/>
      <c r="B20" s="41"/>
      <c r="C20" s="41"/>
      <c r="I20" s="43"/>
      <c r="J20" s="43"/>
      <c r="K20" s="44"/>
    </row>
    <row r="21" spans="1:11" s="42" customFormat="1" ht="12.75">
      <c r="A21" s="41"/>
      <c r="B21" s="41"/>
      <c r="C21" s="41"/>
      <c r="I21" s="43"/>
      <c r="J21" s="43"/>
      <c r="K21" s="44"/>
    </row>
    <row r="22" spans="1:11" s="42" customFormat="1" ht="12.75">
      <c r="A22" s="41"/>
      <c r="B22" s="41"/>
      <c r="C22" s="41"/>
      <c r="I22" s="43"/>
      <c r="J22" s="43"/>
      <c r="K22" s="44"/>
    </row>
    <row r="23" spans="1:11" s="42" customFormat="1" ht="12.75">
      <c r="A23" s="41"/>
      <c r="B23" s="41"/>
      <c r="C23" s="41"/>
      <c r="I23" s="43"/>
      <c r="J23" s="43"/>
      <c r="K23" s="44"/>
    </row>
    <row r="24" spans="1:11" s="42" customFormat="1" ht="12.75">
      <c r="A24" s="41"/>
      <c r="B24" s="41"/>
      <c r="C24" s="41"/>
      <c r="I24" s="43"/>
      <c r="J24" s="43"/>
      <c r="K24" s="44"/>
    </row>
    <row r="25" spans="1:11" s="42" customFormat="1" ht="12.75">
      <c r="A25" s="41"/>
      <c r="B25" s="41"/>
      <c r="C25" s="41"/>
      <c r="I25" s="43"/>
      <c r="J25" s="43"/>
      <c r="K25" s="44"/>
    </row>
    <row r="26" spans="1:11" s="42" customFormat="1" ht="12.75">
      <c r="A26" s="41"/>
      <c r="B26" s="41"/>
      <c r="C26" s="41"/>
      <c r="I26" s="43"/>
      <c r="J26" s="43"/>
      <c r="K26" s="44"/>
    </row>
    <row r="27" spans="1:11" s="42" customFormat="1" ht="12.75">
      <c r="A27" s="41"/>
      <c r="B27" s="41"/>
      <c r="C27" s="41"/>
      <c r="I27" s="43"/>
      <c r="J27" s="43"/>
      <c r="K27" s="44"/>
    </row>
    <row r="28" spans="1:11" s="42" customFormat="1" ht="12.75">
      <c r="A28" s="41"/>
      <c r="B28" s="41"/>
      <c r="C28" s="41"/>
      <c r="I28" s="43"/>
      <c r="J28" s="43"/>
      <c r="K28" s="44"/>
    </row>
    <row r="29" spans="1:11" s="42" customFormat="1" ht="12.75">
      <c r="A29" s="41"/>
      <c r="B29" s="41"/>
      <c r="C29" s="41"/>
      <c r="I29" s="43"/>
      <c r="J29" s="43"/>
      <c r="K29" s="44"/>
    </row>
    <row r="30" spans="1:11" s="42" customFormat="1" ht="12.75">
      <c r="A30" s="41"/>
      <c r="B30" s="41"/>
      <c r="C30" s="41"/>
      <c r="I30" s="43"/>
      <c r="J30" s="43"/>
      <c r="K30" s="44"/>
    </row>
    <row r="31" spans="1:11" s="42" customFormat="1" ht="12.75">
      <c r="A31" s="41"/>
      <c r="B31" s="41"/>
      <c r="C31" s="41"/>
      <c r="I31" s="43"/>
      <c r="J31" s="43"/>
      <c r="K31" s="44"/>
    </row>
    <row r="32" spans="1:11" s="42" customFormat="1" ht="12.75">
      <c r="A32" s="41"/>
      <c r="B32" s="41"/>
      <c r="C32" s="41"/>
      <c r="I32" s="43"/>
      <c r="J32" s="43"/>
      <c r="K32" s="44"/>
    </row>
    <row r="33" spans="1:11" s="42" customFormat="1" ht="12.75">
      <c r="A33" s="41"/>
      <c r="B33" s="41"/>
      <c r="C33" s="41"/>
      <c r="I33" s="43"/>
      <c r="J33" s="43"/>
      <c r="K33" s="44"/>
    </row>
    <row r="34" spans="1:11" s="42" customFormat="1" ht="12.75">
      <c r="A34" s="41"/>
      <c r="B34" s="41"/>
      <c r="C34" s="41"/>
      <c r="I34" s="43"/>
      <c r="J34" s="43"/>
      <c r="K34" s="44"/>
    </row>
    <row r="35" spans="1:11" s="42" customFormat="1" ht="12.75">
      <c r="A35" s="41"/>
      <c r="B35" s="41"/>
      <c r="C35" s="41"/>
      <c r="I35" s="43"/>
      <c r="J35" s="43"/>
      <c r="K35" s="44"/>
    </row>
    <row r="36" spans="1:11" s="42" customFormat="1" ht="12.75">
      <c r="A36" s="41"/>
      <c r="B36" s="41"/>
      <c r="C36" s="41"/>
      <c r="I36" s="43"/>
      <c r="J36" s="43"/>
      <c r="K36" s="44"/>
    </row>
    <row r="37" spans="1:11" s="42" customFormat="1" ht="12.75">
      <c r="A37" s="41"/>
      <c r="B37" s="41"/>
      <c r="C37" s="41"/>
      <c r="I37" s="43"/>
      <c r="J37" s="43"/>
      <c r="K37" s="44"/>
    </row>
    <row r="38" spans="1:11" s="42" customFormat="1" ht="12.75">
      <c r="A38" s="41"/>
      <c r="B38" s="41"/>
      <c r="C38" s="41"/>
      <c r="I38" s="43"/>
      <c r="J38" s="43"/>
      <c r="K38" s="44"/>
    </row>
    <row r="39" spans="1:11" s="42" customFormat="1" ht="12.75">
      <c r="A39" s="41"/>
      <c r="B39" s="41"/>
      <c r="C39" s="41"/>
      <c r="I39" s="43"/>
      <c r="J39" s="43"/>
      <c r="K39" s="44"/>
    </row>
    <row r="40" spans="1:11" s="42" customFormat="1" ht="12.75">
      <c r="A40" s="41"/>
      <c r="B40" s="41"/>
      <c r="C40" s="41"/>
      <c r="I40" s="43"/>
      <c r="J40" s="43"/>
      <c r="K40" s="44"/>
    </row>
    <row r="41" spans="1:11" s="42" customFormat="1" ht="12.75">
      <c r="A41" s="41"/>
      <c r="B41" s="41"/>
      <c r="C41" s="41"/>
      <c r="I41" s="43"/>
      <c r="J41" s="43"/>
      <c r="K41" s="44"/>
    </row>
    <row r="42" spans="1:11" s="42" customFormat="1" ht="12.75">
      <c r="A42" s="41"/>
      <c r="B42" s="41"/>
      <c r="C42" s="41"/>
      <c r="I42" s="43"/>
      <c r="J42" s="43"/>
      <c r="K42" s="44"/>
    </row>
    <row r="43" spans="1:11" s="42" customFormat="1" ht="12.75">
      <c r="A43" s="41"/>
      <c r="B43" s="41"/>
      <c r="C43" s="41"/>
      <c r="I43" s="43"/>
      <c r="J43" s="43"/>
      <c r="K43" s="44"/>
    </row>
    <row r="44" spans="1:11" s="42" customFormat="1" ht="12.75">
      <c r="A44" s="41"/>
      <c r="B44" s="41"/>
      <c r="C44" s="41"/>
      <c r="I44" s="43"/>
      <c r="J44" s="43"/>
      <c r="K44" s="44"/>
    </row>
    <row r="45" spans="1:11" s="42" customFormat="1" ht="12.75">
      <c r="A45" s="41"/>
      <c r="B45" s="41"/>
      <c r="C45" s="41"/>
      <c r="I45" s="43"/>
      <c r="J45" s="43"/>
      <c r="K45" s="44"/>
    </row>
    <row r="46" spans="1:11" s="42" customFormat="1" ht="12.75">
      <c r="A46" s="41"/>
      <c r="B46" s="41"/>
      <c r="C46" s="41"/>
      <c r="I46" s="43"/>
      <c r="J46" s="43"/>
      <c r="K46" s="44"/>
    </row>
    <row r="47" spans="1:11" s="42" customFormat="1" ht="12.75">
      <c r="A47" s="41"/>
      <c r="B47" s="41"/>
      <c r="C47" s="41"/>
      <c r="I47" s="43"/>
      <c r="J47" s="43"/>
      <c r="K47" s="44"/>
    </row>
    <row r="48" spans="1:11" s="42" customFormat="1" ht="12.75">
      <c r="A48" s="41"/>
      <c r="B48" s="41"/>
      <c r="C48" s="41"/>
      <c r="I48" s="43"/>
      <c r="J48" s="43"/>
      <c r="K48" s="44"/>
    </row>
    <row r="49" spans="1:11" s="42" customFormat="1" ht="12.75">
      <c r="A49" s="41"/>
      <c r="B49" s="41"/>
      <c r="C49" s="41"/>
      <c r="I49" s="43"/>
      <c r="J49" s="43"/>
      <c r="K49" s="44"/>
    </row>
    <row r="50" spans="1:11" s="42" customFormat="1" ht="12.75">
      <c r="A50" s="41"/>
      <c r="B50" s="41"/>
      <c r="C50" s="41"/>
      <c r="I50" s="43"/>
      <c r="J50" s="43"/>
      <c r="K50" s="44"/>
    </row>
    <row r="51" spans="1:11" s="42" customFormat="1" ht="12.75">
      <c r="A51" s="41"/>
      <c r="B51" s="41"/>
      <c r="C51" s="41"/>
      <c r="I51" s="43"/>
      <c r="J51" s="43"/>
      <c r="K51" s="44"/>
    </row>
    <row r="52" spans="1:11" s="42" customFormat="1" ht="12.75">
      <c r="A52" s="41"/>
      <c r="B52" s="41"/>
      <c r="C52" s="41"/>
      <c r="I52" s="43"/>
      <c r="J52" s="43"/>
      <c r="K52" s="44"/>
    </row>
    <row r="53" spans="1:11" s="42" customFormat="1" ht="12.75">
      <c r="A53" s="41"/>
      <c r="B53" s="41"/>
      <c r="C53" s="41"/>
      <c r="I53" s="43"/>
      <c r="J53" s="43"/>
      <c r="K53" s="44"/>
    </row>
    <row r="54" spans="1:11" s="42" customFormat="1" ht="12.75">
      <c r="A54" s="41"/>
      <c r="B54" s="41"/>
      <c r="C54" s="41"/>
      <c r="I54" s="43"/>
      <c r="J54" s="43"/>
      <c r="K54" s="44"/>
    </row>
    <row r="55" spans="1:11" s="42" customFormat="1" ht="12.75">
      <c r="A55" s="41"/>
      <c r="B55" s="41"/>
      <c r="C55" s="41"/>
      <c r="I55" s="43"/>
      <c r="J55" s="43"/>
      <c r="K55" s="44"/>
    </row>
    <row r="56" spans="1:11" s="42" customFormat="1" ht="12.75">
      <c r="A56" s="41"/>
      <c r="B56" s="41"/>
      <c r="C56" s="41"/>
      <c r="I56" s="43"/>
      <c r="J56" s="43"/>
      <c r="K56" s="44"/>
    </row>
    <row r="57" spans="1:11" s="42" customFormat="1" ht="12.75">
      <c r="A57" s="41"/>
      <c r="B57" s="41"/>
      <c r="C57" s="41"/>
      <c r="I57" s="43"/>
      <c r="J57" s="43"/>
      <c r="K57" s="44"/>
    </row>
    <row r="58" spans="1:11" s="42" customFormat="1" ht="12.75">
      <c r="A58" s="41"/>
      <c r="B58" s="41"/>
      <c r="C58" s="41"/>
      <c r="I58" s="43"/>
      <c r="J58" s="43"/>
      <c r="K58" s="44"/>
    </row>
    <row r="59" spans="1:11" s="42" customFormat="1" ht="12.75">
      <c r="A59" s="41"/>
      <c r="B59" s="41"/>
      <c r="C59" s="41"/>
      <c r="I59" s="43"/>
      <c r="J59" s="43"/>
      <c r="K59" s="44"/>
    </row>
    <row r="60" spans="1:11" s="42" customFormat="1" ht="12.75">
      <c r="A60" s="41"/>
      <c r="B60" s="41"/>
      <c r="C60" s="41"/>
      <c r="I60" s="43"/>
      <c r="J60" s="43"/>
      <c r="K60" s="44"/>
    </row>
    <row r="61" spans="1:11" s="42" customFormat="1" ht="12.75">
      <c r="A61" s="41"/>
      <c r="B61" s="41"/>
      <c r="C61" s="41"/>
      <c r="I61" s="43"/>
      <c r="J61" s="43"/>
      <c r="K61" s="44"/>
    </row>
    <row r="62" spans="1:11" s="42" customFormat="1" ht="12.75">
      <c r="A62" s="41"/>
      <c r="B62" s="41"/>
      <c r="C62" s="41"/>
      <c r="I62" s="43"/>
      <c r="J62" s="43"/>
      <c r="K62" s="44"/>
    </row>
    <row r="63" spans="1:11" s="42" customFormat="1" ht="12.75">
      <c r="A63" s="41"/>
      <c r="B63" s="41"/>
      <c r="C63" s="41"/>
      <c r="I63" s="43"/>
      <c r="J63" s="43"/>
      <c r="K63" s="44"/>
    </row>
    <row r="64" spans="1:11" s="42" customFormat="1" ht="12.75">
      <c r="A64" s="41"/>
      <c r="B64" s="41"/>
      <c r="C64" s="41"/>
      <c r="I64" s="43"/>
      <c r="J64" s="43"/>
      <c r="K64" s="44"/>
    </row>
    <row r="65" spans="1:11" s="42" customFormat="1" ht="12.75">
      <c r="A65" s="41"/>
      <c r="B65" s="41"/>
      <c r="C65" s="41"/>
      <c r="I65" s="43"/>
      <c r="J65" s="43"/>
      <c r="K65" s="44"/>
    </row>
    <row r="66" spans="1:11" s="42" customFormat="1" ht="12.75">
      <c r="A66" s="41"/>
      <c r="B66" s="41"/>
      <c r="C66" s="41"/>
      <c r="I66" s="43"/>
      <c r="J66" s="43"/>
      <c r="K66" s="44"/>
    </row>
    <row r="67" spans="1:11" s="42" customFormat="1" ht="12.75">
      <c r="A67" s="41"/>
      <c r="B67" s="41"/>
      <c r="C67" s="41"/>
      <c r="I67" s="43"/>
      <c r="J67" s="43"/>
      <c r="K67" s="44"/>
    </row>
    <row r="68" spans="1:11" s="42" customFormat="1" ht="12.75">
      <c r="A68" s="41"/>
      <c r="B68" s="41"/>
      <c r="C68" s="41"/>
      <c r="I68" s="43"/>
      <c r="J68" s="43"/>
      <c r="K68" s="44"/>
    </row>
    <row r="69" spans="1:11" s="42" customFormat="1" ht="12.75">
      <c r="A69" s="41"/>
      <c r="B69" s="41"/>
      <c r="C69" s="41"/>
      <c r="I69" s="43"/>
      <c r="J69" s="43"/>
      <c r="K69" s="44"/>
    </row>
    <row r="70" spans="1:11" s="42" customFormat="1" ht="12.75">
      <c r="A70" s="41"/>
      <c r="B70" s="41"/>
      <c r="C70" s="41"/>
      <c r="I70" s="43"/>
      <c r="J70" s="43"/>
      <c r="K70" s="44"/>
    </row>
    <row r="71" spans="1:11" s="42" customFormat="1" ht="12.75">
      <c r="A71" s="41"/>
      <c r="B71" s="41"/>
      <c r="C71" s="41"/>
      <c r="I71" s="43"/>
      <c r="J71" s="43"/>
      <c r="K71" s="44"/>
    </row>
    <row r="72" spans="1:11" s="42" customFormat="1" ht="12.75">
      <c r="A72" s="41"/>
      <c r="B72" s="41"/>
      <c r="C72" s="41"/>
      <c r="I72" s="43"/>
      <c r="J72" s="43"/>
      <c r="K72" s="44"/>
    </row>
    <row r="73" spans="1:11" s="42" customFormat="1" ht="12.75">
      <c r="A73" s="41"/>
      <c r="B73" s="41"/>
      <c r="C73" s="41"/>
      <c r="I73" s="43"/>
      <c r="J73" s="43"/>
      <c r="K73" s="44"/>
    </row>
    <row r="74" spans="1:11" s="42" customFormat="1" ht="12.75">
      <c r="A74" s="41"/>
      <c r="B74" s="41"/>
      <c r="C74" s="41"/>
      <c r="I74" s="43"/>
      <c r="J74" s="43"/>
      <c r="K74" s="44"/>
    </row>
    <row r="75" spans="1:11" s="42" customFormat="1" ht="12.75">
      <c r="A75" s="41"/>
      <c r="B75" s="41"/>
      <c r="C75" s="41"/>
      <c r="I75" s="43"/>
      <c r="J75" s="43"/>
      <c r="K75" s="44"/>
    </row>
    <row r="76" spans="1:11" s="42" customFormat="1" ht="12.75">
      <c r="A76" s="41"/>
      <c r="B76" s="41"/>
      <c r="C76" s="41"/>
      <c r="I76" s="43"/>
      <c r="J76" s="43"/>
      <c r="K76" s="44"/>
    </row>
    <row r="77" spans="1:11" s="42" customFormat="1" ht="12.75">
      <c r="A77" s="41"/>
      <c r="B77" s="41"/>
      <c r="C77" s="41"/>
      <c r="I77" s="43"/>
      <c r="J77" s="43"/>
      <c r="K77" s="44"/>
    </row>
    <row r="78" spans="1:11" s="42" customFormat="1" ht="12.75">
      <c r="A78" s="41"/>
      <c r="B78" s="41"/>
      <c r="C78" s="41"/>
      <c r="I78" s="43"/>
      <c r="J78" s="43"/>
      <c r="K78" s="44"/>
    </row>
    <row r="79" spans="1:11" s="42" customFormat="1" ht="12.75">
      <c r="A79" s="41"/>
      <c r="B79" s="41"/>
      <c r="C79" s="41"/>
      <c r="I79" s="43"/>
      <c r="J79" s="43"/>
      <c r="K79" s="44"/>
    </row>
    <row r="80" spans="1:11" s="42" customFormat="1" ht="12.75">
      <c r="A80" s="41"/>
      <c r="B80" s="41"/>
      <c r="C80" s="41"/>
      <c r="I80" s="43"/>
      <c r="J80" s="43"/>
      <c r="K80" s="44"/>
    </row>
    <row r="81" spans="1:11" s="42" customFormat="1" ht="12.75">
      <c r="A81" s="41"/>
      <c r="B81" s="41"/>
      <c r="C81" s="41"/>
      <c r="I81" s="43"/>
      <c r="J81" s="43"/>
      <c r="K81" s="44"/>
    </row>
    <row r="82" spans="1:11" s="42" customFormat="1" ht="12.75">
      <c r="A82" s="41"/>
      <c r="B82" s="41"/>
      <c r="C82" s="41"/>
      <c r="I82" s="43"/>
      <c r="J82" s="43"/>
      <c r="K82" s="44"/>
    </row>
    <row r="83" spans="1:11" s="42" customFormat="1" ht="12.75">
      <c r="A83" s="41"/>
      <c r="B83" s="41"/>
      <c r="C83" s="41"/>
      <c r="I83" s="43"/>
      <c r="J83" s="43"/>
      <c r="K83" s="44"/>
    </row>
    <row r="84" spans="1:11" s="42" customFormat="1" ht="12.75">
      <c r="A84" s="41"/>
      <c r="B84" s="41"/>
      <c r="C84" s="41"/>
      <c r="I84" s="43"/>
      <c r="J84" s="43"/>
      <c r="K84" s="44"/>
    </row>
    <row r="85" spans="1:11" s="42" customFormat="1" ht="12.75">
      <c r="A85" s="41"/>
      <c r="B85" s="41"/>
      <c r="C85" s="41"/>
      <c r="I85" s="43"/>
      <c r="J85" s="43"/>
      <c r="K85" s="44"/>
    </row>
    <row r="86" spans="1:11" s="42" customFormat="1" ht="12.75">
      <c r="A86" s="41"/>
      <c r="B86" s="41"/>
      <c r="C86" s="41"/>
      <c r="I86" s="43"/>
      <c r="J86" s="43"/>
      <c r="K86" s="44"/>
    </row>
    <row r="87" spans="1:11" s="42" customFormat="1" ht="12.75">
      <c r="A87" s="41"/>
      <c r="B87" s="41"/>
      <c r="C87" s="41"/>
      <c r="I87" s="43"/>
      <c r="J87" s="43"/>
      <c r="K87" s="44"/>
    </row>
    <row r="88" spans="1:11" s="42" customFormat="1" ht="12.75">
      <c r="A88" s="41"/>
      <c r="B88" s="41"/>
      <c r="C88" s="41"/>
      <c r="I88" s="43"/>
      <c r="J88" s="43"/>
      <c r="K88" s="44"/>
    </row>
    <row r="89" spans="1:11" s="42" customFormat="1" ht="12.75">
      <c r="A89" s="41"/>
      <c r="B89" s="41"/>
      <c r="C89" s="41"/>
      <c r="I89" s="43"/>
      <c r="J89" s="43"/>
      <c r="K89" s="44"/>
    </row>
    <row r="90" spans="1:11" s="42" customFormat="1" ht="12.75">
      <c r="A90" s="41"/>
      <c r="B90" s="41"/>
      <c r="C90" s="41"/>
      <c r="I90" s="43"/>
      <c r="J90" s="43"/>
      <c r="K90" s="44"/>
    </row>
    <row r="91" spans="1:11" s="42" customFormat="1" ht="12.75">
      <c r="A91" s="41"/>
      <c r="B91" s="41"/>
      <c r="C91" s="41"/>
      <c r="I91" s="43"/>
      <c r="J91" s="43"/>
      <c r="K91" s="44"/>
    </row>
    <row r="92" spans="1:11" s="42" customFormat="1" ht="12.75">
      <c r="A92" s="41"/>
      <c r="B92" s="41"/>
      <c r="C92" s="41"/>
      <c r="I92" s="43"/>
      <c r="J92" s="43"/>
      <c r="K92" s="44"/>
    </row>
    <row r="93" spans="1:11" s="42" customFormat="1" ht="12.75">
      <c r="A93" s="41"/>
      <c r="B93" s="41"/>
      <c r="C93" s="41"/>
      <c r="I93" s="43"/>
      <c r="J93" s="43"/>
      <c r="K93" s="44"/>
    </row>
    <row r="94" spans="1:11" s="42" customFormat="1" ht="12.75">
      <c r="A94" s="41"/>
      <c r="B94" s="41"/>
      <c r="C94" s="41"/>
      <c r="I94" s="43"/>
      <c r="J94" s="43"/>
      <c r="K94" s="44"/>
    </row>
    <row r="95" spans="1:11" s="42" customFormat="1" ht="12.75">
      <c r="A95" s="41"/>
      <c r="B95" s="41"/>
      <c r="C95" s="41"/>
      <c r="I95" s="43"/>
      <c r="J95" s="43"/>
      <c r="K95" s="44"/>
    </row>
    <row r="96" spans="1:11" s="42" customFormat="1" ht="12.75">
      <c r="A96" s="41"/>
      <c r="B96" s="41"/>
      <c r="C96" s="41"/>
      <c r="I96" s="43"/>
      <c r="J96" s="43"/>
      <c r="K96" s="44"/>
    </row>
    <row r="97" spans="1:11" s="42" customFormat="1" ht="12.75">
      <c r="A97" s="41"/>
      <c r="B97" s="41"/>
      <c r="C97" s="41"/>
      <c r="I97" s="43"/>
      <c r="J97" s="43"/>
      <c r="K97" s="44"/>
    </row>
    <row r="98" spans="1:11" s="42" customFormat="1" ht="12.75">
      <c r="A98" s="41"/>
      <c r="B98" s="41"/>
      <c r="C98" s="41"/>
      <c r="I98" s="43"/>
      <c r="J98" s="43"/>
      <c r="K98" s="44"/>
    </row>
    <row r="99" spans="1:11" s="42" customFormat="1" ht="12.75">
      <c r="A99" s="41"/>
      <c r="B99" s="41"/>
      <c r="C99" s="41"/>
      <c r="I99" s="43"/>
      <c r="J99" s="43"/>
      <c r="K99" s="44"/>
    </row>
    <row r="100" spans="1:11" s="42" customFormat="1" ht="12.75">
      <c r="A100" s="41"/>
      <c r="B100" s="41"/>
      <c r="C100" s="41"/>
      <c r="I100" s="43"/>
      <c r="J100" s="43"/>
      <c r="K100" s="44"/>
    </row>
    <row r="101" spans="1:11" s="42" customFormat="1" ht="12.75">
      <c r="A101" s="41"/>
      <c r="B101" s="41"/>
      <c r="C101" s="41"/>
      <c r="I101" s="43"/>
      <c r="J101" s="43"/>
      <c r="K101" s="44"/>
    </row>
    <row r="102" spans="1:11" s="42" customFormat="1" ht="12.75">
      <c r="A102" s="41"/>
      <c r="B102" s="41"/>
      <c r="C102" s="41"/>
      <c r="I102" s="43"/>
      <c r="J102" s="43"/>
      <c r="K102" s="44"/>
    </row>
    <row r="103" spans="1:11" s="42" customFormat="1" ht="12.75">
      <c r="A103" s="41"/>
      <c r="B103" s="41"/>
      <c r="C103" s="41"/>
      <c r="I103" s="43"/>
      <c r="J103" s="43"/>
      <c r="K103" s="44"/>
    </row>
    <row r="104" spans="1:11" s="42" customFormat="1" ht="12.75">
      <c r="A104" s="41"/>
      <c r="B104" s="41"/>
      <c r="C104" s="41"/>
      <c r="I104" s="43"/>
      <c r="J104" s="43"/>
      <c r="K104" s="44"/>
    </row>
    <row r="105" spans="1:11" s="42" customFormat="1" ht="12.75">
      <c r="A105" s="41"/>
      <c r="B105" s="41"/>
      <c r="C105" s="41"/>
      <c r="I105" s="43"/>
      <c r="J105" s="43"/>
      <c r="K105" s="44"/>
    </row>
    <row r="106" spans="1:11" s="42" customFormat="1" ht="12.75">
      <c r="A106" s="41"/>
      <c r="B106" s="41"/>
      <c r="C106" s="41"/>
      <c r="I106" s="43"/>
      <c r="J106" s="43"/>
      <c r="K106" s="44"/>
    </row>
    <row r="107" spans="1:11" s="42" customFormat="1" ht="12.75">
      <c r="A107" s="41"/>
      <c r="B107" s="41"/>
      <c r="C107" s="41"/>
      <c r="I107" s="43"/>
      <c r="J107" s="43"/>
      <c r="K107" s="44"/>
    </row>
    <row r="108" spans="1:11" s="42" customFormat="1" ht="12.75">
      <c r="A108" s="41"/>
      <c r="B108" s="41"/>
      <c r="C108" s="41"/>
      <c r="I108" s="43"/>
      <c r="J108" s="43"/>
      <c r="K108" s="44"/>
    </row>
    <row r="109" spans="1:11" s="42" customFormat="1" ht="12.75">
      <c r="A109" s="41"/>
      <c r="B109" s="41"/>
      <c r="C109" s="41"/>
      <c r="I109" s="43"/>
      <c r="J109" s="43"/>
      <c r="K109" s="44"/>
    </row>
    <row r="110" spans="1:11" s="42" customFormat="1" ht="12.75">
      <c r="A110" s="41"/>
      <c r="B110" s="41"/>
      <c r="C110" s="41"/>
      <c r="I110" s="43"/>
      <c r="J110" s="43"/>
      <c r="K110" s="44"/>
    </row>
    <row r="111" spans="1:11" s="42" customFormat="1" ht="12.75">
      <c r="A111" s="41"/>
      <c r="B111" s="41"/>
      <c r="C111" s="41"/>
      <c r="I111" s="43"/>
      <c r="J111" s="43"/>
      <c r="K111" s="44"/>
    </row>
    <row r="112" spans="1:11" s="42" customFormat="1" ht="12.75">
      <c r="A112" s="41"/>
      <c r="B112" s="41"/>
      <c r="C112" s="41"/>
      <c r="I112" s="43"/>
      <c r="J112" s="43"/>
      <c r="K112" s="44"/>
    </row>
    <row r="113" spans="1:11" s="42" customFormat="1" ht="12.75">
      <c r="A113" s="41"/>
      <c r="B113" s="41"/>
      <c r="C113" s="41"/>
      <c r="I113" s="43"/>
      <c r="J113" s="43"/>
      <c r="K113" s="44"/>
    </row>
    <row r="114" spans="1:11" s="42" customFormat="1" ht="12.75">
      <c r="A114" s="41"/>
      <c r="B114" s="41"/>
      <c r="C114" s="41"/>
      <c r="I114" s="43"/>
      <c r="J114" s="43"/>
      <c r="K114" s="44"/>
    </row>
    <row r="115" spans="1:11" s="42" customFormat="1" ht="12.75">
      <c r="A115" s="41"/>
      <c r="B115" s="41"/>
      <c r="C115" s="41"/>
      <c r="I115" s="43"/>
      <c r="J115" s="43"/>
      <c r="K115" s="44"/>
    </row>
    <row r="116" spans="1:11" s="42" customFormat="1" ht="12.75">
      <c r="A116" s="41"/>
      <c r="B116" s="41"/>
      <c r="C116" s="41"/>
      <c r="I116" s="43"/>
      <c r="J116" s="43"/>
      <c r="K116" s="44"/>
    </row>
    <row r="117" spans="1:11" s="42" customFormat="1" ht="12.75">
      <c r="A117" s="41"/>
      <c r="B117" s="41"/>
      <c r="C117" s="41"/>
      <c r="I117" s="43"/>
      <c r="J117" s="43"/>
      <c r="K117" s="44"/>
    </row>
    <row r="118" spans="1:11" s="42" customFormat="1" ht="12.75">
      <c r="A118" s="41"/>
      <c r="B118" s="41"/>
      <c r="C118" s="41"/>
      <c r="I118" s="43"/>
      <c r="J118" s="43"/>
      <c r="K118" s="44"/>
    </row>
    <row r="119" spans="1:11" s="42" customFormat="1" ht="12.75">
      <c r="A119" s="41"/>
      <c r="B119" s="41"/>
      <c r="C119" s="41"/>
      <c r="I119" s="43"/>
      <c r="J119" s="43"/>
      <c r="K119" s="44"/>
    </row>
    <row r="120" spans="1:11" s="42" customFormat="1" ht="12.75">
      <c r="A120" s="41"/>
      <c r="B120" s="41"/>
      <c r="C120" s="41"/>
      <c r="I120" s="43"/>
      <c r="J120" s="43"/>
      <c r="K120" s="44"/>
    </row>
    <row r="121" spans="1:11" s="42" customFormat="1" ht="12.75">
      <c r="A121" s="41"/>
      <c r="B121" s="41"/>
      <c r="C121" s="41"/>
      <c r="I121" s="43"/>
      <c r="J121" s="43"/>
      <c r="K121" s="44"/>
    </row>
    <row r="122" spans="1:11" s="42" customFormat="1" ht="12.75">
      <c r="A122" s="41"/>
      <c r="B122" s="41"/>
      <c r="C122" s="41"/>
      <c r="I122" s="43"/>
      <c r="J122" s="43"/>
      <c r="K122" s="44"/>
    </row>
    <row r="123" spans="1:11" s="42" customFormat="1" ht="12.75">
      <c r="A123" s="41"/>
      <c r="B123" s="41"/>
      <c r="C123" s="41"/>
      <c r="I123" s="43"/>
      <c r="J123" s="43"/>
      <c r="K123" s="44"/>
    </row>
    <row r="124" spans="1:11" s="42" customFormat="1" ht="12.75">
      <c r="A124" s="41"/>
      <c r="B124" s="41"/>
      <c r="C124" s="41"/>
      <c r="I124" s="43"/>
      <c r="J124" s="43"/>
      <c r="K124" s="44"/>
    </row>
    <row r="125" spans="1:11" s="42" customFormat="1" ht="12.75">
      <c r="A125" s="41"/>
      <c r="B125" s="41"/>
      <c r="C125" s="41"/>
      <c r="I125" s="43"/>
      <c r="J125" s="43"/>
      <c r="K125" s="44"/>
    </row>
    <row r="126" spans="1:11" s="42" customFormat="1" ht="12.75">
      <c r="A126" s="41"/>
      <c r="B126" s="41"/>
      <c r="C126" s="41"/>
      <c r="I126" s="43"/>
      <c r="J126" s="43"/>
      <c r="K126" s="44"/>
    </row>
    <row r="127" spans="1:11" s="42" customFormat="1" ht="12.75">
      <c r="A127" s="41"/>
      <c r="B127" s="41"/>
      <c r="C127" s="41"/>
      <c r="I127" s="43"/>
      <c r="J127" s="43"/>
      <c r="K127" s="44"/>
    </row>
    <row r="128" spans="1:11" s="42" customFormat="1" ht="12.75">
      <c r="A128" s="41"/>
      <c r="B128" s="41"/>
      <c r="C128" s="41"/>
      <c r="I128" s="43"/>
      <c r="J128" s="43"/>
      <c r="K128" s="44"/>
    </row>
    <row r="129" spans="1:11" s="42" customFormat="1" ht="12.75">
      <c r="A129" s="41"/>
      <c r="B129" s="41"/>
      <c r="C129" s="41"/>
      <c r="I129" s="43"/>
      <c r="J129" s="43"/>
      <c r="K129" s="44"/>
    </row>
    <row r="130" spans="1:11" s="42" customFormat="1" ht="12.75">
      <c r="A130" s="41"/>
      <c r="B130" s="41"/>
      <c r="C130" s="41"/>
      <c r="I130" s="43"/>
      <c r="J130" s="43"/>
      <c r="K130" s="44"/>
    </row>
    <row r="131" spans="1:11" s="42" customFormat="1" ht="12.75">
      <c r="A131" s="41"/>
      <c r="B131" s="41"/>
      <c r="C131" s="41"/>
      <c r="I131" s="43"/>
      <c r="J131" s="43"/>
      <c r="K131" s="44"/>
    </row>
    <row r="132" spans="1:11" s="42" customFormat="1" ht="12.75">
      <c r="A132" s="41"/>
      <c r="B132" s="41"/>
      <c r="C132" s="41"/>
      <c r="I132" s="43"/>
      <c r="J132" s="43"/>
      <c r="K132" s="44"/>
    </row>
    <row r="133" spans="1:11" s="42" customFormat="1" ht="12.75">
      <c r="A133" s="41"/>
      <c r="B133" s="41"/>
      <c r="C133" s="41"/>
      <c r="I133" s="43"/>
      <c r="J133" s="43"/>
      <c r="K133" s="44"/>
    </row>
    <row r="134" spans="1:11" s="42" customFormat="1" ht="12.75">
      <c r="A134" s="41"/>
      <c r="B134" s="41"/>
      <c r="C134" s="41"/>
      <c r="I134" s="43"/>
      <c r="J134" s="43"/>
      <c r="K134" s="44"/>
    </row>
    <row r="135" spans="1:11" s="42" customFormat="1" ht="12.75">
      <c r="A135" s="41"/>
      <c r="B135" s="41"/>
      <c r="C135" s="41"/>
      <c r="I135" s="43"/>
      <c r="J135" s="43"/>
      <c r="K135" s="44"/>
    </row>
    <row r="136" spans="1:11" s="42" customFormat="1" ht="12.75">
      <c r="A136" s="41"/>
      <c r="B136" s="41"/>
      <c r="C136" s="41"/>
      <c r="I136" s="43"/>
      <c r="J136" s="43"/>
      <c r="K136" s="44"/>
    </row>
    <row r="137" spans="1:11" s="42" customFormat="1" ht="12.75">
      <c r="A137" s="41"/>
      <c r="B137" s="41"/>
      <c r="C137" s="41"/>
      <c r="I137" s="43"/>
      <c r="J137" s="43"/>
      <c r="K137" s="44"/>
    </row>
    <row r="138" spans="1:11" s="42" customFormat="1" ht="12.75">
      <c r="A138" s="41"/>
      <c r="B138" s="41"/>
      <c r="C138" s="41"/>
      <c r="I138" s="43"/>
      <c r="J138" s="43"/>
      <c r="K138" s="44"/>
    </row>
    <row r="139" spans="1:11" s="42" customFormat="1" ht="12.75">
      <c r="A139" s="41"/>
      <c r="B139" s="41"/>
      <c r="C139" s="41"/>
      <c r="I139" s="43"/>
      <c r="J139" s="43"/>
      <c r="K139" s="44"/>
    </row>
    <row r="140" spans="1:11" s="42" customFormat="1" ht="12.75">
      <c r="A140" s="41"/>
      <c r="B140" s="41"/>
      <c r="C140" s="41"/>
      <c r="I140" s="43"/>
      <c r="J140" s="43"/>
      <c r="K140" s="44"/>
    </row>
    <row r="141" spans="1:11" s="42" customFormat="1" ht="12.75">
      <c r="A141" s="41"/>
      <c r="B141" s="41"/>
      <c r="C141" s="41"/>
      <c r="I141" s="43"/>
      <c r="J141" s="43"/>
      <c r="K141" s="44"/>
    </row>
    <row r="142" spans="1:11" s="42" customFormat="1" ht="12.75">
      <c r="A142" s="41"/>
      <c r="B142" s="41"/>
      <c r="C142" s="41"/>
      <c r="I142" s="43"/>
      <c r="J142" s="43"/>
      <c r="K142" s="44"/>
    </row>
    <row r="143" spans="1:11" s="42" customFormat="1" ht="12.75">
      <c r="A143" s="41"/>
      <c r="B143" s="41"/>
      <c r="C143" s="41"/>
      <c r="I143" s="43"/>
      <c r="J143" s="43"/>
      <c r="K143" s="44"/>
    </row>
  </sheetData>
  <mergeCells count="4">
    <mergeCell ref="A1:L1"/>
    <mergeCell ref="A2:L2"/>
    <mergeCell ref="A3:L3"/>
    <mergeCell ref="A4:L4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Z22"/>
  <sheetViews>
    <sheetView view="pageBreakPreview" zoomScale="80" zoomScaleNormal="80" zoomScaleSheetLayoutView="80" zoomScalePageLayoutView="75" workbookViewId="0" topLeftCell="A2">
      <selection activeCell="AA19" sqref="AA19"/>
    </sheetView>
  </sheetViews>
  <sheetFormatPr defaultColWidth="9.140625" defaultRowHeight="12.75"/>
  <cols>
    <col min="1" max="1" width="5.140625" style="91" customWidth="1"/>
    <col min="2" max="2" width="4.7109375" style="91" hidden="1" customWidth="1"/>
    <col min="3" max="3" width="5.421875" style="91" hidden="1" customWidth="1"/>
    <col min="4" max="4" width="20.28125" style="91" customWidth="1"/>
    <col min="5" max="5" width="9.28125" style="91" customWidth="1"/>
    <col min="6" max="6" width="4.7109375" style="91" customWidth="1"/>
    <col min="7" max="7" width="33.28125" style="91" customWidth="1"/>
    <col min="8" max="8" width="10.57421875" style="91" customWidth="1"/>
    <col min="9" max="9" width="17.421875" style="91" customWidth="1"/>
    <col min="10" max="10" width="12.7109375" style="91" hidden="1" customWidth="1"/>
    <col min="11" max="11" width="26.421875" style="91" customWidth="1"/>
    <col min="12" max="12" width="6.8515625" style="135" customWidth="1"/>
    <col min="13" max="13" width="9.28125" style="136" customWidth="1"/>
    <col min="14" max="14" width="3.7109375" style="91" customWidth="1"/>
    <col min="15" max="15" width="7.7109375" style="135" customWidth="1"/>
    <col min="16" max="16" width="8.7109375" style="136" customWidth="1"/>
    <col min="17" max="17" width="3.7109375" style="91" customWidth="1"/>
    <col min="18" max="18" width="6.7109375" style="135" customWidth="1"/>
    <col min="19" max="19" width="8.7109375" style="136" customWidth="1"/>
    <col min="20" max="20" width="3.7109375" style="91" customWidth="1"/>
    <col min="21" max="22" width="4.8515625" style="91" customWidth="1"/>
    <col min="23" max="23" width="8.00390625" style="91" customWidth="1"/>
    <col min="24" max="24" width="6.7109375" style="91" hidden="1" customWidth="1"/>
    <col min="25" max="25" width="9.7109375" style="136" customWidth="1"/>
    <col min="26" max="16384" width="9.140625" style="91" customWidth="1"/>
  </cols>
  <sheetData>
    <row r="1" spans="1:26" s="90" customFormat="1" ht="7.5" customHeight="1" hidden="1">
      <c r="A1" s="281" t="s">
        <v>102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</row>
    <row r="2" spans="1:26" ht="37.5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</row>
    <row r="3" spans="1:26" ht="37.5" customHeight="1">
      <c r="A3" s="282" t="s">
        <v>104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</row>
    <row r="4" spans="1:26" s="92" customFormat="1" ht="15.75" customHeight="1">
      <c r="A4" s="283" t="s">
        <v>0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</row>
    <row r="5" spans="1:26" s="93" customFormat="1" ht="15.75" customHeight="1">
      <c r="A5" s="284" t="s">
        <v>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</row>
    <row r="6" spans="1:26" s="94" customFormat="1" ht="15.75" customHeight="1">
      <c r="A6" s="279" t="s">
        <v>99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</row>
    <row r="7" spans="1:26" s="94" customFormat="1" ht="15.75" customHeight="1">
      <c r="A7" s="277" t="s">
        <v>232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</row>
    <row r="8" spans="1:26" s="1" customFormat="1" ht="21" customHeight="1">
      <c r="A8" s="280" t="s">
        <v>236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</row>
    <row r="9" spans="1:26" s="148" customFormat="1" ht="21" customHeight="1">
      <c r="A9" s="163" t="s">
        <v>52</v>
      </c>
      <c r="B9" s="144"/>
      <c r="C9" s="144"/>
      <c r="D9" s="145"/>
      <c r="E9" s="145"/>
      <c r="F9" s="145"/>
      <c r="G9" s="146"/>
      <c r="H9" s="146"/>
      <c r="I9" s="147"/>
      <c r="J9" s="147"/>
      <c r="L9" s="149"/>
      <c r="Y9" s="143"/>
      <c r="Z9" s="137" t="s">
        <v>103</v>
      </c>
    </row>
    <row r="10" spans="1:26" s="95" customFormat="1" ht="19.5" customHeight="1">
      <c r="A10" s="276" t="s">
        <v>2</v>
      </c>
      <c r="B10" s="275" t="s">
        <v>36</v>
      </c>
      <c r="C10" s="275" t="s">
        <v>37</v>
      </c>
      <c r="D10" s="272" t="s">
        <v>3</v>
      </c>
      <c r="E10" s="272" t="s">
        <v>4</v>
      </c>
      <c r="F10" s="276" t="s">
        <v>5</v>
      </c>
      <c r="G10" s="272" t="s">
        <v>6</v>
      </c>
      <c r="H10" s="272" t="s">
        <v>4</v>
      </c>
      <c r="I10" s="272" t="s">
        <v>7</v>
      </c>
      <c r="J10" s="272" t="s">
        <v>8</v>
      </c>
      <c r="K10" s="272" t="s">
        <v>9</v>
      </c>
      <c r="L10" s="274" t="s">
        <v>10</v>
      </c>
      <c r="M10" s="274"/>
      <c r="N10" s="274"/>
      <c r="O10" s="274" t="s">
        <v>19</v>
      </c>
      <c r="P10" s="274"/>
      <c r="Q10" s="274"/>
      <c r="R10" s="274" t="s">
        <v>11</v>
      </c>
      <c r="S10" s="274"/>
      <c r="T10" s="274"/>
      <c r="U10" s="275" t="s">
        <v>20</v>
      </c>
      <c r="V10" s="275" t="s">
        <v>21</v>
      </c>
      <c r="W10" s="276" t="s">
        <v>22</v>
      </c>
      <c r="X10" s="275" t="s">
        <v>23</v>
      </c>
      <c r="Y10" s="273" t="s">
        <v>24</v>
      </c>
      <c r="Z10" s="278" t="s">
        <v>44</v>
      </c>
    </row>
    <row r="11" spans="1:26" s="95" customFormat="1" ht="39.75" customHeight="1">
      <c r="A11" s="276"/>
      <c r="B11" s="275"/>
      <c r="C11" s="275"/>
      <c r="D11" s="272"/>
      <c r="E11" s="272"/>
      <c r="F11" s="276"/>
      <c r="G11" s="272"/>
      <c r="H11" s="272"/>
      <c r="I11" s="272"/>
      <c r="J11" s="272"/>
      <c r="K11" s="272"/>
      <c r="L11" s="96" t="s">
        <v>25</v>
      </c>
      <c r="M11" s="97" t="s">
        <v>26</v>
      </c>
      <c r="N11" s="98" t="s">
        <v>2</v>
      </c>
      <c r="O11" s="96" t="s">
        <v>25</v>
      </c>
      <c r="P11" s="97" t="s">
        <v>26</v>
      </c>
      <c r="Q11" s="98" t="s">
        <v>2</v>
      </c>
      <c r="R11" s="96" t="s">
        <v>25</v>
      </c>
      <c r="S11" s="97" t="s">
        <v>26</v>
      </c>
      <c r="T11" s="98" t="s">
        <v>2</v>
      </c>
      <c r="U11" s="275"/>
      <c r="V11" s="275"/>
      <c r="W11" s="276"/>
      <c r="X11" s="275"/>
      <c r="Y11" s="273"/>
      <c r="Z11" s="278"/>
    </row>
    <row r="12" spans="1:26" s="106" customFormat="1" ht="39" customHeight="1">
      <c r="A12" s="99">
        <f aca="true" t="shared" si="0" ref="A12:A17">RANK(Y12,Y$12:Y$17)</f>
        <v>1</v>
      </c>
      <c r="B12" s="100"/>
      <c r="C12" s="101"/>
      <c r="D12" s="72" t="s">
        <v>130</v>
      </c>
      <c r="E12" s="107" t="s">
        <v>131</v>
      </c>
      <c r="F12" s="192" t="s">
        <v>12</v>
      </c>
      <c r="G12" s="193" t="s">
        <v>132</v>
      </c>
      <c r="H12" s="104" t="s">
        <v>133</v>
      </c>
      <c r="I12" s="172" t="s">
        <v>134</v>
      </c>
      <c r="J12" s="109" t="s">
        <v>46</v>
      </c>
      <c r="K12" s="194" t="s">
        <v>135</v>
      </c>
      <c r="L12" s="244">
        <v>177</v>
      </c>
      <c r="M12" s="245">
        <f aca="true" t="shared" si="1" ref="M12:M17">L12/3-IF($U12=1,0.5,IF($U12=2,1.5,0))</f>
        <v>59</v>
      </c>
      <c r="N12" s="246">
        <f aca="true" t="shared" si="2" ref="N12:N17">RANK(M12,M$12:M$17,0)</f>
        <v>2</v>
      </c>
      <c r="O12" s="244">
        <v>182.5</v>
      </c>
      <c r="P12" s="245">
        <f aca="true" t="shared" si="3" ref="P12:P17">O12/3-IF($U12=1,0.5,IF($U12=2,1.5,0))</f>
        <v>60.833333333333336</v>
      </c>
      <c r="Q12" s="246">
        <f aca="true" t="shared" si="4" ref="Q12:Q17">RANK(P12,P$12:P$17,0)</f>
        <v>1</v>
      </c>
      <c r="R12" s="244">
        <v>188.5</v>
      </c>
      <c r="S12" s="245">
        <f aca="true" t="shared" si="5" ref="S12:S17">R12/3-IF($U12=1,0.5,IF($U12=2,1.5,0))</f>
        <v>62.833333333333336</v>
      </c>
      <c r="T12" s="246">
        <f aca="true" t="shared" si="6" ref="T12:T17">RANK(S12,S$12:S$17,0)</f>
        <v>1</v>
      </c>
      <c r="U12" s="246"/>
      <c r="V12" s="246">
        <v>1</v>
      </c>
      <c r="W12" s="244">
        <f aca="true" t="shared" si="7" ref="W12:W17">L12+O12+R12</f>
        <v>548</v>
      </c>
      <c r="X12" s="247"/>
      <c r="Y12" s="245">
        <f aca="true" t="shared" si="8" ref="Y12:Y17">ROUND(SUM(M12,P12,S12)/3,3)</f>
        <v>60.889</v>
      </c>
      <c r="Z12" s="105" t="s">
        <v>100</v>
      </c>
    </row>
    <row r="13" spans="1:26" s="106" customFormat="1" ht="39" customHeight="1">
      <c r="A13" s="99">
        <f t="shared" si="0"/>
        <v>2</v>
      </c>
      <c r="B13" s="100"/>
      <c r="C13" s="101"/>
      <c r="D13" s="57" t="s">
        <v>169</v>
      </c>
      <c r="E13" s="238" t="s">
        <v>168</v>
      </c>
      <c r="F13" s="234" t="s">
        <v>12</v>
      </c>
      <c r="G13" s="248" t="s">
        <v>164</v>
      </c>
      <c r="H13" s="249" t="s">
        <v>165</v>
      </c>
      <c r="I13" s="250" t="s">
        <v>166</v>
      </c>
      <c r="J13" s="251" t="s">
        <v>27</v>
      </c>
      <c r="K13" s="251" t="s">
        <v>167</v>
      </c>
      <c r="L13" s="244">
        <v>175.5</v>
      </c>
      <c r="M13" s="245">
        <f t="shared" si="1"/>
        <v>58.5</v>
      </c>
      <c r="N13" s="246">
        <f t="shared" si="2"/>
        <v>4</v>
      </c>
      <c r="O13" s="244">
        <v>181.5</v>
      </c>
      <c r="P13" s="245">
        <f t="shared" si="3"/>
        <v>60.5</v>
      </c>
      <c r="Q13" s="246">
        <f t="shared" si="4"/>
        <v>2</v>
      </c>
      <c r="R13" s="244">
        <v>186</v>
      </c>
      <c r="S13" s="245">
        <f t="shared" si="5"/>
        <v>62</v>
      </c>
      <c r="T13" s="246">
        <f t="shared" si="6"/>
        <v>2</v>
      </c>
      <c r="U13" s="246"/>
      <c r="V13" s="246"/>
      <c r="W13" s="244">
        <f t="shared" si="7"/>
        <v>543</v>
      </c>
      <c r="X13" s="244"/>
      <c r="Y13" s="245">
        <f t="shared" si="8"/>
        <v>60.333</v>
      </c>
      <c r="Z13" s="105" t="s">
        <v>100</v>
      </c>
    </row>
    <row r="14" spans="1:26" s="106" customFormat="1" ht="39" customHeight="1">
      <c r="A14" s="99">
        <f t="shared" si="0"/>
        <v>3</v>
      </c>
      <c r="B14" s="100"/>
      <c r="C14" s="101"/>
      <c r="D14" s="57" t="s">
        <v>233</v>
      </c>
      <c r="E14" s="223" t="s">
        <v>128</v>
      </c>
      <c r="F14" s="117" t="s">
        <v>12</v>
      </c>
      <c r="G14" s="191" t="s">
        <v>127</v>
      </c>
      <c r="H14" s="65" t="s">
        <v>125</v>
      </c>
      <c r="I14" s="180" t="s">
        <v>126</v>
      </c>
      <c r="J14" s="58" t="s">
        <v>218</v>
      </c>
      <c r="K14" s="60" t="s">
        <v>234</v>
      </c>
      <c r="L14" s="244">
        <v>179.5</v>
      </c>
      <c r="M14" s="245">
        <f t="shared" si="1"/>
        <v>59.833333333333336</v>
      </c>
      <c r="N14" s="246">
        <f t="shared" si="2"/>
        <v>1</v>
      </c>
      <c r="O14" s="244">
        <v>177</v>
      </c>
      <c r="P14" s="245">
        <f t="shared" si="3"/>
        <v>59</v>
      </c>
      <c r="Q14" s="246">
        <f t="shared" si="4"/>
        <v>3</v>
      </c>
      <c r="R14" s="244">
        <v>183.5</v>
      </c>
      <c r="S14" s="245">
        <f t="shared" si="5"/>
        <v>61.166666666666664</v>
      </c>
      <c r="T14" s="246">
        <f t="shared" si="6"/>
        <v>3</v>
      </c>
      <c r="U14" s="246"/>
      <c r="V14" s="246"/>
      <c r="W14" s="244">
        <f t="shared" si="7"/>
        <v>540</v>
      </c>
      <c r="X14" s="247"/>
      <c r="Y14" s="245">
        <f t="shared" si="8"/>
        <v>60</v>
      </c>
      <c r="Z14" s="105" t="s">
        <v>100</v>
      </c>
    </row>
    <row r="15" spans="1:26" s="106" customFormat="1" ht="39" customHeight="1">
      <c r="A15" s="99">
        <f t="shared" si="0"/>
        <v>4</v>
      </c>
      <c r="B15" s="100"/>
      <c r="C15" s="101"/>
      <c r="D15" s="57" t="s">
        <v>205</v>
      </c>
      <c r="E15" s="252" t="s">
        <v>206</v>
      </c>
      <c r="F15" s="253" t="s">
        <v>12</v>
      </c>
      <c r="G15" s="254" t="s">
        <v>222</v>
      </c>
      <c r="H15" s="255" t="s">
        <v>208</v>
      </c>
      <c r="I15" s="256" t="s">
        <v>209</v>
      </c>
      <c r="J15" s="256" t="s">
        <v>46</v>
      </c>
      <c r="K15" s="257" t="s">
        <v>235</v>
      </c>
      <c r="L15" s="244">
        <v>177.5</v>
      </c>
      <c r="M15" s="245">
        <f t="shared" si="1"/>
        <v>58.666666666666664</v>
      </c>
      <c r="N15" s="246">
        <f t="shared" si="2"/>
        <v>3</v>
      </c>
      <c r="O15" s="244">
        <v>177.5</v>
      </c>
      <c r="P15" s="245">
        <f t="shared" si="3"/>
        <v>58.666666666666664</v>
      </c>
      <c r="Q15" s="246">
        <f t="shared" si="4"/>
        <v>6</v>
      </c>
      <c r="R15" s="244">
        <v>180.5</v>
      </c>
      <c r="S15" s="245">
        <f t="shared" si="5"/>
        <v>59.666666666666664</v>
      </c>
      <c r="T15" s="246">
        <f t="shared" si="6"/>
        <v>4</v>
      </c>
      <c r="U15" s="246">
        <v>1</v>
      </c>
      <c r="V15" s="246">
        <v>1</v>
      </c>
      <c r="W15" s="244">
        <f t="shared" si="7"/>
        <v>535.5</v>
      </c>
      <c r="X15" s="247"/>
      <c r="Y15" s="245">
        <f t="shared" si="8"/>
        <v>59</v>
      </c>
      <c r="Z15" s="105" t="s">
        <v>100</v>
      </c>
    </row>
    <row r="16" spans="1:26" s="106" customFormat="1" ht="39" customHeight="1">
      <c r="A16" s="99">
        <f t="shared" si="0"/>
        <v>5</v>
      </c>
      <c r="B16" s="100"/>
      <c r="C16" s="101"/>
      <c r="D16" s="57" t="s">
        <v>123</v>
      </c>
      <c r="E16" s="58" t="s">
        <v>17</v>
      </c>
      <c r="F16" s="117">
        <v>3</v>
      </c>
      <c r="G16" s="61" t="s">
        <v>124</v>
      </c>
      <c r="H16" s="59" t="s">
        <v>28</v>
      </c>
      <c r="I16" s="59" t="s">
        <v>29</v>
      </c>
      <c r="J16" s="58" t="s">
        <v>46</v>
      </c>
      <c r="K16" s="60" t="s">
        <v>69</v>
      </c>
      <c r="L16" s="244">
        <v>171</v>
      </c>
      <c r="M16" s="245">
        <f t="shared" si="1"/>
        <v>57</v>
      </c>
      <c r="N16" s="246">
        <f t="shared" si="2"/>
        <v>5</v>
      </c>
      <c r="O16" s="244">
        <v>176.5</v>
      </c>
      <c r="P16" s="245">
        <f t="shared" si="3"/>
        <v>58.833333333333336</v>
      </c>
      <c r="Q16" s="246">
        <f t="shared" si="4"/>
        <v>5</v>
      </c>
      <c r="R16" s="244">
        <v>178.5</v>
      </c>
      <c r="S16" s="245">
        <f t="shared" si="5"/>
        <v>59.5</v>
      </c>
      <c r="T16" s="246">
        <f t="shared" si="6"/>
        <v>6</v>
      </c>
      <c r="U16" s="246"/>
      <c r="V16" s="246"/>
      <c r="W16" s="244">
        <f t="shared" si="7"/>
        <v>526</v>
      </c>
      <c r="X16" s="244"/>
      <c r="Y16" s="245">
        <f t="shared" si="8"/>
        <v>58.444</v>
      </c>
      <c r="Z16" s="105" t="s">
        <v>100</v>
      </c>
    </row>
    <row r="17" spans="1:26" s="106" customFormat="1" ht="39" customHeight="1">
      <c r="A17" s="99">
        <f t="shared" si="0"/>
        <v>6</v>
      </c>
      <c r="B17" s="100"/>
      <c r="C17" s="101"/>
      <c r="D17" s="57" t="s">
        <v>129</v>
      </c>
      <c r="E17" s="223" t="s">
        <v>66</v>
      </c>
      <c r="F17" s="117" t="s">
        <v>12</v>
      </c>
      <c r="G17" s="61" t="s">
        <v>124</v>
      </c>
      <c r="H17" s="59" t="s">
        <v>28</v>
      </c>
      <c r="I17" s="59" t="s">
        <v>29</v>
      </c>
      <c r="J17" s="58" t="s">
        <v>63</v>
      </c>
      <c r="K17" s="60" t="s">
        <v>69</v>
      </c>
      <c r="L17" s="244">
        <v>169</v>
      </c>
      <c r="M17" s="245">
        <f t="shared" si="1"/>
        <v>56.333333333333336</v>
      </c>
      <c r="N17" s="246">
        <f t="shared" si="2"/>
        <v>6</v>
      </c>
      <c r="O17" s="244">
        <v>177</v>
      </c>
      <c r="P17" s="245">
        <f t="shared" si="3"/>
        <v>59</v>
      </c>
      <c r="Q17" s="246">
        <f t="shared" si="4"/>
        <v>3</v>
      </c>
      <c r="R17" s="244">
        <v>179</v>
      </c>
      <c r="S17" s="245">
        <f t="shared" si="5"/>
        <v>59.666666666666664</v>
      </c>
      <c r="T17" s="246">
        <f t="shared" si="6"/>
        <v>4</v>
      </c>
      <c r="U17" s="246"/>
      <c r="V17" s="246"/>
      <c r="W17" s="244">
        <f t="shared" si="7"/>
        <v>525</v>
      </c>
      <c r="X17" s="247"/>
      <c r="Y17" s="245">
        <f t="shared" si="8"/>
        <v>58.333</v>
      </c>
      <c r="Z17" s="105" t="s">
        <v>100</v>
      </c>
    </row>
    <row r="18" spans="1:26" s="132" customFormat="1" ht="27" customHeight="1">
      <c r="A18" s="120"/>
      <c r="B18" s="121"/>
      <c r="C18" s="122"/>
      <c r="D18" s="123"/>
      <c r="E18" s="3"/>
      <c r="F18" s="124"/>
      <c r="G18" s="125"/>
      <c r="H18" s="126"/>
      <c r="I18" s="126"/>
      <c r="J18" s="126"/>
      <c r="K18" s="127"/>
      <c r="L18" s="128"/>
      <c r="M18" s="129"/>
      <c r="N18" s="21"/>
      <c r="O18" s="128"/>
      <c r="P18" s="129"/>
      <c r="Q18" s="21"/>
      <c r="R18" s="128"/>
      <c r="S18" s="129"/>
      <c r="T18" s="21"/>
      <c r="U18" s="21"/>
      <c r="V18" s="21"/>
      <c r="W18" s="128"/>
      <c r="X18" s="128"/>
      <c r="Y18" s="130"/>
      <c r="Z18" s="131"/>
    </row>
    <row r="19" spans="1:26" ht="45" customHeight="1">
      <c r="A19" s="86"/>
      <c r="B19" s="86"/>
      <c r="C19" s="86"/>
      <c r="D19" s="86" t="s">
        <v>15</v>
      </c>
      <c r="E19" s="86"/>
      <c r="F19" s="86"/>
      <c r="G19" s="86"/>
      <c r="H19" s="5" t="s">
        <v>72</v>
      </c>
      <c r="I19" s="23"/>
      <c r="J19" s="22"/>
      <c r="K19" s="86"/>
      <c r="L19" s="87"/>
      <c r="M19" s="88"/>
      <c r="N19" s="86"/>
      <c r="O19" s="87"/>
      <c r="P19" s="88"/>
      <c r="Q19" s="86"/>
      <c r="R19" s="86"/>
      <c r="S19" s="86"/>
      <c r="T19" s="86"/>
      <c r="U19" s="86"/>
      <c r="V19" s="88"/>
      <c r="W19" s="86"/>
      <c r="Y19" s="91"/>
      <c r="Z19" s="131"/>
    </row>
    <row r="20" spans="1:26" ht="45" customHeight="1">
      <c r="A20" s="86"/>
      <c r="B20" s="86"/>
      <c r="C20" s="86"/>
      <c r="D20" s="86" t="s">
        <v>16</v>
      </c>
      <c r="E20" s="86"/>
      <c r="F20" s="86"/>
      <c r="G20" s="86"/>
      <c r="H20" s="5" t="s">
        <v>98</v>
      </c>
      <c r="I20" s="23"/>
      <c r="J20" s="133"/>
      <c r="L20" s="87"/>
      <c r="M20" s="88"/>
      <c r="N20" s="86"/>
      <c r="O20" s="87"/>
      <c r="P20" s="88"/>
      <c r="Q20" s="86"/>
      <c r="R20" s="86"/>
      <c r="S20" s="86"/>
      <c r="T20" s="86"/>
      <c r="U20" s="86"/>
      <c r="V20" s="88"/>
      <c r="W20" s="86"/>
      <c r="Y20" s="91"/>
      <c r="Z20" s="134"/>
    </row>
    <row r="21" spans="11:13" ht="12.75">
      <c r="K21" s="22"/>
      <c r="L21" s="23"/>
      <c r="M21" s="22"/>
    </row>
    <row r="22" spans="11:13" ht="12.75">
      <c r="K22" s="22"/>
      <c r="L22" s="23"/>
      <c r="M22" s="22"/>
    </row>
  </sheetData>
  <sheetProtection/>
  <mergeCells count="27">
    <mergeCell ref="A6:Z6"/>
    <mergeCell ref="A8:Z8"/>
    <mergeCell ref="A1:Z2"/>
    <mergeCell ref="A3:Z3"/>
    <mergeCell ref="A4:Z4"/>
    <mergeCell ref="A5:Z5"/>
    <mergeCell ref="A7:Z7"/>
    <mergeCell ref="Z10:Z11"/>
    <mergeCell ref="V10:V11"/>
    <mergeCell ref="W10:W11"/>
    <mergeCell ref="X10:X11"/>
    <mergeCell ref="A10:A11"/>
    <mergeCell ref="B10:B11"/>
    <mergeCell ref="C10:C11"/>
    <mergeCell ref="L10:N10"/>
    <mergeCell ref="I10:I11"/>
    <mergeCell ref="J10:J11"/>
    <mergeCell ref="D10:D11"/>
    <mergeCell ref="E10:E11"/>
    <mergeCell ref="F10:F11"/>
    <mergeCell ref="G10:G11"/>
    <mergeCell ref="H10:H11"/>
    <mergeCell ref="K10:K11"/>
    <mergeCell ref="Y10:Y11"/>
    <mergeCell ref="O10:Q10"/>
    <mergeCell ref="R10:T10"/>
    <mergeCell ref="U10:U11"/>
  </mergeCells>
  <printOptions/>
  <pageMargins left="0.37" right="0.31" top="0.5905511811023623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Z25"/>
  <sheetViews>
    <sheetView view="pageBreakPreview" zoomScale="80" zoomScaleNormal="80" zoomScaleSheetLayoutView="80" zoomScalePageLayoutView="50" workbookViewId="0" topLeftCell="A1">
      <selection activeCell="D22" sqref="D22"/>
    </sheetView>
  </sheetViews>
  <sheetFormatPr defaultColWidth="9.140625" defaultRowHeight="12.75"/>
  <cols>
    <col min="1" max="1" width="3.7109375" style="0" customWidth="1"/>
    <col min="2" max="3" width="3.7109375" style="0" hidden="1" customWidth="1"/>
    <col min="4" max="4" width="20.7109375" style="0" customWidth="1"/>
    <col min="5" max="5" width="8.7109375" style="0" customWidth="1"/>
    <col min="6" max="6" width="6.140625" style="0" customWidth="1"/>
    <col min="7" max="7" width="30.7109375" style="0" customWidth="1"/>
    <col min="8" max="8" width="8.7109375" style="0" customWidth="1"/>
    <col min="9" max="9" width="16.7109375" style="0" customWidth="1"/>
    <col min="10" max="10" width="13.7109375" style="0" hidden="1" customWidth="1"/>
    <col min="11" max="11" width="24.8515625" style="0" customWidth="1"/>
    <col min="12" max="12" width="8.57421875" style="0" customWidth="1"/>
    <col min="13" max="13" width="8.7109375" style="0" customWidth="1"/>
    <col min="14" max="14" width="4.28125" style="0" customWidth="1"/>
    <col min="15" max="15" width="8.140625" style="0" customWidth="1"/>
    <col min="16" max="16" width="8.7109375" style="0" customWidth="1"/>
    <col min="17" max="17" width="4.28125" style="0" customWidth="1"/>
    <col min="18" max="18" width="7.8515625" style="0" customWidth="1"/>
    <col min="19" max="19" width="8.7109375" style="0" customWidth="1"/>
    <col min="20" max="20" width="4.28125" style="0" customWidth="1"/>
    <col min="21" max="22" width="4.7109375" style="0" customWidth="1"/>
    <col min="23" max="23" width="8.00390625" style="0" customWidth="1"/>
    <col min="24" max="24" width="6.7109375" style="9" customWidth="1"/>
  </cols>
  <sheetData>
    <row r="1" spans="1:26" s="1" customFormat="1" ht="49.5" customHeight="1">
      <c r="A1" s="296" t="s">
        <v>102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</row>
    <row r="2" spans="1:26" s="1" customFormat="1" ht="42" customHeight="1">
      <c r="A2" s="300" t="s">
        <v>104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</row>
    <row r="3" spans="1:26" ht="12.75" customHeight="1">
      <c r="A3" s="297" t="s">
        <v>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</row>
    <row r="4" spans="1:26" ht="19.5" customHeight="1">
      <c r="A4" s="298" t="s">
        <v>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</row>
    <row r="5" spans="1:26" ht="19.5" customHeight="1">
      <c r="A5" s="299" t="s">
        <v>51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</row>
    <row r="6" spans="1:26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</row>
    <row r="7" spans="1:26" s="157" customFormat="1" ht="12.75" customHeight="1">
      <c r="A7" s="280" t="s">
        <v>240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</row>
    <row r="8" spans="1:26" s="157" customFormat="1" ht="20.25" customHeight="1">
      <c r="A8" s="163" t="s">
        <v>52</v>
      </c>
      <c r="B8" s="55"/>
      <c r="C8" s="55"/>
      <c r="D8" s="51"/>
      <c r="E8" s="51"/>
      <c r="F8" s="51"/>
      <c r="G8" s="51"/>
      <c r="H8" s="51"/>
      <c r="I8" s="52"/>
      <c r="J8" s="52"/>
      <c r="K8" s="53"/>
      <c r="L8" s="152"/>
      <c r="M8" s="153"/>
      <c r="N8" s="154"/>
      <c r="O8" s="152"/>
      <c r="P8" s="155"/>
      <c r="Q8" s="154"/>
      <c r="R8" s="152"/>
      <c r="S8" s="155"/>
      <c r="T8" s="154"/>
      <c r="U8" s="154"/>
      <c r="V8" s="154"/>
      <c r="W8" s="154"/>
      <c r="X8" s="156"/>
      <c r="Y8" s="54"/>
      <c r="Z8" s="137" t="s">
        <v>103</v>
      </c>
    </row>
    <row r="9" spans="1:26" ht="19.5" customHeight="1">
      <c r="A9" s="293" t="s">
        <v>2</v>
      </c>
      <c r="B9" s="73"/>
      <c r="C9" s="73"/>
      <c r="D9" s="285" t="s">
        <v>3</v>
      </c>
      <c r="E9" s="293" t="s">
        <v>4</v>
      </c>
      <c r="F9" s="293" t="s">
        <v>5</v>
      </c>
      <c r="G9" s="285" t="s">
        <v>6</v>
      </c>
      <c r="H9" s="285" t="s">
        <v>4</v>
      </c>
      <c r="I9" s="285" t="s">
        <v>7</v>
      </c>
      <c r="J9" s="285" t="s">
        <v>8</v>
      </c>
      <c r="K9" s="285" t="s">
        <v>9</v>
      </c>
      <c r="L9" s="291" t="s">
        <v>10</v>
      </c>
      <c r="M9" s="291"/>
      <c r="N9" s="291"/>
      <c r="O9" s="291" t="s">
        <v>19</v>
      </c>
      <c r="P9" s="291"/>
      <c r="Q9" s="291"/>
      <c r="R9" s="291" t="s">
        <v>11</v>
      </c>
      <c r="S9" s="291"/>
      <c r="T9" s="291"/>
      <c r="U9" s="275" t="s">
        <v>20</v>
      </c>
      <c r="V9" s="275" t="s">
        <v>21</v>
      </c>
      <c r="W9" s="293" t="s">
        <v>22</v>
      </c>
      <c r="X9" s="294" t="s">
        <v>23</v>
      </c>
      <c r="Y9" s="289" t="s">
        <v>24</v>
      </c>
      <c r="Z9" s="290" t="s">
        <v>44</v>
      </c>
    </row>
    <row r="10" spans="1:26" ht="48" customHeight="1">
      <c r="A10" s="293"/>
      <c r="B10" s="73"/>
      <c r="C10" s="73"/>
      <c r="D10" s="285"/>
      <c r="E10" s="293"/>
      <c r="F10" s="293"/>
      <c r="G10" s="285"/>
      <c r="H10" s="285"/>
      <c r="I10" s="285"/>
      <c r="J10" s="285"/>
      <c r="K10" s="285"/>
      <c r="L10" s="46" t="s">
        <v>25</v>
      </c>
      <c r="M10" s="47" t="s">
        <v>26</v>
      </c>
      <c r="N10" s="48" t="s">
        <v>2</v>
      </c>
      <c r="O10" s="46" t="s">
        <v>25</v>
      </c>
      <c r="P10" s="47" t="s">
        <v>26</v>
      </c>
      <c r="Q10" s="48" t="s">
        <v>2</v>
      </c>
      <c r="R10" s="46" t="s">
        <v>25</v>
      </c>
      <c r="S10" s="47" t="s">
        <v>26</v>
      </c>
      <c r="T10" s="48" t="s">
        <v>2</v>
      </c>
      <c r="U10" s="275"/>
      <c r="V10" s="275"/>
      <c r="W10" s="293"/>
      <c r="X10" s="294"/>
      <c r="Y10" s="289"/>
      <c r="Z10" s="290"/>
    </row>
    <row r="11" spans="1:26" ht="39" customHeight="1">
      <c r="A11" s="292" t="s">
        <v>223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</row>
    <row r="12" spans="1:26" s="260" customFormat="1" ht="39.75" customHeight="1">
      <c r="A12" s="99">
        <f>RANK(Y12,Y$12:Y$13)</f>
        <v>1</v>
      </c>
      <c r="B12" s="89"/>
      <c r="C12" s="89"/>
      <c r="D12" s="64" t="s">
        <v>151</v>
      </c>
      <c r="E12" s="107" t="s">
        <v>76</v>
      </c>
      <c r="F12" s="114" t="s">
        <v>12</v>
      </c>
      <c r="G12" s="57" t="s">
        <v>230</v>
      </c>
      <c r="H12" s="69" t="s">
        <v>61</v>
      </c>
      <c r="I12" s="59" t="s">
        <v>13</v>
      </c>
      <c r="J12" s="59" t="s">
        <v>14</v>
      </c>
      <c r="K12" s="60" t="s">
        <v>69</v>
      </c>
      <c r="L12" s="244">
        <v>162.5</v>
      </c>
      <c r="M12" s="258">
        <f>L12/2.6-IF($U12=1,0.5,IF($U12=2,1.5,0))</f>
        <v>62.5</v>
      </c>
      <c r="N12" s="246">
        <f>RANK(M12,M$12:M$13,0)</f>
        <v>1</v>
      </c>
      <c r="O12" s="244">
        <v>158.5</v>
      </c>
      <c r="P12" s="258">
        <f>O12/2.6-IF($U12=1,0.5,IF($U12=2,1.5,0))</f>
        <v>60.96153846153846</v>
      </c>
      <c r="Q12" s="246">
        <f>RANK(P12,P$12:P$13,0)</f>
        <v>1</v>
      </c>
      <c r="R12" s="244">
        <v>166.5</v>
      </c>
      <c r="S12" s="258">
        <f>R12/2.6-IF($U12=1,0.5,IF($U12=2,1.5,0))</f>
        <v>64.03846153846153</v>
      </c>
      <c r="T12" s="246">
        <f>RANK(S12,S$12:S$13,0)</f>
        <v>1</v>
      </c>
      <c r="U12" s="246"/>
      <c r="V12" s="246"/>
      <c r="W12" s="244">
        <f>L12+O12+R12</f>
        <v>487.5</v>
      </c>
      <c r="X12" s="244"/>
      <c r="Y12" s="245">
        <f>ROUND(SUM(M12,P12,S12)/3,3)</f>
        <v>62.5</v>
      </c>
      <c r="Z12" s="259" t="s">
        <v>49</v>
      </c>
    </row>
    <row r="13" spans="1:26" s="260" customFormat="1" ht="39.75" customHeight="1">
      <c r="A13" s="99">
        <f>RANK(Y13,Y$12:Y$13)</f>
        <v>2</v>
      </c>
      <c r="B13" s="89"/>
      <c r="C13" s="89"/>
      <c r="D13" s="64" t="s">
        <v>149</v>
      </c>
      <c r="E13" s="107" t="s">
        <v>75</v>
      </c>
      <c r="F13" s="114" t="s">
        <v>31</v>
      </c>
      <c r="G13" s="191" t="s">
        <v>150</v>
      </c>
      <c r="H13" s="65" t="s">
        <v>32</v>
      </c>
      <c r="I13" s="180" t="s">
        <v>33</v>
      </c>
      <c r="J13" s="66" t="s">
        <v>18</v>
      </c>
      <c r="K13" s="60" t="s">
        <v>69</v>
      </c>
      <c r="L13" s="244">
        <v>150.5</v>
      </c>
      <c r="M13" s="258">
        <f>L13/2.6-IF($U13=1,0.5,IF($U13=2,1.5,0))</f>
        <v>57.88461538461538</v>
      </c>
      <c r="N13" s="246">
        <f>RANK(M13,M$12:M$13,0)</f>
        <v>2</v>
      </c>
      <c r="O13" s="244">
        <v>149</v>
      </c>
      <c r="P13" s="258">
        <f>O13/2.6-IF($U13=1,0.5,IF($U13=2,1.5,0))</f>
        <v>57.30769230769231</v>
      </c>
      <c r="Q13" s="246">
        <f>RANK(P13,P$12:P$13,0)</f>
        <v>2</v>
      </c>
      <c r="R13" s="244">
        <v>156.5</v>
      </c>
      <c r="S13" s="258">
        <f>R13/2.6-IF($U13=1,0.5,IF($U13=2,1.5,0))</f>
        <v>60.19230769230769</v>
      </c>
      <c r="T13" s="246">
        <f>RANK(S13,S$12:S$13,0)</f>
        <v>2</v>
      </c>
      <c r="U13" s="246"/>
      <c r="V13" s="246"/>
      <c r="W13" s="244">
        <f>L13+O13+R13</f>
        <v>456</v>
      </c>
      <c r="X13" s="244"/>
      <c r="Y13" s="245">
        <f>ROUND(SUM(M13,P13,S13)/3,3)</f>
        <v>58.462</v>
      </c>
      <c r="Z13" s="259" t="s">
        <v>49</v>
      </c>
    </row>
    <row r="14" spans="1:26" ht="37.5" customHeight="1">
      <c r="A14" s="292" t="s">
        <v>105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</row>
    <row r="15" spans="1:26" s="260" customFormat="1" ht="39.75" customHeight="1">
      <c r="A15" s="99">
        <f aca="true" t="shared" si="0" ref="A15:A20">RANK(Y15,Y$15:Y$22)</f>
        <v>1</v>
      </c>
      <c r="B15" s="89"/>
      <c r="C15" s="89"/>
      <c r="D15" s="57" t="s">
        <v>123</v>
      </c>
      <c r="E15" s="58" t="s">
        <v>17</v>
      </c>
      <c r="F15" s="117">
        <v>3</v>
      </c>
      <c r="G15" s="61" t="s">
        <v>143</v>
      </c>
      <c r="H15" s="65" t="s">
        <v>47</v>
      </c>
      <c r="I15" s="187" t="s">
        <v>13</v>
      </c>
      <c r="J15" s="187" t="s">
        <v>46</v>
      </c>
      <c r="K15" s="60" t="s">
        <v>69</v>
      </c>
      <c r="L15" s="244">
        <v>168</v>
      </c>
      <c r="M15" s="258">
        <f aca="true" t="shared" si="1" ref="M15:M22">L15/2.6-IF($U15=1,0.5,IF($U15=2,1.5,0))</f>
        <v>64.61538461538461</v>
      </c>
      <c r="N15" s="246">
        <f aca="true" t="shared" si="2" ref="N15:N20">RANK(M15,M$15:M$20,0)</f>
        <v>1</v>
      </c>
      <c r="O15" s="244">
        <v>163.5</v>
      </c>
      <c r="P15" s="258">
        <f aca="true" t="shared" si="3" ref="P15:P22">O15/2.6-IF($U15=1,0.5,IF($U15=2,1.5,0))</f>
        <v>62.88461538461538</v>
      </c>
      <c r="Q15" s="246">
        <f aca="true" t="shared" si="4" ref="Q15:Q20">RANK(P15,P$15:P$20,0)</f>
        <v>4</v>
      </c>
      <c r="R15" s="244">
        <v>168</v>
      </c>
      <c r="S15" s="258">
        <f aca="true" t="shared" si="5" ref="S15:S22">R15/2.6-IF($U15=1,0.5,IF($U15=2,1.5,0))</f>
        <v>64.61538461538461</v>
      </c>
      <c r="T15" s="246">
        <f aca="true" t="shared" si="6" ref="T15:T20">RANK(S15,S$15:S$20,0)</f>
        <v>1</v>
      </c>
      <c r="U15" s="246"/>
      <c r="V15" s="246"/>
      <c r="W15" s="244">
        <f aca="true" t="shared" si="7" ref="W15:W22">L15+O15+R15</f>
        <v>499.5</v>
      </c>
      <c r="X15" s="244">
        <v>39</v>
      </c>
      <c r="Y15" s="245">
        <f aca="true" t="shared" si="8" ref="Y15:Y22">ROUND(SUM(M15,P15,S15)/3,3)</f>
        <v>64.038</v>
      </c>
      <c r="Z15" s="259" t="s">
        <v>49</v>
      </c>
    </row>
    <row r="16" spans="1:26" s="260" customFormat="1" ht="39.75" customHeight="1">
      <c r="A16" s="99">
        <f t="shared" si="0"/>
        <v>1</v>
      </c>
      <c r="B16" s="89"/>
      <c r="C16" s="89"/>
      <c r="D16" s="57" t="s">
        <v>156</v>
      </c>
      <c r="E16" s="69"/>
      <c r="F16" s="114" t="s">
        <v>12</v>
      </c>
      <c r="G16" s="209" t="s">
        <v>157</v>
      </c>
      <c r="H16" s="118" t="s">
        <v>58</v>
      </c>
      <c r="I16" s="210" t="s">
        <v>60</v>
      </c>
      <c r="J16" s="119" t="s">
        <v>60</v>
      </c>
      <c r="K16" s="186" t="s">
        <v>237</v>
      </c>
      <c r="L16" s="244">
        <v>162.5</v>
      </c>
      <c r="M16" s="258">
        <f t="shared" si="1"/>
        <v>62.5</v>
      </c>
      <c r="N16" s="246">
        <f t="shared" si="2"/>
        <v>4</v>
      </c>
      <c r="O16" s="244">
        <v>170.5</v>
      </c>
      <c r="P16" s="258">
        <f t="shared" si="3"/>
        <v>65.57692307692308</v>
      </c>
      <c r="Q16" s="246">
        <f t="shared" si="4"/>
        <v>1</v>
      </c>
      <c r="R16" s="244">
        <v>166.5</v>
      </c>
      <c r="S16" s="258">
        <f t="shared" si="5"/>
        <v>64.03846153846153</v>
      </c>
      <c r="T16" s="246">
        <f t="shared" si="6"/>
        <v>2</v>
      </c>
      <c r="U16" s="246"/>
      <c r="V16" s="246"/>
      <c r="W16" s="244">
        <f t="shared" si="7"/>
        <v>499.5</v>
      </c>
      <c r="X16" s="244">
        <v>39</v>
      </c>
      <c r="Y16" s="245">
        <f t="shared" si="8"/>
        <v>64.038</v>
      </c>
      <c r="Z16" s="259" t="s">
        <v>49</v>
      </c>
    </row>
    <row r="17" spans="1:26" s="260" customFormat="1" ht="39.75" customHeight="1">
      <c r="A17" s="99">
        <f t="shared" si="0"/>
        <v>3</v>
      </c>
      <c r="B17" s="89"/>
      <c r="C17" s="89"/>
      <c r="D17" s="72" t="s">
        <v>221</v>
      </c>
      <c r="E17" s="69"/>
      <c r="F17" s="117" t="s">
        <v>12</v>
      </c>
      <c r="G17" s="70" t="s">
        <v>148</v>
      </c>
      <c r="H17" s="71" t="s">
        <v>56</v>
      </c>
      <c r="I17" s="182" t="s">
        <v>68</v>
      </c>
      <c r="J17" s="183" t="s">
        <v>68</v>
      </c>
      <c r="K17" s="60" t="s">
        <v>152</v>
      </c>
      <c r="L17" s="244">
        <v>162.5</v>
      </c>
      <c r="M17" s="258">
        <f t="shared" si="1"/>
        <v>62.5</v>
      </c>
      <c r="N17" s="246">
        <f t="shared" si="2"/>
        <v>4</v>
      </c>
      <c r="O17" s="244">
        <v>164</v>
      </c>
      <c r="P17" s="258">
        <f t="shared" si="3"/>
        <v>63.07692307692307</v>
      </c>
      <c r="Q17" s="246">
        <f t="shared" si="4"/>
        <v>3</v>
      </c>
      <c r="R17" s="244">
        <v>166.5</v>
      </c>
      <c r="S17" s="258">
        <f t="shared" si="5"/>
        <v>64.03846153846153</v>
      </c>
      <c r="T17" s="246">
        <f t="shared" si="6"/>
        <v>2</v>
      </c>
      <c r="U17" s="246"/>
      <c r="V17" s="246"/>
      <c r="W17" s="244">
        <f t="shared" si="7"/>
        <v>493</v>
      </c>
      <c r="X17" s="244"/>
      <c r="Y17" s="245">
        <f t="shared" si="8"/>
        <v>63.205</v>
      </c>
      <c r="Z17" s="259" t="s">
        <v>49</v>
      </c>
    </row>
    <row r="18" spans="1:26" s="260" customFormat="1" ht="39.75" customHeight="1">
      <c r="A18" s="99">
        <f t="shared" si="0"/>
        <v>4</v>
      </c>
      <c r="B18" s="89"/>
      <c r="C18" s="89"/>
      <c r="D18" s="175" t="s">
        <v>112</v>
      </c>
      <c r="E18" s="69" t="s">
        <v>257</v>
      </c>
      <c r="F18" s="177" t="s">
        <v>12</v>
      </c>
      <c r="G18" s="191" t="s">
        <v>113</v>
      </c>
      <c r="H18" s="208" t="s">
        <v>111</v>
      </c>
      <c r="I18" s="113" t="s">
        <v>110</v>
      </c>
      <c r="J18" s="113" t="s">
        <v>46</v>
      </c>
      <c r="K18" s="65" t="s">
        <v>258</v>
      </c>
      <c r="L18" s="244">
        <v>163</v>
      </c>
      <c r="M18" s="258">
        <f t="shared" si="1"/>
        <v>62.69230769230769</v>
      </c>
      <c r="N18" s="246">
        <f t="shared" si="2"/>
        <v>3</v>
      </c>
      <c r="O18" s="244">
        <v>165.5</v>
      </c>
      <c r="P18" s="258">
        <f t="shared" si="3"/>
        <v>63.65384615384615</v>
      </c>
      <c r="Q18" s="246">
        <f t="shared" si="4"/>
        <v>2</v>
      </c>
      <c r="R18" s="244">
        <v>164</v>
      </c>
      <c r="S18" s="258">
        <f t="shared" si="5"/>
        <v>63.07692307692307</v>
      </c>
      <c r="T18" s="246">
        <f t="shared" si="6"/>
        <v>4</v>
      </c>
      <c r="U18" s="246"/>
      <c r="V18" s="246"/>
      <c r="W18" s="244">
        <f t="shared" si="7"/>
        <v>492.5</v>
      </c>
      <c r="X18" s="244"/>
      <c r="Y18" s="245">
        <f t="shared" si="8"/>
        <v>63.141</v>
      </c>
      <c r="Z18" s="259" t="s">
        <v>49</v>
      </c>
    </row>
    <row r="19" spans="1:26" s="260" customFormat="1" ht="39.75" customHeight="1">
      <c r="A19" s="99">
        <f t="shared" si="0"/>
        <v>5</v>
      </c>
      <c r="B19" s="89"/>
      <c r="C19" s="89"/>
      <c r="D19" s="64" t="s">
        <v>144</v>
      </c>
      <c r="E19" s="69"/>
      <c r="F19" s="114" t="s">
        <v>12</v>
      </c>
      <c r="G19" s="232" t="s">
        <v>145</v>
      </c>
      <c r="H19" s="59" t="s">
        <v>45</v>
      </c>
      <c r="I19" s="62" t="s">
        <v>27</v>
      </c>
      <c r="J19" s="66" t="s">
        <v>27</v>
      </c>
      <c r="K19" s="60" t="s">
        <v>153</v>
      </c>
      <c r="L19" s="244">
        <v>163.5</v>
      </c>
      <c r="M19" s="258">
        <f t="shared" si="1"/>
        <v>62.88461538461538</v>
      </c>
      <c r="N19" s="246">
        <f t="shared" si="2"/>
        <v>2</v>
      </c>
      <c r="O19" s="244">
        <v>162.5</v>
      </c>
      <c r="P19" s="258">
        <f t="shared" si="3"/>
        <v>62.5</v>
      </c>
      <c r="Q19" s="246">
        <f t="shared" si="4"/>
        <v>5</v>
      </c>
      <c r="R19" s="244">
        <v>162.5</v>
      </c>
      <c r="S19" s="258">
        <f t="shared" si="5"/>
        <v>62.5</v>
      </c>
      <c r="T19" s="246">
        <f t="shared" si="6"/>
        <v>5</v>
      </c>
      <c r="U19" s="246"/>
      <c r="V19" s="246"/>
      <c r="W19" s="244">
        <f t="shared" si="7"/>
        <v>488.5</v>
      </c>
      <c r="X19" s="244"/>
      <c r="Y19" s="245">
        <f t="shared" si="8"/>
        <v>62.628</v>
      </c>
      <c r="Z19" s="259" t="s">
        <v>49</v>
      </c>
    </row>
    <row r="20" spans="1:26" s="260" customFormat="1" ht="39.75" customHeight="1">
      <c r="A20" s="99">
        <f t="shared" si="0"/>
        <v>6</v>
      </c>
      <c r="B20" s="89"/>
      <c r="C20" s="89"/>
      <c r="D20" s="72" t="s">
        <v>146</v>
      </c>
      <c r="E20" s="223" t="s">
        <v>65</v>
      </c>
      <c r="F20" s="114" t="s">
        <v>50</v>
      </c>
      <c r="G20" s="224" t="s">
        <v>147</v>
      </c>
      <c r="H20" s="225" t="s">
        <v>55</v>
      </c>
      <c r="I20" s="226" t="s">
        <v>106</v>
      </c>
      <c r="J20" s="183" t="s">
        <v>68</v>
      </c>
      <c r="K20" s="60" t="s">
        <v>70</v>
      </c>
      <c r="L20" s="244">
        <v>154.5</v>
      </c>
      <c r="M20" s="258">
        <f t="shared" si="1"/>
        <v>59.42307692307692</v>
      </c>
      <c r="N20" s="246">
        <f t="shared" si="2"/>
        <v>6</v>
      </c>
      <c r="O20" s="244">
        <v>156.5</v>
      </c>
      <c r="P20" s="258">
        <f t="shared" si="3"/>
        <v>60.19230769230769</v>
      </c>
      <c r="Q20" s="246">
        <f t="shared" si="4"/>
        <v>6</v>
      </c>
      <c r="R20" s="244">
        <v>161</v>
      </c>
      <c r="S20" s="258">
        <f t="shared" si="5"/>
        <v>61.92307692307692</v>
      </c>
      <c r="T20" s="246">
        <f t="shared" si="6"/>
        <v>6</v>
      </c>
      <c r="U20" s="246"/>
      <c r="V20" s="246"/>
      <c r="W20" s="244">
        <f t="shared" si="7"/>
        <v>472</v>
      </c>
      <c r="X20" s="244"/>
      <c r="Y20" s="245">
        <f t="shared" si="8"/>
        <v>60.513</v>
      </c>
      <c r="Z20" s="259" t="s">
        <v>49</v>
      </c>
    </row>
    <row r="21" spans="1:26" s="260" customFormat="1" ht="39.75" customHeight="1">
      <c r="A21" s="286" t="s">
        <v>254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8"/>
    </row>
    <row r="22" spans="1:26" s="260" customFormat="1" ht="39.75" customHeight="1">
      <c r="A22" s="99">
        <v>1</v>
      </c>
      <c r="B22" s="89"/>
      <c r="C22" s="89"/>
      <c r="D22" s="57" t="s">
        <v>141</v>
      </c>
      <c r="E22" s="69"/>
      <c r="F22" s="117" t="s">
        <v>12</v>
      </c>
      <c r="G22" s="216" t="s">
        <v>142</v>
      </c>
      <c r="H22" s="69"/>
      <c r="I22" s="207" t="s">
        <v>13</v>
      </c>
      <c r="J22" s="66" t="s">
        <v>18</v>
      </c>
      <c r="K22" s="60" t="s">
        <v>69</v>
      </c>
      <c r="L22" s="244">
        <v>160</v>
      </c>
      <c r="M22" s="258">
        <f t="shared" si="1"/>
        <v>61.03846153846153</v>
      </c>
      <c r="N22" s="246">
        <v>1</v>
      </c>
      <c r="O22" s="244">
        <v>158.5</v>
      </c>
      <c r="P22" s="258">
        <f t="shared" si="3"/>
        <v>60.46153846153846</v>
      </c>
      <c r="Q22" s="246">
        <v>1</v>
      </c>
      <c r="R22" s="244">
        <v>155</v>
      </c>
      <c r="S22" s="258">
        <f t="shared" si="5"/>
        <v>59.11538461538461</v>
      </c>
      <c r="T22" s="246">
        <f>RANK(S22,S$15:S$22,0)</f>
        <v>7</v>
      </c>
      <c r="U22" s="246">
        <v>1</v>
      </c>
      <c r="V22" s="246"/>
      <c r="W22" s="244">
        <f t="shared" si="7"/>
        <v>473.5</v>
      </c>
      <c r="X22" s="244"/>
      <c r="Y22" s="245">
        <f t="shared" si="8"/>
        <v>60.205</v>
      </c>
      <c r="Z22" s="259" t="s">
        <v>49</v>
      </c>
    </row>
    <row r="23" spans="1:25" ht="33.75" customHeight="1">
      <c r="A23" s="10"/>
      <c r="B23" s="10"/>
      <c r="C23" s="10"/>
      <c r="D23" s="11"/>
      <c r="E23" s="12"/>
      <c r="F23" s="13"/>
      <c r="G23" s="14"/>
      <c r="H23" s="15"/>
      <c r="I23" s="16"/>
      <c r="J23" s="17"/>
      <c r="K23" s="18"/>
      <c r="L23" s="19"/>
      <c r="M23" s="20"/>
      <c r="N23" s="21"/>
      <c r="O23" s="19"/>
      <c r="P23" s="20"/>
      <c r="Q23" s="21"/>
      <c r="R23" s="19"/>
      <c r="S23" s="20"/>
      <c r="T23" s="21"/>
      <c r="U23" s="21"/>
      <c r="V23" s="21"/>
      <c r="W23" s="19"/>
      <c r="X23" s="19"/>
      <c r="Y23" s="20"/>
    </row>
    <row r="24" spans="1:26" s="162" customFormat="1" ht="49.5" customHeight="1">
      <c r="A24" s="6"/>
      <c r="B24" s="6"/>
      <c r="C24" s="6"/>
      <c r="D24" s="6" t="s">
        <v>15</v>
      </c>
      <c r="E24" s="6"/>
      <c r="F24" s="6"/>
      <c r="G24" s="6"/>
      <c r="H24" s="7"/>
      <c r="I24" s="159"/>
      <c r="J24" s="7"/>
      <c r="K24" s="5" t="s">
        <v>72</v>
      </c>
      <c r="L24" s="8"/>
      <c r="M24" s="160"/>
      <c r="N24" s="6"/>
      <c r="O24" s="8"/>
      <c r="P24" s="160"/>
      <c r="Q24" s="6"/>
      <c r="R24" s="8"/>
      <c r="S24" s="160"/>
      <c r="T24" s="6"/>
      <c r="U24" s="6"/>
      <c r="V24" s="6"/>
      <c r="W24" s="6"/>
      <c r="X24" s="6"/>
      <c r="Y24" s="158"/>
      <c r="Z24" s="161"/>
    </row>
    <row r="25" spans="1:26" s="162" customFormat="1" ht="49.5" customHeight="1">
      <c r="A25" s="6"/>
      <c r="B25" s="6"/>
      <c r="C25" s="6"/>
      <c r="D25" s="6" t="s">
        <v>16</v>
      </c>
      <c r="E25" s="6"/>
      <c r="F25" s="6"/>
      <c r="G25" s="6"/>
      <c r="H25" s="7"/>
      <c r="I25" s="159"/>
      <c r="J25" s="7"/>
      <c r="K25" s="5" t="s">
        <v>98</v>
      </c>
      <c r="L25" s="8"/>
      <c r="M25" s="160"/>
      <c r="N25" s="6"/>
      <c r="O25" s="8"/>
      <c r="P25" s="160"/>
      <c r="Q25" s="6"/>
      <c r="R25" s="8"/>
      <c r="S25" s="160"/>
      <c r="T25" s="6"/>
      <c r="U25" s="6"/>
      <c r="V25" s="6"/>
      <c r="W25" s="6"/>
      <c r="X25" s="6"/>
      <c r="Y25" s="158"/>
      <c r="Z25" s="161"/>
    </row>
  </sheetData>
  <sheetProtection selectLockedCells="1" selectUnlockedCells="1"/>
  <protectedRanges>
    <protectedRange sqref="K15" name="Диапазон1_3_1_1_3_11_1_1_3_1_3_1_1_1_1_4_2_1_1_1_2"/>
  </protectedRanges>
  <mergeCells count="28">
    <mergeCell ref="F9:F10"/>
    <mergeCell ref="A7:Z7"/>
    <mergeCell ref="A6:Z6"/>
    <mergeCell ref="A1:Z1"/>
    <mergeCell ref="A3:Z3"/>
    <mergeCell ref="A4:Z4"/>
    <mergeCell ref="A5:Z5"/>
    <mergeCell ref="A2:Z2"/>
    <mergeCell ref="R9:T9"/>
    <mergeCell ref="A14:Z14"/>
    <mergeCell ref="A11:Z11"/>
    <mergeCell ref="K9:K10"/>
    <mergeCell ref="L9:N9"/>
    <mergeCell ref="W9:W10"/>
    <mergeCell ref="X9:X10"/>
    <mergeCell ref="A9:A10"/>
    <mergeCell ref="D9:D10"/>
    <mergeCell ref="E9:E10"/>
    <mergeCell ref="G9:G10"/>
    <mergeCell ref="H9:H10"/>
    <mergeCell ref="A21:Z21"/>
    <mergeCell ref="Y9:Y10"/>
    <mergeCell ref="Z9:Z10"/>
    <mergeCell ref="I9:I10"/>
    <mergeCell ref="J9:J10"/>
    <mergeCell ref="U9:U10"/>
    <mergeCell ref="V9:V10"/>
    <mergeCell ref="O9:Q9"/>
  </mergeCells>
  <printOptions/>
  <pageMargins left="0.3937007874015748" right="0.1968503937007874" top="0.35433070866141736" bottom="0.5511811023622047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Z21"/>
  <sheetViews>
    <sheetView view="pageBreakPreview" zoomScale="80" zoomScaleNormal="77" zoomScaleSheetLayoutView="80" zoomScalePageLayoutView="0" workbookViewId="0" topLeftCell="A1">
      <selection activeCell="K21" sqref="K21"/>
    </sheetView>
  </sheetViews>
  <sheetFormatPr defaultColWidth="9.140625" defaultRowHeight="12.75"/>
  <cols>
    <col min="1" max="1" width="3.7109375" style="0" customWidth="1"/>
    <col min="2" max="3" width="3.7109375" style="0" hidden="1" customWidth="1"/>
    <col min="4" max="4" width="20.7109375" style="0" customWidth="1"/>
    <col min="5" max="5" width="8.7109375" style="0" customWidth="1"/>
    <col min="6" max="6" width="6.140625" style="0" customWidth="1"/>
    <col min="7" max="7" width="31.57421875" style="0" customWidth="1"/>
    <col min="8" max="8" width="8.7109375" style="0" customWidth="1"/>
    <col min="9" max="9" width="16.7109375" style="0" customWidth="1"/>
    <col min="10" max="10" width="14.421875" style="0" hidden="1" customWidth="1"/>
    <col min="11" max="11" width="26.28125" style="0" customWidth="1"/>
    <col min="12" max="12" width="8.57421875" style="0" customWidth="1"/>
    <col min="13" max="13" width="8.7109375" style="0" customWidth="1"/>
    <col min="14" max="14" width="4.28125" style="0" customWidth="1"/>
    <col min="15" max="15" width="8.140625" style="0" customWidth="1"/>
    <col min="16" max="16" width="8.7109375" style="0" customWidth="1"/>
    <col min="17" max="17" width="4.28125" style="0" customWidth="1"/>
    <col min="18" max="18" width="7.8515625" style="0" customWidth="1"/>
    <col min="19" max="19" width="8.7109375" style="0" customWidth="1"/>
    <col min="20" max="20" width="4.28125" style="0" customWidth="1"/>
    <col min="21" max="22" width="4.7109375" style="0" customWidth="1"/>
    <col min="23" max="23" width="8.00390625" style="0" customWidth="1"/>
    <col min="24" max="24" width="6.7109375" style="9" customWidth="1"/>
  </cols>
  <sheetData>
    <row r="1" spans="1:26" s="1" customFormat="1" ht="49.5" customHeight="1">
      <c r="A1" s="296" t="s">
        <v>102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</row>
    <row r="2" spans="1:26" s="1" customFormat="1" ht="36" customHeight="1">
      <c r="A2" s="300" t="s">
        <v>104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</row>
    <row r="3" spans="1:26" ht="12.75" customHeight="1">
      <c r="A3" s="297" t="s">
        <v>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</row>
    <row r="4" spans="1:26" ht="19.5" customHeight="1">
      <c r="A4" s="298" t="s">
        <v>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</row>
    <row r="5" spans="1:26" ht="19.5" customHeight="1">
      <c r="A5" s="299" t="s">
        <v>225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</row>
    <row r="6" spans="1:26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</row>
    <row r="7" spans="1:26" ht="12.75" customHeight="1">
      <c r="A7" s="280" t="s">
        <v>241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</row>
    <row r="8" spans="1:26" s="157" customFormat="1" ht="20.25" customHeight="1">
      <c r="A8" s="163" t="s">
        <v>52</v>
      </c>
      <c r="B8" s="55"/>
      <c r="C8" s="55"/>
      <c r="D8" s="51"/>
      <c r="E8" s="51"/>
      <c r="F8" s="51"/>
      <c r="G8" s="51"/>
      <c r="H8" s="51"/>
      <c r="I8" s="52"/>
      <c r="J8" s="52"/>
      <c r="K8" s="53"/>
      <c r="L8" s="152"/>
      <c r="M8" s="153"/>
      <c r="N8" s="154"/>
      <c r="O8" s="152"/>
      <c r="P8" s="155"/>
      <c r="Q8" s="154"/>
      <c r="R8" s="152"/>
      <c r="S8" s="155"/>
      <c r="T8" s="154"/>
      <c r="U8" s="154"/>
      <c r="V8" s="154"/>
      <c r="W8" s="154"/>
      <c r="X8" s="156"/>
      <c r="Y8" s="54"/>
      <c r="Z8" s="137" t="s">
        <v>103</v>
      </c>
    </row>
    <row r="9" spans="1:26" ht="19.5" customHeight="1">
      <c r="A9" s="293" t="s">
        <v>2</v>
      </c>
      <c r="B9" s="73"/>
      <c r="C9" s="73"/>
      <c r="D9" s="285" t="s">
        <v>3</v>
      </c>
      <c r="E9" s="293" t="s">
        <v>4</v>
      </c>
      <c r="F9" s="293" t="s">
        <v>5</v>
      </c>
      <c r="G9" s="285" t="s">
        <v>6</v>
      </c>
      <c r="H9" s="285" t="s">
        <v>4</v>
      </c>
      <c r="I9" s="285" t="s">
        <v>7</v>
      </c>
      <c r="J9" s="285" t="s">
        <v>8</v>
      </c>
      <c r="K9" s="285" t="s">
        <v>9</v>
      </c>
      <c r="L9" s="291" t="s">
        <v>10</v>
      </c>
      <c r="M9" s="291"/>
      <c r="N9" s="291"/>
      <c r="O9" s="291" t="s">
        <v>19</v>
      </c>
      <c r="P9" s="291"/>
      <c r="Q9" s="291"/>
      <c r="R9" s="291" t="s">
        <v>11</v>
      </c>
      <c r="S9" s="291"/>
      <c r="T9" s="291"/>
      <c r="U9" s="303" t="s">
        <v>20</v>
      </c>
      <c r="V9" s="303" t="s">
        <v>30</v>
      </c>
      <c r="W9" s="303" t="s">
        <v>22</v>
      </c>
      <c r="X9" s="294" t="s">
        <v>23</v>
      </c>
      <c r="Y9" s="289" t="s">
        <v>24</v>
      </c>
      <c r="Z9" s="290" t="s">
        <v>44</v>
      </c>
    </row>
    <row r="10" spans="1:26" ht="48" customHeight="1">
      <c r="A10" s="293"/>
      <c r="B10" s="73"/>
      <c r="C10" s="73"/>
      <c r="D10" s="285"/>
      <c r="E10" s="293"/>
      <c r="F10" s="293"/>
      <c r="G10" s="285"/>
      <c r="H10" s="285"/>
      <c r="I10" s="285"/>
      <c r="J10" s="285"/>
      <c r="K10" s="285"/>
      <c r="L10" s="46" t="s">
        <v>25</v>
      </c>
      <c r="M10" s="47" t="s">
        <v>26</v>
      </c>
      <c r="N10" s="48" t="s">
        <v>2</v>
      </c>
      <c r="O10" s="46" t="s">
        <v>25</v>
      </c>
      <c r="P10" s="47" t="s">
        <v>26</v>
      </c>
      <c r="Q10" s="48" t="s">
        <v>2</v>
      </c>
      <c r="R10" s="46" t="s">
        <v>25</v>
      </c>
      <c r="S10" s="47" t="s">
        <v>26</v>
      </c>
      <c r="T10" s="48" t="s">
        <v>2</v>
      </c>
      <c r="U10" s="303"/>
      <c r="V10" s="303"/>
      <c r="W10" s="303"/>
      <c r="X10" s="294"/>
      <c r="Y10" s="289"/>
      <c r="Z10" s="290"/>
    </row>
    <row r="11" spans="1:26" ht="39" customHeight="1">
      <c r="A11" s="292" t="s">
        <v>256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</row>
    <row r="12" spans="1:26" s="260" customFormat="1" ht="39.75" customHeight="1">
      <c r="A12" s="99">
        <f>RANK(Y12,Y$12:Y$17)</f>
        <v>1</v>
      </c>
      <c r="B12" s="89"/>
      <c r="C12" s="89"/>
      <c r="D12" s="263" t="s">
        <v>149</v>
      </c>
      <c r="E12" s="107" t="s">
        <v>75</v>
      </c>
      <c r="F12" s="264" t="s">
        <v>31</v>
      </c>
      <c r="G12" s="191" t="s">
        <v>150</v>
      </c>
      <c r="H12" s="65" t="s">
        <v>32</v>
      </c>
      <c r="I12" s="266" t="s">
        <v>33</v>
      </c>
      <c r="J12" s="267" t="s">
        <v>18</v>
      </c>
      <c r="K12" s="265" t="s">
        <v>69</v>
      </c>
      <c r="L12" s="244">
        <v>142.5</v>
      </c>
      <c r="M12" s="258">
        <f>L12/2.2-IF($U12=1,0.5,IF($U12=2,1.5,0))</f>
        <v>64.77272727272727</v>
      </c>
      <c r="N12" s="246">
        <f>RANK(M12,M$12:M$15,0)</f>
        <v>1</v>
      </c>
      <c r="O12" s="244">
        <v>142</v>
      </c>
      <c r="P12" s="258">
        <f>O12/2.2-IF($U12=1,0.5,IF($U12=2,1.5,0))</f>
        <v>64.54545454545455</v>
      </c>
      <c r="Q12" s="246">
        <f>RANK(P12,P$12:P$15,0)</f>
        <v>1</v>
      </c>
      <c r="R12" s="244">
        <v>141.5</v>
      </c>
      <c r="S12" s="258">
        <f>R12/2.2-IF($U12=1,0.5,IF($U12=2,1.5,0))</f>
        <v>64.31818181818181</v>
      </c>
      <c r="T12" s="246">
        <f>RANK(S12,S$12:S$15,0)</f>
        <v>1</v>
      </c>
      <c r="U12" s="246"/>
      <c r="V12" s="246"/>
      <c r="W12" s="244">
        <f>L12+O12+R12</f>
        <v>426</v>
      </c>
      <c r="X12" s="244"/>
      <c r="Y12" s="245">
        <f>ROUND(SUM(M12,P12,S12)/3,3)</f>
        <v>64.545</v>
      </c>
      <c r="Z12" s="259" t="s">
        <v>31</v>
      </c>
    </row>
    <row r="13" spans="1:26" s="260" customFormat="1" ht="39.75" customHeight="1">
      <c r="A13" s="99">
        <f>RANK(Y13,Y$12:Y$17)</f>
        <v>2</v>
      </c>
      <c r="B13" s="89"/>
      <c r="C13" s="89"/>
      <c r="D13" s="178" t="s">
        <v>210</v>
      </c>
      <c r="E13" s="179" t="s">
        <v>211</v>
      </c>
      <c r="F13" s="180">
        <v>3</v>
      </c>
      <c r="G13" s="216" t="s">
        <v>207</v>
      </c>
      <c r="H13" s="218" t="s">
        <v>208</v>
      </c>
      <c r="I13" s="219" t="s">
        <v>209</v>
      </c>
      <c r="J13" s="219" t="s">
        <v>46</v>
      </c>
      <c r="K13" s="190" t="s">
        <v>235</v>
      </c>
      <c r="L13" s="244">
        <v>141.5</v>
      </c>
      <c r="M13" s="258">
        <f>L13/2.2-IF($U13=1,0.5,IF($U13=2,1.5,0))</f>
        <v>64.31818181818181</v>
      </c>
      <c r="N13" s="246">
        <f>RANK(M13,M$12:M$15,0)</f>
        <v>2</v>
      </c>
      <c r="O13" s="244">
        <v>139.5</v>
      </c>
      <c r="P13" s="258">
        <f>O13/2.2-IF($U13=1,0.5,IF($U13=2,1.5,0))</f>
        <v>63.40909090909091</v>
      </c>
      <c r="Q13" s="246">
        <f>RANK(P13,P$12:P$15,0)</f>
        <v>2</v>
      </c>
      <c r="R13" s="244">
        <v>138.5</v>
      </c>
      <c r="S13" s="258">
        <f>R13/2.2-IF($U13=1,0.5,IF($U13=2,1.5,0))</f>
        <v>62.954545454545446</v>
      </c>
      <c r="T13" s="246">
        <f>RANK(S13,S$12:S$15,0)</f>
        <v>2</v>
      </c>
      <c r="U13" s="246"/>
      <c r="V13" s="246"/>
      <c r="W13" s="244">
        <f>L13+O13+R13</f>
        <v>419.5</v>
      </c>
      <c r="X13" s="244"/>
      <c r="Y13" s="245">
        <f>ROUND(SUM(M13,P13,S13)/3,3)</f>
        <v>63.561</v>
      </c>
      <c r="Z13" s="259" t="s">
        <v>31</v>
      </c>
    </row>
    <row r="14" spans="1:26" s="260" customFormat="1" ht="39.75" customHeight="1">
      <c r="A14" s="99">
        <f>RANK(Y14,Y$12:Y$17)</f>
        <v>3</v>
      </c>
      <c r="B14" s="89"/>
      <c r="C14" s="89"/>
      <c r="D14" s="57" t="s">
        <v>138</v>
      </c>
      <c r="E14" s="107" t="s">
        <v>139</v>
      </c>
      <c r="F14" s="108" t="s">
        <v>31</v>
      </c>
      <c r="G14" s="70" t="s">
        <v>140</v>
      </c>
      <c r="H14" s="69" t="s">
        <v>109</v>
      </c>
      <c r="I14" s="182" t="s">
        <v>29</v>
      </c>
      <c r="J14" s="182" t="s">
        <v>29</v>
      </c>
      <c r="K14" s="169" t="s">
        <v>69</v>
      </c>
      <c r="L14" s="244">
        <v>139.5</v>
      </c>
      <c r="M14" s="258">
        <f>L14/2.2-IF($U14=1,0.5,IF($U14=2,1.5,0))</f>
        <v>63.40909090909091</v>
      </c>
      <c r="N14" s="246">
        <f>RANK(M14,M$12:M$15,0)</f>
        <v>3</v>
      </c>
      <c r="O14" s="244">
        <v>139</v>
      </c>
      <c r="P14" s="258">
        <f>O14/2.2-IF($U14=1,0.5,IF($U14=2,1.5,0))</f>
        <v>63.18181818181818</v>
      </c>
      <c r="Q14" s="246">
        <f>RANK(P14,P$12:P$15,0)</f>
        <v>3</v>
      </c>
      <c r="R14" s="244">
        <v>138</v>
      </c>
      <c r="S14" s="258">
        <f>R14/2.2-IF($U14=1,0.5,IF($U14=2,1.5,0))</f>
        <v>62.72727272727272</v>
      </c>
      <c r="T14" s="246">
        <f>RANK(S14,S$12:S$15,0)</f>
        <v>3</v>
      </c>
      <c r="U14" s="246"/>
      <c r="V14" s="246"/>
      <c r="W14" s="244">
        <f>L14+O14+R14</f>
        <v>416.5</v>
      </c>
      <c r="X14" s="244"/>
      <c r="Y14" s="245">
        <f>ROUND(SUM(M14,P14,S14)/3,3)</f>
        <v>63.106</v>
      </c>
      <c r="Z14" s="259" t="s">
        <v>31</v>
      </c>
    </row>
    <row r="15" spans="1:26" s="261" customFormat="1" ht="39.75" customHeight="1">
      <c r="A15" s="99">
        <f>RANK(Y15,Y$12:Y$17)</f>
        <v>4</v>
      </c>
      <c r="B15" s="89"/>
      <c r="C15" s="89"/>
      <c r="D15" s="211" t="s">
        <v>180</v>
      </c>
      <c r="E15" s="212" t="s">
        <v>179</v>
      </c>
      <c r="F15" s="213" t="s">
        <v>50</v>
      </c>
      <c r="G15" s="103" t="s">
        <v>174</v>
      </c>
      <c r="H15" s="116" t="s">
        <v>175</v>
      </c>
      <c r="I15" s="214" t="s">
        <v>176</v>
      </c>
      <c r="J15" s="215" t="s">
        <v>177</v>
      </c>
      <c r="K15" s="242" t="s">
        <v>248</v>
      </c>
      <c r="L15" s="244">
        <v>132.5</v>
      </c>
      <c r="M15" s="258">
        <f>L15/2.2-IF($U15=1,0.5,IF($U15=2,1.5,0))</f>
        <v>59.72727272727272</v>
      </c>
      <c r="N15" s="246">
        <f>RANK(M15,M$12:M$15,0)</f>
        <v>4</v>
      </c>
      <c r="O15" s="244">
        <v>132</v>
      </c>
      <c r="P15" s="258">
        <f>O15/2.2-IF($U15=1,0.5,IF($U15=2,1.5,0))</f>
        <v>59.49999999999999</v>
      </c>
      <c r="Q15" s="246">
        <f>RANK(P15,P$12:P$15,0)</f>
        <v>4</v>
      </c>
      <c r="R15" s="244">
        <v>135</v>
      </c>
      <c r="S15" s="258">
        <f>R15/2.2-IF($U15=1,0.5,IF($U15=2,1.5,0))</f>
        <v>60.86363636363636</v>
      </c>
      <c r="T15" s="246">
        <f>RANK(S15,S$12:S$15,0)</f>
        <v>4</v>
      </c>
      <c r="U15" s="246">
        <v>1</v>
      </c>
      <c r="V15" s="246">
        <v>1</v>
      </c>
      <c r="W15" s="244">
        <f>L15+O15+R15</f>
        <v>399.5</v>
      </c>
      <c r="X15" s="244"/>
      <c r="Y15" s="245">
        <f>ROUND(SUM(M15,P15,S15)/3,3)</f>
        <v>60.03</v>
      </c>
      <c r="Z15" s="259" t="s">
        <v>242</v>
      </c>
    </row>
    <row r="16" spans="1:26" s="261" customFormat="1" ht="39.75" customHeight="1">
      <c r="A16" s="286" t="s">
        <v>255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2"/>
    </row>
    <row r="17" spans="1:26" s="261" customFormat="1" ht="39.75" customHeight="1">
      <c r="A17" s="99">
        <v>1</v>
      </c>
      <c r="B17" s="89"/>
      <c r="C17" s="89"/>
      <c r="D17" s="64" t="s">
        <v>155</v>
      </c>
      <c r="E17" s="107" t="s">
        <v>74</v>
      </c>
      <c r="F17" s="114" t="s">
        <v>12</v>
      </c>
      <c r="G17" s="57" t="s">
        <v>154</v>
      </c>
      <c r="H17" s="69"/>
      <c r="I17" s="187" t="s">
        <v>13</v>
      </c>
      <c r="J17" s="187" t="s">
        <v>14</v>
      </c>
      <c r="K17" s="60" t="s">
        <v>69</v>
      </c>
      <c r="L17" s="244">
        <v>121</v>
      </c>
      <c r="M17" s="258">
        <f>L17/2.2-IF($U17=1,0.5,IF($U17=2,1.5,0))</f>
        <v>54.99999999999999</v>
      </c>
      <c r="N17" s="246">
        <v>1</v>
      </c>
      <c r="O17" s="244">
        <v>117</v>
      </c>
      <c r="P17" s="258">
        <f>O17/2.2-IF($U17=1,0.5,IF($U17=2,1.5,0))</f>
        <v>53.18181818181818</v>
      </c>
      <c r="Q17" s="246">
        <v>1</v>
      </c>
      <c r="R17" s="244">
        <v>125.5</v>
      </c>
      <c r="S17" s="258">
        <f>R17/2.2-IF($U17=1,0.5,IF($U17=2,1.5,0))</f>
        <v>57.04545454545454</v>
      </c>
      <c r="T17" s="246">
        <v>1</v>
      </c>
      <c r="U17" s="246"/>
      <c r="V17" s="246"/>
      <c r="W17" s="244">
        <f>L17+O17+R17</f>
        <v>363.5</v>
      </c>
      <c r="X17" s="244"/>
      <c r="Y17" s="245">
        <f>ROUND(SUM(M17,P17,S17)/3,3)</f>
        <v>55.076</v>
      </c>
      <c r="Z17" s="259" t="s">
        <v>49</v>
      </c>
    </row>
    <row r="18" spans="1:25" ht="33.75" customHeight="1">
      <c r="A18" s="10"/>
      <c r="B18" s="10"/>
      <c r="C18" s="10"/>
      <c r="D18" s="11"/>
      <c r="E18" s="12"/>
      <c r="F18" s="13"/>
      <c r="G18" s="14"/>
      <c r="H18" s="15"/>
      <c r="I18" s="16"/>
      <c r="J18" s="17"/>
      <c r="K18" s="18"/>
      <c r="L18" s="19"/>
      <c r="M18" s="20"/>
      <c r="N18" s="21"/>
      <c r="O18" s="19"/>
      <c r="P18" s="20"/>
      <c r="Q18" s="21"/>
      <c r="R18" s="19"/>
      <c r="S18" s="20"/>
      <c r="T18" s="21"/>
      <c r="U18" s="21"/>
      <c r="V18" s="21"/>
      <c r="W18" s="19"/>
      <c r="X18" s="19"/>
      <c r="Y18" s="20"/>
    </row>
    <row r="19" spans="1:26" s="162" customFormat="1" ht="51.75" customHeight="1">
      <c r="A19" s="6"/>
      <c r="B19" s="6"/>
      <c r="C19" s="6"/>
      <c r="D19" s="6" t="s">
        <v>15</v>
      </c>
      <c r="E19" s="6"/>
      <c r="F19" s="6"/>
      <c r="G19" s="6"/>
      <c r="H19" s="7"/>
      <c r="I19" s="159"/>
      <c r="J19" s="7"/>
      <c r="K19" s="5" t="s">
        <v>72</v>
      </c>
      <c r="L19" s="8"/>
      <c r="M19" s="160"/>
      <c r="N19" s="6"/>
      <c r="O19" s="8"/>
      <c r="P19" s="160"/>
      <c r="Q19" s="6"/>
      <c r="R19" s="8"/>
      <c r="S19" s="160"/>
      <c r="T19" s="6"/>
      <c r="U19" s="6"/>
      <c r="V19" s="6"/>
      <c r="W19" s="6"/>
      <c r="X19" s="6"/>
      <c r="Y19" s="158"/>
      <c r="Z19" s="161"/>
    </row>
    <row r="20" spans="1:26" s="162" customFormat="1" ht="51.75" customHeight="1">
      <c r="A20" s="6"/>
      <c r="B20" s="6"/>
      <c r="C20" s="6"/>
      <c r="D20" s="6" t="s">
        <v>16</v>
      </c>
      <c r="E20" s="6"/>
      <c r="F20" s="6"/>
      <c r="G20" s="6"/>
      <c r="H20" s="7"/>
      <c r="I20" s="159"/>
      <c r="J20" s="7"/>
      <c r="K20" s="5" t="s">
        <v>98</v>
      </c>
      <c r="L20" s="8"/>
      <c r="M20" s="160"/>
      <c r="N20" s="6"/>
      <c r="O20" s="8"/>
      <c r="P20" s="160"/>
      <c r="Q20" s="6"/>
      <c r="R20" s="8"/>
      <c r="S20" s="160"/>
      <c r="T20" s="6"/>
      <c r="U20" s="6"/>
      <c r="V20" s="6"/>
      <c r="W20" s="6"/>
      <c r="X20" s="6"/>
      <c r="Y20" s="158"/>
      <c r="Z20" s="161"/>
    </row>
    <row r="21" spans="1:26" s="162" customFormat="1" ht="51.75" customHeight="1">
      <c r="A21" s="6"/>
      <c r="B21" s="6"/>
      <c r="C21" s="6"/>
      <c r="D21" s="4" t="s">
        <v>94</v>
      </c>
      <c r="E21" s="6"/>
      <c r="F21" s="6"/>
      <c r="G21" s="6"/>
      <c r="H21" s="7"/>
      <c r="I21" s="159"/>
      <c r="J21" s="7"/>
      <c r="K21" s="5" t="s">
        <v>253</v>
      </c>
      <c r="L21" s="8"/>
      <c r="M21" s="160"/>
      <c r="N21" s="6"/>
      <c r="O21" s="8"/>
      <c r="P21" s="160"/>
      <c r="Q21" s="6"/>
      <c r="R21" s="8"/>
      <c r="S21" s="160"/>
      <c r="T21" s="6"/>
      <c r="U21" s="6"/>
      <c r="V21" s="6"/>
      <c r="W21" s="6"/>
      <c r="X21" s="6"/>
      <c r="Y21" s="158"/>
      <c r="Z21" s="161"/>
    </row>
  </sheetData>
  <sheetProtection selectLockedCells="1" selectUnlockedCells="1"/>
  <mergeCells count="27">
    <mergeCell ref="O9:Q9"/>
    <mergeCell ref="A6:Z6"/>
    <mergeCell ref="A1:Z1"/>
    <mergeCell ref="A3:Z3"/>
    <mergeCell ref="A4:Z4"/>
    <mergeCell ref="A5:Z5"/>
    <mergeCell ref="A2:Z2"/>
    <mergeCell ref="Y9:Y10"/>
    <mergeCell ref="A7:Z7"/>
    <mergeCell ref="A11:Z11"/>
    <mergeCell ref="U9:U10"/>
    <mergeCell ref="V9:V10"/>
    <mergeCell ref="I9:I10"/>
    <mergeCell ref="J9:J10"/>
    <mergeCell ref="K9:K10"/>
    <mergeCell ref="R9:T9"/>
    <mergeCell ref="L9:N9"/>
    <mergeCell ref="A16:Z16"/>
    <mergeCell ref="A9:A10"/>
    <mergeCell ref="D9:D10"/>
    <mergeCell ref="E9:E10"/>
    <mergeCell ref="F9:F10"/>
    <mergeCell ref="G9:G10"/>
    <mergeCell ref="H9:H10"/>
    <mergeCell ref="Z9:Z10"/>
    <mergeCell ref="W9:W10"/>
    <mergeCell ref="X9:X10"/>
  </mergeCells>
  <printOptions/>
  <pageMargins left="0.31496062992125984" right="0.2362204724409449" top="0.35" bottom="0.5511811023622047" header="0.11811023622047245" footer="0.11811023622047245"/>
  <pageSetup fitToHeight="1" fitToWidth="1" horizontalDpi="600" verticalDpi="600" orientation="landscape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Z23"/>
  <sheetViews>
    <sheetView view="pageBreakPreview" zoomScale="80" zoomScaleNormal="80" zoomScaleSheetLayoutView="80" zoomScalePageLayoutView="0" workbookViewId="0" topLeftCell="A1">
      <selection activeCell="A18" sqref="A18:Z18"/>
    </sheetView>
  </sheetViews>
  <sheetFormatPr defaultColWidth="9.140625" defaultRowHeight="12.75"/>
  <cols>
    <col min="1" max="1" width="5.140625" style="0" customWidth="1"/>
    <col min="2" max="3" width="3.7109375" style="0" hidden="1" customWidth="1"/>
    <col min="4" max="4" width="20.7109375" style="0" customWidth="1"/>
    <col min="5" max="5" width="9.8515625" style="0" customWidth="1"/>
    <col min="6" max="6" width="6.140625" style="0" customWidth="1"/>
    <col min="7" max="7" width="33.7109375" style="0" customWidth="1"/>
    <col min="8" max="8" width="10.421875" style="0" customWidth="1"/>
    <col min="9" max="9" width="16.7109375" style="0" customWidth="1"/>
    <col min="10" max="10" width="14.421875" style="0" hidden="1" customWidth="1"/>
    <col min="11" max="11" width="25.421875" style="0" customWidth="1"/>
    <col min="12" max="12" width="8.57421875" style="0" customWidth="1"/>
    <col min="13" max="13" width="8.7109375" style="0" customWidth="1"/>
    <col min="14" max="14" width="4.28125" style="0" customWidth="1"/>
    <col min="15" max="15" width="8.140625" style="0" customWidth="1"/>
    <col min="16" max="16" width="8.7109375" style="0" customWidth="1"/>
    <col min="17" max="17" width="4.28125" style="0" customWidth="1"/>
    <col min="18" max="18" width="7.8515625" style="0" customWidth="1"/>
    <col min="19" max="19" width="8.7109375" style="0" customWidth="1"/>
    <col min="20" max="20" width="4.28125" style="0" customWidth="1"/>
    <col min="21" max="22" width="4.7109375" style="0" customWidth="1"/>
    <col min="23" max="23" width="8.00390625" style="0" customWidth="1"/>
    <col min="24" max="24" width="6.7109375" style="9" hidden="1" customWidth="1"/>
  </cols>
  <sheetData>
    <row r="1" spans="1:26" s="1" customFormat="1" ht="49.5" customHeight="1">
      <c r="A1" s="296" t="s">
        <v>102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</row>
    <row r="2" spans="1:26" s="1" customFormat="1" ht="37.5" customHeight="1">
      <c r="A2" s="300" t="s">
        <v>104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</row>
    <row r="3" spans="1:26" ht="12.75" customHeight="1">
      <c r="A3" s="297" t="s">
        <v>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</row>
    <row r="4" spans="1:26" ht="19.5" customHeight="1">
      <c r="A4" s="298" t="s">
        <v>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</row>
    <row r="5" spans="1:26" ht="19.5" customHeight="1">
      <c r="A5" s="299" t="s">
        <v>225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</row>
    <row r="6" spans="1:26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</row>
    <row r="7" spans="1:26" ht="12.75" customHeight="1">
      <c r="A7" s="280" t="s">
        <v>241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</row>
    <row r="8" spans="1:26" s="157" customFormat="1" ht="20.25" customHeight="1">
      <c r="A8" s="163" t="s">
        <v>52</v>
      </c>
      <c r="B8" s="55"/>
      <c r="C8" s="55"/>
      <c r="D8" s="51"/>
      <c r="E8" s="51"/>
      <c r="F8" s="51"/>
      <c r="G8" s="51"/>
      <c r="H8" s="51"/>
      <c r="I8" s="52"/>
      <c r="J8" s="52"/>
      <c r="K8" s="53"/>
      <c r="L8" s="152"/>
      <c r="M8" s="153"/>
      <c r="N8" s="154"/>
      <c r="O8" s="152"/>
      <c r="P8" s="155"/>
      <c r="Q8" s="154"/>
      <c r="R8" s="152"/>
      <c r="S8" s="155"/>
      <c r="T8" s="154"/>
      <c r="U8" s="154"/>
      <c r="V8" s="154"/>
      <c r="W8" s="154"/>
      <c r="X8" s="156"/>
      <c r="Y8" s="54"/>
      <c r="Z8" s="137" t="s">
        <v>103</v>
      </c>
    </row>
    <row r="9" spans="1:26" ht="19.5" customHeight="1">
      <c r="A9" s="293" t="s">
        <v>2</v>
      </c>
      <c r="B9" s="73"/>
      <c r="C9" s="73"/>
      <c r="D9" s="285" t="s">
        <v>3</v>
      </c>
      <c r="E9" s="293" t="s">
        <v>4</v>
      </c>
      <c r="F9" s="293" t="s">
        <v>5</v>
      </c>
      <c r="G9" s="285" t="s">
        <v>6</v>
      </c>
      <c r="H9" s="285" t="s">
        <v>4</v>
      </c>
      <c r="I9" s="285" t="s">
        <v>7</v>
      </c>
      <c r="J9" s="285" t="s">
        <v>8</v>
      </c>
      <c r="K9" s="285" t="s">
        <v>9</v>
      </c>
      <c r="L9" s="291" t="s">
        <v>10</v>
      </c>
      <c r="M9" s="291"/>
      <c r="N9" s="291"/>
      <c r="O9" s="291" t="s">
        <v>19</v>
      </c>
      <c r="P9" s="291"/>
      <c r="Q9" s="291"/>
      <c r="R9" s="291" t="s">
        <v>11</v>
      </c>
      <c r="S9" s="291"/>
      <c r="T9" s="291"/>
      <c r="U9" s="303" t="s">
        <v>20</v>
      </c>
      <c r="V9" s="303" t="s">
        <v>30</v>
      </c>
      <c r="W9" s="303" t="s">
        <v>22</v>
      </c>
      <c r="X9" s="294" t="s">
        <v>23</v>
      </c>
      <c r="Y9" s="289" t="s">
        <v>24</v>
      </c>
      <c r="Z9" s="290" t="s">
        <v>44</v>
      </c>
    </row>
    <row r="10" spans="1:26" ht="48" customHeight="1">
      <c r="A10" s="293"/>
      <c r="B10" s="73"/>
      <c r="C10" s="73"/>
      <c r="D10" s="285"/>
      <c r="E10" s="293"/>
      <c r="F10" s="293"/>
      <c r="G10" s="285"/>
      <c r="H10" s="285"/>
      <c r="I10" s="285"/>
      <c r="J10" s="285"/>
      <c r="K10" s="285"/>
      <c r="L10" s="46" t="s">
        <v>25</v>
      </c>
      <c r="M10" s="47" t="s">
        <v>26</v>
      </c>
      <c r="N10" s="48" t="s">
        <v>2</v>
      </c>
      <c r="O10" s="46" t="s">
        <v>25</v>
      </c>
      <c r="P10" s="47" t="s">
        <v>26</v>
      </c>
      <c r="Q10" s="48" t="s">
        <v>2</v>
      </c>
      <c r="R10" s="46" t="s">
        <v>25</v>
      </c>
      <c r="S10" s="47" t="s">
        <v>26</v>
      </c>
      <c r="T10" s="48" t="s">
        <v>2</v>
      </c>
      <c r="U10" s="303"/>
      <c r="V10" s="303"/>
      <c r="W10" s="303"/>
      <c r="X10" s="294"/>
      <c r="Y10" s="289"/>
      <c r="Z10" s="290"/>
    </row>
    <row r="11" spans="1:26" ht="33" customHeight="1">
      <c r="A11" s="292" t="s">
        <v>105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</row>
    <row r="12" spans="1:26" s="260" customFormat="1" ht="39.75" customHeight="1">
      <c r="A12" s="99">
        <f>RANK(Y12,Y$12:Y$17)</f>
        <v>1</v>
      </c>
      <c r="B12" s="89"/>
      <c r="C12" s="89"/>
      <c r="D12" s="57" t="s">
        <v>129</v>
      </c>
      <c r="E12" s="223" t="s">
        <v>66</v>
      </c>
      <c r="F12" s="117" t="s">
        <v>12</v>
      </c>
      <c r="G12" s="240" t="s">
        <v>219</v>
      </c>
      <c r="H12" s="181" t="s">
        <v>220</v>
      </c>
      <c r="I12" s="115" t="s">
        <v>247</v>
      </c>
      <c r="J12" s="58" t="s">
        <v>63</v>
      </c>
      <c r="K12" s="60" t="s">
        <v>69</v>
      </c>
      <c r="L12" s="244">
        <v>145</v>
      </c>
      <c r="M12" s="258">
        <f aca="true" t="shared" si="0" ref="M12:M20">L12/2.2-IF($U12=1,0.5,IF($U12=2,1.5,0))</f>
        <v>65.9090909090909</v>
      </c>
      <c r="N12" s="246">
        <f aca="true" t="shared" si="1" ref="N12:N17">RANK(M12,M$12:M$17,0)</f>
        <v>1</v>
      </c>
      <c r="O12" s="244">
        <v>149</v>
      </c>
      <c r="P12" s="258">
        <f aca="true" t="shared" si="2" ref="P12:P20">O12/2.2-IF($U12=1,0.5,IF($U12=2,1.5,0))</f>
        <v>67.72727272727272</v>
      </c>
      <c r="Q12" s="246">
        <f aca="true" t="shared" si="3" ref="Q12:Q17">RANK(P12,P$12:P$17,0)</f>
        <v>1</v>
      </c>
      <c r="R12" s="244">
        <v>139.5</v>
      </c>
      <c r="S12" s="258">
        <f aca="true" t="shared" si="4" ref="S12:S20">R12/2.2-IF($U12=1,0.5,IF($U12=2,1.5,0))</f>
        <v>63.40909090909091</v>
      </c>
      <c r="T12" s="246">
        <f aca="true" t="shared" si="5" ref="T12:T17">RANK(S12,S$12:S$17,0)</f>
        <v>4</v>
      </c>
      <c r="U12" s="246"/>
      <c r="V12" s="246"/>
      <c r="W12" s="244">
        <f aca="true" t="shared" si="6" ref="W12:W17">L12+O12+R12</f>
        <v>433.5</v>
      </c>
      <c r="X12" s="244"/>
      <c r="Y12" s="245">
        <f aca="true" t="shared" si="7" ref="Y12:Y17">ROUND(SUM(M12,P12,S12)/3,3)</f>
        <v>65.682</v>
      </c>
      <c r="Z12" s="259" t="s">
        <v>49</v>
      </c>
    </row>
    <row r="13" spans="1:26" s="260" customFormat="1" ht="39.75" customHeight="1">
      <c r="A13" s="99">
        <f>RANK(Y13,Y$12:Y$17)</f>
        <v>2</v>
      </c>
      <c r="B13" s="89"/>
      <c r="C13" s="89"/>
      <c r="D13" s="203" t="s">
        <v>115</v>
      </c>
      <c r="E13" s="69"/>
      <c r="F13" s="117" t="s">
        <v>12</v>
      </c>
      <c r="G13" s="204" t="s">
        <v>116</v>
      </c>
      <c r="H13" s="205" t="s">
        <v>117</v>
      </c>
      <c r="I13" s="206" t="s">
        <v>118</v>
      </c>
      <c r="J13" s="207" t="s">
        <v>119</v>
      </c>
      <c r="K13" s="65" t="s">
        <v>114</v>
      </c>
      <c r="L13" s="244">
        <v>135</v>
      </c>
      <c r="M13" s="258">
        <f t="shared" si="0"/>
        <v>61.36363636363636</v>
      </c>
      <c r="N13" s="246">
        <f t="shared" si="1"/>
        <v>4</v>
      </c>
      <c r="O13" s="244">
        <v>148</v>
      </c>
      <c r="P13" s="258">
        <f t="shared" si="2"/>
        <v>67.27272727272727</v>
      </c>
      <c r="Q13" s="246">
        <f t="shared" si="3"/>
        <v>2</v>
      </c>
      <c r="R13" s="244">
        <v>141</v>
      </c>
      <c r="S13" s="258">
        <f t="shared" si="4"/>
        <v>64.09090909090908</v>
      </c>
      <c r="T13" s="246">
        <f t="shared" si="5"/>
        <v>2</v>
      </c>
      <c r="U13" s="246"/>
      <c r="V13" s="246"/>
      <c r="W13" s="244">
        <f t="shared" si="6"/>
        <v>424</v>
      </c>
      <c r="X13" s="244"/>
      <c r="Y13" s="245">
        <f t="shared" si="7"/>
        <v>64.242</v>
      </c>
      <c r="Z13" s="259" t="s">
        <v>49</v>
      </c>
    </row>
    <row r="14" spans="1:26" s="260" customFormat="1" ht="39.75" customHeight="1">
      <c r="A14" s="99">
        <f>RANK(Y14,Y$12:Y$17)</f>
        <v>3</v>
      </c>
      <c r="B14" s="89"/>
      <c r="C14" s="89"/>
      <c r="D14" s="72" t="s">
        <v>221</v>
      </c>
      <c r="E14" s="69"/>
      <c r="F14" s="117" t="s">
        <v>12</v>
      </c>
      <c r="G14" s="70" t="s">
        <v>148</v>
      </c>
      <c r="H14" s="71" t="s">
        <v>56</v>
      </c>
      <c r="I14" s="182" t="s">
        <v>68</v>
      </c>
      <c r="J14" s="183" t="s">
        <v>68</v>
      </c>
      <c r="K14" s="60" t="s">
        <v>152</v>
      </c>
      <c r="L14" s="244">
        <v>138.5</v>
      </c>
      <c r="M14" s="258">
        <f t="shared" si="0"/>
        <v>62.954545454545446</v>
      </c>
      <c r="N14" s="246">
        <f t="shared" si="1"/>
        <v>2</v>
      </c>
      <c r="O14" s="244">
        <v>138</v>
      </c>
      <c r="P14" s="258">
        <f t="shared" si="2"/>
        <v>62.72727272727272</v>
      </c>
      <c r="Q14" s="246">
        <f t="shared" si="3"/>
        <v>3</v>
      </c>
      <c r="R14" s="244">
        <v>141.5</v>
      </c>
      <c r="S14" s="258">
        <f t="shared" si="4"/>
        <v>64.31818181818181</v>
      </c>
      <c r="T14" s="246">
        <f t="shared" si="5"/>
        <v>1</v>
      </c>
      <c r="U14" s="246"/>
      <c r="V14" s="246"/>
      <c r="W14" s="244">
        <f t="shared" si="6"/>
        <v>418</v>
      </c>
      <c r="X14" s="244"/>
      <c r="Y14" s="245">
        <f t="shared" si="7"/>
        <v>63.333</v>
      </c>
      <c r="Z14" s="259" t="s">
        <v>49</v>
      </c>
    </row>
    <row r="15" spans="1:26" s="260" customFormat="1" ht="39.75" customHeight="1">
      <c r="A15" s="99">
        <f>RANK(Y15,Y$12:Y$17)</f>
        <v>4</v>
      </c>
      <c r="B15" s="89"/>
      <c r="C15" s="89"/>
      <c r="D15" s="64" t="s">
        <v>144</v>
      </c>
      <c r="E15" s="69"/>
      <c r="F15" s="114" t="s">
        <v>12</v>
      </c>
      <c r="G15" s="232" t="s">
        <v>145</v>
      </c>
      <c r="H15" s="59" t="s">
        <v>45</v>
      </c>
      <c r="I15" s="62" t="s">
        <v>27</v>
      </c>
      <c r="J15" s="66" t="s">
        <v>27</v>
      </c>
      <c r="K15" s="60" t="s">
        <v>153</v>
      </c>
      <c r="L15" s="244">
        <v>136</v>
      </c>
      <c r="M15" s="258">
        <f t="shared" si="0"/>
        <v>61.81818181818181</v>
      </c>
      <c r="N15" s="246">
        <f t="shared" si="1"/>
        <v>3</v>
      </c>
      <c r="O15" s="244">
        <v>135</v>
      </c>
      <c r="P15" s="258">
        <f t="shared" si="2"/>
        <v>61.36363636363636</v>
      </c>
      <c r="Q15" s="246">
        <f t="shared" si="3"/>
        <v>4</v>
      </c>
      <c r="R15" s="244">
        <v>141</v>
      </c>
      <c r="S15" s="258">
        <f t="shared" si="4"/>
        <v>64.09090909090908</v>
      </c>
      <c r="T15" s="246">
        <f t="shared" si="5"/>
        <v>2</v>
      </c>
      <c r="U15" s="246"/>
      <c r="V15" s="246"/>
      <c r="W15" s="244">
        <f t="shared" si="6"/>
        <v>412</v>
      </c>
      <c r="X15" s="244"/>
      <c r="Y15" s="245">
        <f t="shared" si="7"/>
        <v>62.424</v>
      </c>
      <c r="Z15" s="259" t="s">
        <v>49</v>
      </c>
    </row>
    <row r="16" spans="1:26" s="260" customFormat="1" ht="39.75" customHeight="1">
      <c r="A16" s="99">
        <f>RANK(Y16,Y$12:Y$17)</f>
        <v>5</v>
      </c>
      <c r="B16" s="89"/>
      <c r="C16" s="89"/>
      <c r="D16" s="72" t="s">
        <v>146</v>
      </c>
      <c r="E16" s="223" t="s">
        <v>65</v>
      </c>
      <c r="F16" s="114" t="s">
        <v>50</v>
      </c>
      <c r="G16" s="224" t="s">
        <v>147</v>
      </c>
      <c r="H16" s="225" t="s">
        <v>55</v>
      </c>
      <c r="I16" s="226" t="s">
        <v>106</v>
      </c>
      <c r="J16" s="183" t="s">
        <v>68</v>
      </c>
      <c r="K16" s="60" t="s">
        <v>70</v>
      </c>
      <c r="L16" s="244">
        <v>129.5</v>
      </c>
      <c r="M16" s="258">
        <f t="shared" si="0"/>
        <v>58.36363636363636</v>
      </c>
      <c r="N16" s="246">
        <f t="shared" si="1"/>
        <v>5</v>
      </c>
      <c r="O16" s="244">
        <v>133.5</v>
      </c>
      <c r="P16" s="258">
        <f t="shared" si="2"/>
        <v>60.18181818181818</v>
      </c>
      <c r="Q16" s="246">
        <f t="shared" si="3"/>
        <v>5</v>
      </c>
      <c r="R16" s="244">
        <v>132.5</v>
      </c>
      <c r="S16" s="258">
        <f t="shared" si="4"/>
        <v>59.72727272727272</v>
      </c>
      <c r="T16" s="246">
        <f t="shared" si="5"/>
        <v>5</v>
      </c>
      <c r="U16" s="246">
        <v>1</v>
      </c>
      <c r="V16" s="246"/>
      <c r="W16" s="244">
        <f t="shared" si="6"/>
        <v>395.5</v>
      </c>
      <c r="X16" s="244"/>
      <c r="Y16" s="245">
        <f t="shared" si="7"/>
        <v>59.424</v>
      </c>
      <c r="Z16" s="259" t="s">
        <v>49</v>
      </c>
    </row>
    <row r="17" spans="1:26" s="260" customFormat="1" ht="39.75" customHeight="1">
      <c r="A17" s="99">
        <v>6</v>
      </c>
      <c r="B17" s="89"/>
      <c r="C17" s="89"/>
      <c r="D17" s="201" t="s">
        <v>158</v>
      </c>
      <c r="E17" s="69"/>
      <c r="F17" s="117" t="s">
        <v>12</v>
      </c>
      <c r="G17" s="209" t="s">
        <v>159</v>
      </c>
      <c r="H17" s="118" t="s">
        <v>59</v>
      </c>
      <c r="I17" s="210" t="s">
        <v>60</v>
      </c>
      <c r="J17" s="119" t="s">
        <v>60</v>
      </c>
      <c r="K17" s="186" t="s">
        <v>237</v>
      </c>
      <c r="L17" s="244">
        <v>115</v>
      </c>
      <c r="M17" s="258">
        <f t="shared" si="0"/>
        <v>52.272727272727266</v>
      </c>
      <c r="N17" s="246">
        <f t="shared" si="1"/>
        <v>6</v>
      </c>
      <c r="O17" s="244">
        <v>127</v>
      </c>
      <c r="P17" s="258">
        <f t="shared" si="2"/>
        <v>57.72727272727272</v>
      </c>
      <c r="Q17" s="246">
        <f t="shared" si="3"/>
        <v>6</v>
      </c>
      <c r="R17" s="244">
        <v>126.5</v>
      </c>
      <c r="S17" s="258">
        <f t="shared" si="4"/>
        <v>57.49999999999999</v>
      </c>
      <c r="T17" s="246">
        <f t="shared" si="5"/>
        <v>6</v>
      </c>
      <c r="U17" s="246"/>
      <c r="V17" s="246"/>
      <c r="W17" s="244">
        <f t="shared" si="6"/>
        <v>368.5</v>
      </c>
      <c r="X17" s="244"/>
      <c r="Y17" s="245">
        <f t="shared" si="7"/>
        <v>55.833</v>
      </c>
      <c r="Z17" s="259" t="s">
        <v>49</v>
      </c>
    </row>
    <row r="18" spans="1:26" s="261" customFormat="1" ht="39.75" customHeight="1">
      <c r="A18" s="286" t="s">
        <v>254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2"/>
    </row>
    <row r="19" spans="1:26" s="260" customFormat="1" ht="39.75" customHeight="1">
      <c r="A19" s="99">
        <v>1</v>
      </c>
      <c r="B19" s="89"/>
      <c r="C19" s="89"/>
      <c r="D19" s="57" t="s">
        <v>244</v>
      </c>
      <c r="E19" s="69"/>
      <c r="F19" s="117" t="s">
        <v>12</v>
      </c>
      <c r="G19" s="70" t="s">
        <v>243</v>
      </c>
      <c r="H19" s="69"/>
      <c r="I19" s="62" t="s">
        <v>13</v>
      </c>
      <c r="J19" s="63" t="s">
        <v>18</v>
      </c>
      <c r="K19" s="60" t="s">
        <v>69</v>
      </c>
      <c r="L19" s="244">
        <v>138.5</v>
      </c>
      <c r="M19" s="258">
        <f t="shared" si="0"/>
        <v>62.954545454545446</v>
      </c>
      <c r="N19" s="246">
        <v>1</v>
      </c>
      <c r="O19" s="244">
        <v>135.5</v>
      </c>
      <c r="P19" s="258">
        <f t="shared" si="2"/>
        <v>61.590909090909086</v>
      </c>
      <c r="Q19" s="246">
        <v>1</v>
      </c>
      <c r="R19" s="244">
        <v>138.5</v>
      </c>
      <c r="S19" s="258">
        <f t="shared" si="4"/>
        <v>62.954545454545446</v>
      </c>
      <c r="T19" s="246">
        <v>1</v>
      </c>
      <c r="U19" s="246"/>
      <c r="V19" s="246"/>
      <c r="W19" s="244">
        <f>L19+O19+R19</f>
        <v>412.5</v>
      </c>
      <c r="X19" s="244"/>
      <c r="Y19" s="245">
        <f>ROUND(SUM(M19,P19,S19)/3,3)</f>
        <v>62.5</v>
      </c>
      <c r="Z19" s="259" t="s">
        <v>49</v>
      </c>
    </row>
    <row r="20" spans="1:26" s="260" customFormat="1" ht="39.75" customHeight="1">
      <c r="A20" s="99" t="s">
        <v>245</v>
      </c>
      <c r="B20" s="89"/>
      <c r="C20" s="89"/>
      <c r="D20" s="178" t="s">
        <v>160</v>
      </c>
      <c r="E20" s="69"/>
      <c r="F20" s="117" t="s">
        <v>12</v>
      </c>
      <c r="G20" s="111" t="s">
        <v>163</v>
      </c>
      <c r="H20" s="59" t="s">
        <v>161</v>
      </c>
      <c r="I20" s="196" t="s">
        <v>18</v>
      </c>
      <c r="J20" s="196" t="s">
        <v>18</v>
      </c>
      <c r="K20" s="174" t="s">
        <v>162</v>
      </c>
      <c r="L20" s="244">
        <v>132</v>
      </c>
      <c r="M20" s="258">
        <f t="shared" si="0"/>
        <v>59.49999999999999</v>
      </c>
      <c r="N20" s="246">
        <v>2</v>
      </c>
      <c r="O20" s="244">
        <v>125.5</v>
      </c>
      <c r="P20" s="258">
        <f t="shared" si="2"/>
        <v>56.54545454545454</v>
      </c>
      <c r="Q20" s="246">
        <v>2</v>
      </c>
      <c r="R20" s="244">
        <v>135.5</v>
      </c>
      <c r="S20" s="258">
        <f t="shared" si="4"/>
        <v>61.090909090909086</v>
      </c>
      <c r="T20" s="246">
        <v>2</v>
      </c>
      <c r="U20" s="246">
        <v>1</v>
      </c>
      <c r="V20" s="246"/>
      <c r="W20" s="244">
        <f>L20+O20+R20</f>
        <v>393</v>
      </c>
      <c r="X20" s="244"/>
      <c r="Y20" s="245">
        <f>ROUND(SUM(M20,P20,S20)/3,3)</f>
        <v>59.045</v>
      </c>
      <c r="Z20" s="259" t="s">
        <v>49</v>
      </c>
    </row>
    <row r="21" spans="1:25" ht="33.75" customHeight="1">
      <c r="A21" s="10"/>
      <c r="B21" s="10"/>
      <c r="C21" s="10"/>
      <c r="D21" s="11"/>
      <c r="E21" s="12"/>
      <c r="F21" s="13"/>
      <c r="G21" s="14"/>
      <c r="H21" s="15"/>
      <c r="I21" s="16"/>
      <c r="J21" s="17"/>
      <c r="K21" s="18"/>
      <c r="L21" s="19"/>
      <c r="M21" s="20"/>
      <c r="N21" s="21"/>
      <c r="O21" s="19"/>
      <c r="P21" s="20"/>
      <c r="Q21" s="21"/>
      <c r="R21" s="19"/>
      <c r="S21" s="20"/>
      <c r="T21" s="21"/>
      <c r="U21" s="21"/>
      <c r="V21" s="21"/>
      <c r="W21" s="19"/>
      <c r="X21" s="19"/>
      <c r="Y21" s="20"/>
    </row>
    <row r="22" spans="1:26" s="162" customFormat="1" ht="54" customHeight="1">
      <c r="A22" s="6"/>
      <c r="B22" s="6"/>
      <c r="C22" s="6"/>
      <c r="D22" s="6" t="s">
        <v>15</v>
      </c>
      <c r="E22" s="6"/>
      <c r="F22" s="6"/>
      <c r="G22" s="6"/>
      <c r="H22" s="7"/>
      <c r="I22" s="159"/>
      <c r="J22" s="7"/>
      <c r="K22" s="5" t="s">
        <v>72</v>
      </c>
      <c r="L22" s="8"/>
      <c r="M22" s="160"/>
      <c r="N22" s="6"/>
      <c r="O22" s="8"/>
      <c r="P22" s="160"/>
      <c r="Q22" s="6"/>
      <c r="R22" s="8"/>
      <c r="S22" s="160"/>
      <c r="T22" s="6"/>
      <c r="U22" s="6"/>
      <c r="V22" s="6"/>
      <c r="W22" s="6"/>
      <c r="X22" s="6"/>
      <c r="Y22" s="158"/>
      <c r="Z22" s="161"/>
    </row>
    <row r="23" spans="1:26" s="162" customFormat="1" ht="54" customHeight="1">
      <c r="A23" s="6"/>
      <c r="B23" s="6"/>
      <c r="C23" s="6"/>
      <c r="D23" s="6" t="s">
        <v>16</v>
      </c>
      <c r="E23" s="6"/>
      <c r="F23" s="6"/>
      <c r="G23" s="6"/>
      <c r="H23" s="7"/>
      <c r="I23" s="159"/>
      <c r="J23" s="7"/>
      <c r="K23" s="5" t="s">
        <v>98</v>
      </c>
      <c r="L23" s="8"/>
      <c r="M23" s="160"/>
      <c r="N23" s="6"/>
      <c r="O23" s="8"/>
      <c r="P23" s="160"/>
      <c r="Q23" s="6"/>
      <c r="R23" s="8"/>
      <c r="S23" s="160"/>
      <c r="T23" s="6"/>
      <c r="U23" s="6"/>
      <c r="V23" s="6"/>
      <c r="W23" s="6"/>
      <c r="X23" s="6"/>
      <c r="Y23" s="158"/>
      <c r="Z23" s="161"/>
    </row>
  </sheetData>
  <sheetProtection/>
  <mergeCells count="27">
    <mergeCell ref="I9:I10"/>
    <mergeCell ref="J9:J10"/>
    <mergeCell ref="K9:K10"/>
    <mergeCell ref="F9:F10"/>
    <mergeCell ref="G9:G10"/>
    <mergeCell ref="H9:H10"/>
    <mergeCell ref="A11:Z11"/>
    <mergeCell ref="U9:U10"/>
    <mergeCell ref="V9:V10"/>
    <mergeCell ref="W9:W10"/>
    <mergeCell ref="X9:X10"/>
    <mergeCell ref="Y9:Y10"/>
    <mergeCell ref="Z9:Z10"/>
    <mergeCell ref="A1:Z1"/>
    <mergeCell ref="A3:Z3"/>
    <mergeCell ref="A4:Z4"/>
    <mergeCell ref="A5:Z5"/>
    <mergeCell ref="A18:Z18"/>
    <mergeCell ref="A6:Z6"/>
    <mergeCell ref="A7:Z7"/>
    <mergeCell ref="A2:Z2"/>
    <mergeCell ref="L9:N9"/>
    <mergeCell ref="O9:Q9"/>
    <mergeCell ref="R9:T9"/>
    <mergeCell ref="A9:A10"/>
    <mergeCell ref="D9:D10"/>
    <mergeCell ref="E9:E10"/>
  </mergeCells>
  <printOptions/>
  <pageMargins left="0.5118110236220472" right="0.4" top="0.59" bottom="0.7480314960629921" header="0.31496062992125984" footer="0.31496062992125984"/>
  <pageSetup fitToHeight="1" fitToWidth="1" horizontalDpi="600" verticalDpi="600" orientation="landscape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Z16"/>
  <sheetViews>
    <sheetView view="pageBreakPreview" zoomScale="80" zoomScaleNormal="80" zoomScaleSheetLayoutView="80" zoomScalePageLayoutView="75" workbookViewId="0" topLeftCell="A1">
      <selection activeCell="G18" sqref="G18"/>
    </sheetView>
  </sheetViews>
  <sheetFormatPr defaultColWidth="9.140625" defaultRowHeight="12.75"/>
  <cols>
    <col min="1" max="1" width="3.7109375" style="0" customWidth="1"/>
    <col min="2" max="3" width="3.7109375" style="0" hidden="1" customWidth="1"/>
    <col min="4" max="4" width="20.7109375" style="0" customWidth="1"/>
    <col min="5" max="5" width="8.7109375" style="0" customWidth="1"/>
    <col min="6" max="6" width="6.140625" style="0" customWidth="1"/>
    <col min="7" max="7" width="30.7109375" style="0" customWidth="1"/>
    <col min="8" max="8" width="10.57421875" style="0" customWidth="1"/>
    <col min="9" max="9" width="19.28125" style="0" customWidth="1"/>
    <col min="10" max="10" width="13.7109375" style="0" hidden="1" customWidth="1"/>
    <col min="11" max="11" width="27.00390625" style="0" customWidth="1"/>
    <col min="12" max="12" width="8.57421875" style="0" customWidth="1"/>
    <col min="13" max="13" width="8.7109375" style="0" customWidth="1"/>
    <col min="14" max="14" width="4.28125" style="0" customWidth="1"/>
    <col min="15" max="15" width="8.140625" style="0" customWidth="1"/>
    <col min="16" max="16" width="8.7109375" style="0" customWidth="1"/>
    <col min="17" max="17" width="4.28125" style="0" customWidth="1"/>
    <col min="18" max="18" width="7.8515625" style="0" customWidth="1"/>
    <col min="19" max="19" width="8.7109375" style="0" customWidth="1"/>
    <col min="20" max="20" width="4.28125" style="0" customWidth="1"/>
    <col min="21" max="22" width="4.7109375" style="0" customWidth="1"/>
    <col min="23" max="23" width="8.00390625" style="0" customWidth="1"/>
    <col min="24" max="24" width="6.7109375" style="9" hidden="1" customWidth="1"/>
    <col min="26" max="26" width="8.28125" style="0" customWidth="1"/>
  </cols>
  <sheetData>
    <row r="1" spans="1:26" s="1" customFormat="1" ht="49.5" customHeight="1">
      <c r="A1" s="296" t="s">
        <v>102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</row>
    <row r="2" spans="1:26" s="1" customFormat="1" ht="39.75" customHeight="1">
      <c r="A2" s="300" t="s">
        <v>104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</row>
    <row r="3" spans="1:26" ht="12.75" customHeight="1">
      <c r="A3" s="297" t="s">
        <v>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</row>
    <row r="4" spans="1:26" ht="19.5" customHeight="1">
      <c r="A4" s="298" t="s">
        <v>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</row>
    <row r="5" spans="1:26" ht="19.5" customHeight="1">
      <c r="A5" s="299" t="s">
        <v>107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</row>
    <row r="6" spans="1:26" ht="19.5" customHeight="1">
      <c r="A6" s="299" t="s">
        <v>231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</row>
    <row r="7" spans="1:26" ht="12.75" customHeight="1">
      <c r="A7" s="280" t="s">
        <v>241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</row>
    <row r="8" spans="1:26" s="157" customFormat="1" ht="20.25" customHeight="1">
      <c r="A8" s="163" t="s">
        <v>52</v>
      </c>
      <c r="B8" s="55"/>
      <c r="C8" s="55"/>
      <c r="D8" s="51"/>
      <c r="E8" s="51"/>
      <c r="F8" s="51"/>
      <c r="G8" s="51"/>
      <c r="H8" s="51"/>
      <c r="I8" s="52"/>
      <c r="J8" s="52"/>
      <c r="K8" s="53"/>
      <c r="L8" s="152"/>
      <c r="M8" s="153"/>
      <c r="N8" s="154"/>
      <c r="O8" s="152"/>
      <c r="P8" s="155"/>
      <c r="Q8" s="154"/>
      <c r="R8" s="152"/>
      <c r="S8" s="155"/>
      <c r="T8" s="154"/>
      <c r="U8" s="154"/>
      <c r="V8" s="154"/>
      <c r="W8" s="154"/>
      <c r="X8" s="156"/>
      <c r="Y8" s="54"/>
      <c r="Z8" s="137" t="s">
        <v>103</v>
      </c>
    </row>
    <row r="9" spans="1:26" ht="19.5" customHeight="1">
      <c r="A9" s="293" t="s">
        <v>2</v>
      </c>
      <c r="B9" s="73"/>
      <c r="C9" s="73"/>
      <c r="D9" s="285" t="s">
        <v>3</v>
      </c>
      <c r="E9" s="293" t="s">
        <v>4</v>
      </c>
      <c r="F9" s="293" t="s">
        <v>5</v>
      </c>
      <c r="G9" s="285" t="s">
        <v>6</v>
      </c>
      <c r="H9" s="285" t="s">
        <v>4</v>
      </c>
      <c r="I9" s="285" t="s">
        <v>7</v>
      </c>
      <c r="J9" s="285" t="s">
        <v>8</v>
      </c>
      <c r="K9" s="285" t="s">
        <v>9</v>
      </c>
      <c r="L9" s="291" t="s">
        <v>10</v>
      </c>
      <c r="M9" s="291"/>
      <c r="N9" s="291"/>
      <c r="O9" s="291" t="s">
        <v>19</v>
      </c>
      <c r="P9" s="291"/>
      <c r="Q9" s="291"/>
      <c r="R9" s="291" t="s">
        <v>11</v>
      </c>
      <c r="S9" s="291"/>
      <c r="T9" s="291"/>
      <c r="U9" s="304" t="s">
        <v>20</v>
      </c>
      <c r="V9" s="304" t="s">
        <v>30</v>
      </c>
      <c r="W9" s="293" t="s">
        <v>22</v>
      </c>
      <c r="X9" s="305" t="s">
        <v>23</v>
      </c>
      <c r="Y9" s="289" t="s">
        <v>24</v>
      </c>
      <c r="Z9" s="290" t="s">
        <v>44</v>
      </c>
    </row>
    <row r="10" spans="1:26" ht="48" customHeight="1">
      <c r="A10" s="293"/>
      <c r="B10" s="73"/>
      <c r="C10" s="73"/>
      <c r="D10" s="285"/>
      <c r="E10" s="293"/>
      <c r="F10" s="293"/>
      <c r="G10" s="285"/>
      <c r="H10" s="285"/>
      <c r="I10" s="285"/>
      <c r="J10" s="285"/>
      <c r="K10" s="285"/>
      <c r="L10" s="46" t="s">
        <v>25</v>
      </c>
      <c r="M10" s="47" t="s">
        <v>26</v>
      </c>
      <c r="N10" s="48" t="s">
        <v>2</v>
      </c>
      <c r="O10" s="46" t="s">
        <v>25</v>
      </c>
      <c r="P10" s="47" t="s">
        <v>26</v>
      </c>
      <c r="Q10" s="48" t="s">
        <v>2</v>
      </c>
      <c r="R10" s="46" t="s">
        <v>25</v>
      </c>
      <c r="S10" s="47" t="s">
        <v>26</v>
      </c>
      <c r="T10" s="48" t="s">
        <v>2</v>
      </c>
      <c r="U10" s="304"/>
      <c r="V10" s="304"/>
      <c r="W10" s="293"/>
      <c r="X10" s="305"/>
      <c r="Y10" s="289"/>
      <c r="Z10" s="290"/>
    </row>
    <row r="11" spans="1:26" s="260" customFormat="1" ht="39.75" customHeight="1">
      <c r="A11" s="99">
        <f>RANK(Y11,Y$11:Y$13)</f>
        <v>1</v>
      </c>
      <c r="B11" s="89"/>
      <c r="C11" s="89"/>
      <c r="D11" s="178" t="s">
        <v>136</v>
      </c>
      <c r="E11" s="107"/>
      <c r="F11" s="108" t="s">
        <v>12</v>
      </c>
      <c r="G11" s="61" t="s">
        <v>137</v>
      </c>
      <c r="H11" s="167" t="s">
        <v>109</v>
      </c>
      <c r="I11" s="59" t="s">
        <v>108</v>
      </c>
      <c r="J11" s="168" t="s">
        <v>29</v>
      </c>
      <c r="K11" s="169" t="s">
        <v>69</v>
      </c>
      <c r="L11" s="244">
        <v>158.5</v>
      </c>
      <c r="M11" s="258">
        <f>L11/2.6-IF($U11=1,0.5,IF($U11=2,1.5,0))</f>
        <v>60.96153846153846</v>
      </c>
      <c r="N11" s="246">
        <f>RANK(M11,M$11:M$13,0)</f>
        <v>2</v>
      </c>
      <c r="O11" s="244">
        <v>168</v>
      </c>
      <c r="P11" s="258">
        <f>O11/2.6-IF($U11=1,0.5,IF($U11=2,1.5,0))</f>
        <v>64.61538461538461</v>
      </c>
      <c r="Q11" s="246">
        <f>RANK(P11,P$11:P$13,0)</f>
        <v>1</v>
      </c>
      <c r="R11" s="244">
        <v>162</v>
      </c>
      <c r="S11" s="258">
        <f>R11/2.6-IF($U11=1,0.5,IF($U11=2,1.5,0))</f>
        <v>62.30769230769231</v>
      </c>
      <c r="T11" s="246">
        <f>RANK(S11,S$11:S$13,0)</f>
        <v>1</v>
      </c>
      <c r="U11" s="246"/>
      <c r="V11" s="246"/>
      <c r="W11" s="244">
        <f>L11+O11+R11</f>
        <v>488.5</v>
      </c>
      <c r="X11" s="244"/>
      <c r="Y11" s="245">
        <f>ROUND(SUM(M11,P11,S11)/3,3)</f>
        <v>62.628</v>
      </c>
      <c r="Z11" s="259" t="s">
        <v>49</v>
      </c>
    </row>
    <row r="12" spans="1:26" s="260" customFormat="1" ht="39.75" customHeight="1">
      <c r="A12" s="99">
        <f>RANK(Y12,Y$11:Y$13)</f>
        <v>2</v>
      </c>
      <c r="B12" s="89"/>
      <c r="C12" s="89"/>
      <c r="D12" s="57" t="s">
        <v>138</v>
      </c>
      <c r="E12" s="107" t="s">
        <v>139</v>
      </c>
      <c r="F12" s="108" t="s">
        <v>31</v>
      </c>
      <c r="G12" s="61" t="s">
        <v>137</v>
      </c>
      <c r="H12" s="59" t="s">
        <v>109</v>
      </c>
      <c r="I12" s="59" t="s">
        <v>108</v>
      </c>
      <c r="J12" s="58" t="s">
        <v>29</v>
      </c>
      <c r="K12" s="60" t="s">
        <v>69</v>
      </c>
      <c r="L12" s="244">
        <v>160</v>
      </c>
      <c r="M12" s="258">
        <f>L12/2.6-IF($U12=1,0.5,IF($U12=2,1.5,0))</f>
        <v>61.53846153846153</v>
      </c>
      <c r="N12" s="246">
        <f>RANK(M12,M$11:M$13,0)</f>
        <v>1</v>
      </c>
      <c r="O12" s="244">
        <v>160</v>
      </c>
      <c r="P12" s="258">
        <f>O12/2.6-IF($U12=1,0.5,IF($U12=2,1.5,0))</f>
        <v>61.53846153846153</v>
      </c>
      <c r="Q12" s="246">
        <f>RANK(P12,P$11:P$13,0)</f>
        <v>2</v>
      </c>
      <c r="R12" s="244">
        <v>161.5</v>
      </c>
      <c r="S12" s="258">
        <f>R12/2.6-IF($U12=1,0.5,IF($U12=2,1.5,0))</f>
        <v>62.11538461538461</v>
      </c>
      <c r="T12" s="246">
        <f>RANK(S12,S$11:S$13,0)</f>
        <v>2</v>
      </c>
      <c r="U12" s="246"/>
      <c r="V12" s="246"/>
      <c r="W12" s="244">
        <f>L12+O12+R12</f>
        <v>481.5</v>
      </c>
      <c r="X12" s="244"/>
      <c r="Y12" s="245">
        <f>ROUND(SUM(M12,P12,S12)/3,3)</f>
        <v>61.731</v>
      </c>
      <c r="Z12" s="259" t="s">
        <v>49</v>
      </c>
    </row>
    <row r="13" spans="1:26" s="260" customFormat="1" ht="39.75" customHeight="1">
      <c r="A13" s="99">
        <f>RANK(Y13,Y$11:Y$13)</f>
        <v>3</v>
      </c>
      <c r="B13" s="89"/>
      <c r="C13" s="89"/>
      <c r="D13" s="178" t="s">
        <v>215</v>
      </c>
      <c r="E13" s="69"/>
      <c r="F13" s="108" t="s">
        <v>12</v>
      </c>
      <c r="G13" s="188" t="s">
        <v>213</v>
      </c>
      <c r="H13" s="176" t="s">
        <v>214</v>
      </c>
      <c r="I13" s="189" t="s">
        <v>209</v>
      </c>
      <c r="J13" s="177" t="s">
        <v>212</v>
      </c>
      <c r="K13" s="190" t="s">
        <v>235</v>
      </c>
      <c r="L13" s="244">
        <v>147</v>
      </c>
      <c r="M13" s="258">
        <f>L13/2.6-IF($U13=1,0.5,IF($U13=2,1.5,0))</f>
        <v>56.53846153846153</v>
      </c>
      <c r="N13" s="246">
        <f>RANK(M13,M$11:M$13,0)</f>
        <v>3</v>
      </c>
      <c r="O13" s="244">
        <v>148</v>
      </c>
      <c r="P13" s="258">
        <f>O13/2.6-IF($U13=1,0.5,IF($U13=2,1.5,0))</f>
        <v>56.92307692307692</v>
      </c>
      <c r="Q13" s="246">
        <f>RANK(P13,P$11:P$13,0)</f>
        <v>3</v>
      </c>
      <c r="R13" s="244">
        <v>149</v>
      </c>
      <c r="S13" s="258">
        <f>R13/2.6-IF($U13=1,0.5,IF($U13=2,1.5,0))</f>
        <v>57.30769230769231</v>
      </c>
      <c r="T13" s="246">
        <f>RANK(S13,S$11:S$13,0)</f>
        <v>3</v>
      </c>
      <c r="U13" s="246"/>
      <c r="V13" s="246"/>
      <c r="W13" s="244">
        <f>L13+O13+R13</f>
        <v>444</v>
      </c>
      <c r="X13" s="244"/>
      <c r="Y13" s="245">
        <f>ROUND(SUM(M13,P13,S13)/3,3)</f>
        <v>56.923</v>
      </c>
      <c r="Z13" s="259" t="s">
        <v>49</v>
      </c>
    </row>
    <row r="14" spans="1:25" ht="33.75" customHeight="1">
      <c r="A14" s="10"/>
      <c r="B14" s="10"/>
      <c r="C14" s="10"/>
      <c r="D14" s="11"/>
      <c r="E14" s="12"/>
      <c r="F14" s="13"/>
      <c r="G14" s="14"/>
      <c r="H14" s="15"/>
      <c r="I14" s="16"/>
      <c r="J14" s="17"/>
      <c r="K14" s="18"/>
      <c r="L14" s="19"/>
      <c r="M14" s="20"/>
      <c r="N14" s="21"/>
      <c r="O14" s="19"/>
      <c r="P14" s="20"/>
      <c r="Q14" s="21"/>
      <c r="R14" s="19"/>
      <c r="S14" s="20"/>
      <c r="T14" s="21"/>
      <c r="U14" s="21"/>
      <c r="V14" s="21"/>
      <c r="W14" s="19"/>
      <c r="X14" s="19"/>
      <c r="Y14" s="20"/>
    </row>
    <row r="15" spans="1:26" s="162" customFormat="1" ht="47.25" customHeight="1">
      <c r="A15" s="6"/>
      <c r="B15" s="6"/>
      <c r="C15" s="6"/>
      <c r="D15" s="6" t="s">
        <v>15</v>
      </c>
      <c r="E15" s="6"/>
      <c r="F15" s="6"/>
      <c r="G15" s="6"/>
      <c r="H15" s="7"/>
      <c r="I15" s="159"/>
      <c r="J15" s="7"/>
      <c r="K15" s="5" t="s">
        <v>72</v>
      </c>
      <c r="L15" s="8"/>
      <c r="M15" s="160"/>
      <c r="N15" s="6"/>
      <c r="O15" s="8"/>
      <c r="P15" s="160"/>
      <c r="Q15" s="6"/>
      <c r="R15" s="8"/>
      <c r="S15" s="160"/>
      <c r="T15" s="6"/>
      <c r="U15" s="6"/>
      <c r="V15" s="6"/>
      <c r="W15" s="6"/>
      <c r="X15" s="6"/>
      <c r="Y15" s="158"/>
      <c r="Z15" s="161"/>
    </row>
    <row r="16" spans="1:26" s="162" customFormat="1" ht="47.25" customHeight="1">
      <c r="A16" s="6"/>
      <c r="B16" s="6"/>
      <c r="C16" s="6"/>
      <c r="D16" s="6" t="s">
        <v>16</v>
      </c>
      <c r="E16" s="6"/>
      <c r="F16" s="6"/>
      <c r="G16" s="6"/>
      <c r="H16" s="7"/>
      <c r="I16" s="159"/>
      <c r="J16" s="7"/>
      <c r="K16" s="5" t="s">
        <v>98</v>
      </c>
      <c r="L16" s="8"/>
      <c r="M16" s="160"/>
      <c r="N16" s="6"/>
      <c r="O16" s="8"/>
      <c r="P16" s="160"/>
      <c r="Q16" s="6"/>
      <c r="R16" s="8"/>
      <c r="S16" s="160"/>
      <c r="T16" s="6"/>
      <c r="U16" s="6"/>
      <c r="V16" s="6"/>
      <c r="W16" s="6"/>
      <c r="X16" s="6"/>
      <c r="Y16" s="158"/>
      <c r="Z16" s="161"/>
    </row>
  </sheetData>
  <sheetProtection/>
  <mergeCells count="25">
    <mergeCell ref="Y9:Y10"/>
    <mergeCell ref="Z9:Z10"/>
    <mergeCell ref="I9:I10"/>
    <mergeCell ref="J9:J10"/>
    <mergeCell ref="K9:K10"/>
    <mergeCell ref="U9:U10"/>
    <mergeCell ref="V9:V10"/>
    <mergeCell ref="W9:W10"/>
    <mergeCell ref="X9:X10"/>
    <mergeCell ref="F9:F10"/>
    <mergeCell ref="L9:N9"/>
    <mergeCell ref="O9:Q9"/>
    <mergeCell ref="R9:T9"/>
    <mergeCell ref="G9:G10"/>
    <mergeCell ref="H9:H10"/>
    <mergeCell ref="A2:Z2"/>
    <mergeCell ref="A9:A10"/>
    <mergeCell ref="D9:D10"/>
    <mergeCell ref="A1:Z1"/>
    <mergeCell ref="A3:Z3"/>
    <mergeCell ref="A4:Z4"/>
    <mergeCell ref="A5:Z5"/>
    <mergeCell ref="A6:Z6"/>
    <mergeCell ref="A7:Z7"/>
    <mergeCell ref="E9:E10"/>
  </mergeCells>
  <printOptions/>
  <pageMargins left="0.31496062992125984" right="0.11811023622047245" top="0.5" bottom="0.5511811023622047" header="0.11811023622047245" footer="0.11811023622047245"/>
  <pageSetup fitToHeight="1" fitToWidth="1" horizontalDpi="600" verticalDpi="600" orientation="landscape" paperSize="9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Y28"/>
  <sheetViews>
    <sheetView view="pageBreakPreview" zoomScale="80" zoomScaleNormal="80" zoomScaleSheetLayoutView="80" zoomScalePageLayoutView="75" workbookViewId="0" topLeftCell="A1">
      <selection activeCell="A11" sqref="A11:Y11"/>
    </sheetView>
  </sheetViews>
  <sheetFormatPr defaultColWidth="9.140625" defaultRowHeight="12.75"/>
  <cols>
    <col min="1" max="1" width="3.7109375" style="0" customWidth="1"/>
    <col min="2" max="3" width="3.7109375" style="0" hidden="1" customWidth="1"/>
    <col min="4" max="4" width="20.7109375" style="0" customWidth="1"/>
    <col min="5" max="5" width="10.140625" style="0" customWidth="1"/>
    <col min="6" max="6" width="6.140625" style="0" customWidth="1"/>
    <col min="7" max="7" width="36.57421875" style="0" customWidth="1"/>
    <col min="8" max="8" width="10.140625" style="0" customWidth="1"/>
    <col min="9" max="9" width="16.7109375" style="0" customWidth="1"/>
    <col min="10" max="10" width="13.7109375" style="0" hidden="1" customWidth="1"/>
    <col min="11" max="11" width="26.8515625" style="0" customWidth="1"/>
    <col min="12" max="12" width="8.57421875" style="0" customWidth="1"/>
    <col min="13" max="13" width="8.7109375" style="0" customWidth="1"/>
    <col min="14" max="14" width="4.28125" style="0" customWidth="1"/>
    <col min="15" max="15" width="8.140625" style="0" customWidth="1"/>
    <col min="16" max="16" width="8.7109375" style="0" customWidth="1"/>
    <col min="17" max="17" width="4.28125" style="0" customWidth="1"/>
    <col min="18" max="18" width="7.8515625" style="0" customWidth="1"/>
    <col min="19" max="19" width="8.7109375" style="0" customWidth="1"/>
    <col min="20" max="20" width="4.28125" style="0" customWidth="1"/>
    <col min="21" max="22" width="4.7109375" style="0" customWidth="1"/>
    <col min="23" max="23" width="8.00390625" style="0" customWidth="1"/>
    <col min="24" max="24" width="6.7109375" style="9" hidden="1" customWidth="1"/>
  </cols>
  <sheetData>
    <row r="1" spans="1:25" s="1" customFormat="1" ht="49.5" customHeight="1">
      <c r="A1" s="296" t="s">
        <v>102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</row>
    <row r="2" spans="1:25" s="1" customFormat="1" ht="36" customHeight="1">
      <c r="A2" s="300" t="s">
        <v>104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</row>
    <row r="3" spans="1:25" ht="12.75" customHeight="1">
      <c r="A3" s="297" t="s">
        <v>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</row>
    <row r="4" spans="1:25" ht="19.5" customHeight="1">
      <c r="A4" s="298" t="s">
        <v>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</row>
    <row r="5" spans="1:25" ht="19.5" customHeight="1">
      <c r="A5" s="299" t="s">
        <v>224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</row>
    <row r="6" spans="1:25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</row>
    <row r="7" spans="1:25" s="157" customFormat="1" ht="12.75" customHeight="1">
      <c r="A7" s="280" t="s">
        <v>249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</row>
    <row r="8" spans="1:25" s="157" customFormat="1" ht="20.25" customHeight="1">
      <c r="A8" s="163" t="s">
        <v>52</v>
      </c>
      <c r="B8" s="55"/>
      <c r="C8" s="55"/>
      <c r="D8" s="51"/>
      <c r="E8" s="51"/>
      <c r="F8" s="51"/>
      <c r="G8" s="51"/>
      <c r="H8" s="51"/>
      <c r="I8" s="52"/>
      <c r="J8" s="52"/>
      <c r="K8" s="53"/>
      <c r="L8" s="152"/>
      <c r="M8" s="153"/>
      <c r="N8" s="154"/>
      <c r="O8" s="152"/>
      <c r="P8" s="155"/>
      <c r="Q8" s="154"/>
      <c r="R8" s="152"/>
      <c r="S8" s="155"/>
      <c r="T8" s="154"/>
      <c r="U8" s="154"/>
      <c r="V8" s="154"/>
      <c r="W8" s="154"/>
      <c r="X8" s="156"/>
      <c r="Y8" s="137" t="s">
        <v>103</v>
      </c>
    </row>
    <row r="9" spans="1:25" ht="19.5" customHeight="1">
      <c r="A9" s="293" t="s">
        <v>2</v>
      </c>
      <c r="B9" s="73"/>
      <c r="C9" s="73"/>
      <c r="D9" s="285" t="s">
        <v>3</v>
      </c>
      <c r="E9" s="293" t="s">
        <v>4</v>
      </c>
      <c r="F9" s="293" t="s">
        <v>5</v>
      </c>
      <c r="G9" s="285" t="s">
        <v>6</v>
      </c>
      <c r="H9" s="285" t="s">
        <v>4</v>
      </c>
      <c r="I9" s="285" t="s">
        <v>7</v>
      </c>
      <c r="J9" s="285" t="s">
        <v>8</v>
      </c>
      <c r="K9" s="285" t="s">
        <v>9</v>
      </c>
      <c r="L9" s="291" t="s">
        <v>10</v>
      </c>
      <c r="M9" s="291"/>
      <c r="N9" s="291"/>
      <c r="O9" s="291" t="s">
        <v>19</v>
      </c>
      <c r="P9" s="291"/>
      <c r="Q9" s="291"/>
      <c r="R9" s="291" t="s">
        <v>11</v>
      </c>
      <c r="S9" s="291"/>
      <c r="T9" s="291"/>
      <c r="U9" s="304" t="s">
        <v>20</v>
      </c>
      <c r="V9" s="304" t="s">
        <v>30</v>
      </c>
      <c r="W9" s="293" t="s">
        <v>22</v>
      </c>
      <c r="X9" s="305" t="s">
        <v>23</v>
      </c>
      <c r="Y9" s="289" t="s">
        <v>24</v>
      </c>
    </row>
    <row r="10" spans="1:25" ht="48" customHeight="1">
      <c r="A10" s="293"/>
      <c r="B10" s="73"/>
      <c r="C10" s="73"/>
      <c r="D10" s="285"/>
      <c r="E10" s="293"/>
      <c r="F10" s="293"/>
      <c r="G10" s="285"/>
      <c r="H10" s="285"/>
      <c r="I10" s="285"/>
      <c r="J10" s="285"/>
      <c r="K10" s="285"/>
      <c r="L10" s="46" t="s">
        <v>25</v>
      </c>
      <c r="M10" s="47" t="s">
        <v>26</v>
      </c>
      <c r="N10" s="48" t="s">
        <v>2</v>
      </c>
      <c r="O10" s="46" t="s">
        <v>25</v>
      </c>
      <c r="P10" s="47" t="s">
        <v>26</v>
      </c>
      <c r="Q10" s="48" t="s">
        <v>2</v>
      </c>
      <c r="R10" s="46" t="s">
        <v>25</v>
      </c>
      <c r="S10" s="47" t="s">
        <v>26</v>
      </c>
      <c r="T10" s="48" t="s">
        <v>2</v>
      </c>
      <c r="U10" s="304"/>
      <c r="V10" s="304"/>
      <c r="W10" s="293"/>
      <c r="X10" s="305"/>
      <c r="Y10" s="289"/>
    </row>
    <row r="11" spans="1:25" ht="36.75" customHeight="1">
      <c r="A11" s="292" t="s">
        <v>223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</row>
    <row r="12" spans="1:25" s="260" customFormat="1" ht="36.75" customHeight="1">
      <c r="A12" s="99">
        <f aca="true" t="shared" si="0" ref="A12:A18">RANK(Y12,Y$12:Y$18)</f>
        <v>1</v>
      </c>
      <c r="B12" s="89"/>
      <c r="C12" s="89"/>
      <c r="D12" s="102" t="s">
        <v>183</v>
      </c>
      <c r="E12" s="184" t="s">
        <v>184</v>
      </c>
      <c r="F12" s="195" t="s">
        <v>12</v>
      </c>
      <c r="G12" s="103" t="s">
        <v>181</v>
      </c>
      <c r="H12" s="184" t="s">
        <v>182</v>
      </c>
      <c r="I12" s="185" t="s">
        <v>53</v>
      </c>
      <c r="J12" s="185" t="s">
        <v>177</v>
      </c>
      <c r="K12" s="242" t="s">
        <v>178</v>
      </c>
      <c r="L12" s="244">
        <v>110</v>
      </c>
      <c r="M12" s="258">
        <f aca="true" t="shared" si="1" ref="M12:M18">L12/1.7-IF($U12=1,0.5,IF($U12=2,1.5,0))</f>
        <v>64.70588235294117</v>
      </c>
      <c r="N12" s="246">
        <f aca="true" t="shared" si="2" ref="N12:N18">RANK(M12,M$12:M$18,0)</f>
        <v>2</v>
      </c>
      <c r="O12" s="244">
        <v>111</v>
      </c>
      <c r="P12" s="258">
        <f aca="true" t="shared" si="3" ref="P12:P18">O12/1.7-IF($U12=1,0.5,IF($U12=2,1.5,0))</f>
        <v>65.29411764705883</v>
      </c>
      <c r="Q12" s="246">
        <f aca="true" t="shared" si="4" ref="Q12:Q18">RANK(P12,P$12:P$18,0)</f>
        <v>1</v>
      </c>
      <c r="R12" s="244">
        <v>113.5</v>
      </c>
      <c r="S12" s="258">
        <f aca="true" t="shared" si="5" ref="S12:S18">R12/1.7-IF($U12=1,0.5,IF($U12=2,1.5,0))</f>
        <v>66.76470588235294</v>
      </c>
      <c r="T12" s="246">
        <f aca="true" t="shared" si="6" ref="T12:T18">RANK(S12,S$12:S$18,0)</f>
        <v>1</v>
      </c>
      <c r="U12" s="246"/>
      <c r="V12" s="246"/>
      <c r="W12" s="244">
        <f aca="true" t="shared" si="7" ref="W12:W18">L12+O12+R12</f>
        <v>334.5</v>
      </c>
      <c r="X12" s="244"/>
      <c r="Y12" s="245">
        <f aca="true" t="shared" si="8" ref="Y12:Y18">ROUND(SUM(M12,P12,S12)/3,3)</f>
        <v>65.588</v>
      </c>
    </row>
    <row r="13" spans="1:25" s="260" customFormat="1" ht="36.75" customHeight="1">
      <c r="A13" s="99">
        <f t="shared" si="0"/>
        <v>2</v>
      </c>
      <c r="B13" s="89"/>
      <c r="C13" s="89"/>
      <c r="D13" s="102" t="s">
        <v>185</v>
      </c>
      <c r="E13" s="184" t="s">
        <v>186</v>
      </c>
      <c r="F13" s="184" t="s">
        <v>12</v>
      </c>
      <c r="G13" s="103" t="s">
        <v>181</v>
      </c>
      <c r="H13" s="184" t="s">
        <v>182</v>
      </c>
      <c r="I13" s="185" t="s">
        <v>53</v>
      </c>
      <c r="J13" s="185" t="s">
        <v>177</v>
      </c>
      <c r="K13" s="186" t="s">
        <v>54</v>
      </c>
      <c r="L13" s="244">
        <v>110.5</v>
      </c>
      <c r="M13" s="258">
        <f t="shared" si="1"/>
        <v>65</v>
      </c>
      <c r="N13" s="246">
        <f t="shared" si="2"/>
        <v>1</v>
      </c>
      <c r="O13" s="244">
        <v>109</v>
      </c>
      <c r="P13" s="258">
        <f t="shared" si="3"/>
        <v>64.11764705882354</v>
      </c>
      <c r="Q13" s="246">
        <f t="shared" si="4"/>
        <v>2</v>
      </c>
      <c r="R13" s="244">
        <v>111</v>
      </c>
      <c r="S13" s="258">
        <f t="shared" si="5"/>
        <v>65.29411764705883</v>
      </c>
      <c r="T13" s="246">
        <f t="shared" si="6"/>
        <v>2</v>
      </c>
      <c r="U13" s="246"/>
      <c r="V13" s="246"/>
      <c r="W13" s="244">
        <f t="shared" si="7"/>
        <v>330.5</v>
      </c>
      <c r="X13" s="244"/>
      <c r="Y13" s="245">
        <f t="shared" si="8"/>
        <v>64.804</v>
      </c>
    </row>
    <row r="14" spans="1:25" s="260" customFormat="1" ht="36.75" customHeight="1">
      <c r="A14" s="99">
        <f t="shared" si="0"/>
        <v>3</v>
      </c>
      <c r="B14" s="89"/>
      <c r="C14" s="89"/>
      <c r="D14" s="64" t="s">
        <v>120</v>
      </c>
      <c r="E14" s="69"/>
      <c r="F14" s="114" t="s">
        <v>12</v>
      </c>
      <c r="G14" s="57" t="s">
        <v>230</v>
      </c>
      <c r="H14" s="69" t="s">
        <v>61</v>
      </c>
      <c r="I14" s="59" t="s">
        <v>13</v>
      </c>
      <c r="J14" s="59" t="s">
        <v>14</v>
      </c>
      <c r="K14" s="60" t="s">
        <v>69</v>
      </c>
      <c r="L14" s="244">
        <v>106.5</v>
      </c>
      <c r="M14" s="258">
        <f t="shared" si="1"/>
        <v>62.64705882352941</v>
      </c>
      <c r="N14" s="246">
        <f t="shared" si="2"/>
        <v>3</v>
      </c>
      <c r="O14" s="244">
        <v>107.5</v>
      </c>
      <c r="P14" s="258">
        <f t="shared" si="3"/>
        <v>63.23529411764706</v>
      </c>
      <c r="Q14" s="246">
        <f t="shared" si="4"/>
        <v>3</v>
      </c>
      <c r="R14" s="244">
        <v>109.5</v>
      </c>
      <c r="S14" s="258">
        <f t="shared" si="5"/>
        <v>64.41176470588235</v>
      </c>
      <c r="T14" s="246">
        <f t="shared" si="6"/>
        <v>3</v>
      </c>
      <c r="U14" s="246"/>
      <c r="V14" s="246"/>
      <c r="W14" s="244">
        <f t="shared" si="7"/>
        <v>323.5</v>
      </c>
      <c r="X14" s="244"/>
      <c r="Y14" s="245">
        <f t="shared" si="8"/>
        <v>63.431</v>
      </c>
    </row>
    <row r="15" spans="1:25" s="260" customFormat="1" ht="36.75" customHeight="1">
      <c r="A15" s="99">
        <f t="shared" si="0"/>
        <v>4</v>
      </c>
      <c r="B15" s="89"/>
      <c r="C15" s="89"/>
      <c r="D15" s="211" t="s">
        <v>180</v>
      </c>
      <c r="E15" s="212" t="s">
        <v>179</v>
      </c>
      <c r="F15" s="213" t="s">
        <v>50</v>
      </c>
      <c r="G15" s="103" t="s">
        <v>174</v>
      </c>
      <c r="H15" s="116" t="s">
        <v>175</v>
      </c>
      <c r="I15" s="214" t="s">
        <v>176</v>
      </c>
      <c r="J15" s="215" t="s">
        <v>177</v>
      </c>
      <c r="K15" s="242" t="s">
        <v>248</v>
      </c>
      <c r="L15" s="244">
        <v>105.5</v>
      </c>
      <c r="M15" s="258">
        <f t="shared" si="1"/>
        <v>62.05882352941177</v>
      </c>
      <c r="N15" s="246">
        <f t="shared" si="2"/>
        <v>4</v>
      </c>
      <c r="O15" s="244">
        <v>104.5</v>
      </c>
      <c r="P15" s="258">
        <f t="shared" si="3"/>
        <v>61.470588235294116</v>
      </c>
      <c r="Q15" s="246">
        <f t="shared" si="4"/>
        <v>5</v>
      </c>
      <c r="R15" s="244">
        <v>108.5</v>
      </c>
      <c r="S15" s="258">
        <f t="shared" si="5"/>
        <v>63.82352941176471</v>
      </c>
      <c r="T15" s="246">
        <f t="shared" si="6"/>
        <v>4</v>
      </c>
      <c r="U15" s="246"/>
      <c r="V15" s="246"/>
      <c r="W15" s="244">
        <f t="shared" si="7"/>
        <v>318.5</v>
      </c>
      <c r="X15" s="244"/>
      <c r="Y15" s="245">
        <f t="shared" si="8"/>
        <v>62.451</v>
      </c>
    </row>
    <row r="16" spans="1:25" s="260" customFormat="1" ht="36.75" customHeight="1">
      <c r="A16" s="99">
        <f t="shared" si="0"/>
        <v>5</v>
      </c>
      <c r="B16" s="89"/>
      <c r="C16" s="89"/>
      <c r="D16" s="178" t="s">
        <v>217</v>
      </c>
      <c r="E16" s="107" t="s">
        <v>216</v>
      </c>
      <c r="F16" s="108" t="s">
        <v>12</v>
      </c>
      <c r="G16" s="188" t="s">
        <v>213</v>
      </c>
      <c r="H16" s="176" t="s">
        <v>214</v>
      </c>
      <c r="I16" s="189" t="s">
        <v>209</v>
      </c>
      <c r="J16" s="177" t="s">
        <v>212</v>
      </c>
      <c r="K16" s="190" t="s">
        <v>235</v>
      </c>
      <c r="L16" s="244">
        <v>105</v>
      </c>
      <c r="M16" s="258">
        <f t="shared" si="1"/>
        <v>61.76470588235294</v>
      </c>
      <c r="N16" s="246">
        <f t="shared" si="2"/>
        <v>5</v>
      </c>
      <c r="O16" s="244">
        <v>105</v>
      </c>
      <c r="P16" s="258">
        <f t="shared" si="3"/>
        <v>61.76470588235294</v>
      </c>
      <c r="Q16" s="246">
        <f t="shared" si="4"/>
        <v>4</v>
      </c>
      <c r="R16" s="244">
        <v>105.5</v>
      </c>
      <c r="S16" s="258">
        <f t="shared" si="5"/>
        <v>62.05882352941177</v>
      </c>
      <c r="T16" s="246">
        <f t="shared" si="6"/>
        <v>6</v>
      </c>
      <c r="U16" s="246"/>
      <c r="V16" s="246"/>
      <c r="W16" s="244">
        <f t="shared" si="7"/>
        <v>315.5</v>
      </c>
      <c r="X16" s="244"/>
      <c r="Y16" s="245">
        <f t="shared" si="8"/>
        <v>61.863</v>
      </c>
    </row>
    <row r="17" spans="1:25" s="260" customFormat="1" ht="36.75" customHeight="1">
      <c r="A17" s="99">
        <f t="shared" si="0"/>
        <v>6</v>
      </c>
      <c r="B17" s="89"/>
      <c r="C17" s="89"/>
      <c r="D17" s="211" t="s">
        <v>172</v>
      </c>
      <c r="E17" s="212" t="s">
        <v>173</v>
      </c>
      <c r="F17" s="213" t="s">
        <v>50</v>
      </c>
      <c r="G17" s="103" t="s">
        <v>193</v>
      </c>
      <c r="H17" s="116" t="s">
        <v>194</v>
      </c>
      <c r="I17" s="214" t="s">
        <v>67</v>
      </c>
      <c r="J17" s="215" t="s">
        <v>177</v>
      </c>
      <c r="K17" s="242" t="s">
        <v>178</v>
      </c>
      <c r="L17" s="244">
        <v>105.5</v>
      </c>
      <c r="M17" s="258">
        <f t="shared" si="1"/>
        <v>61.55882352941177</v>
      </c>
      <c r="N17" s="246">
        <f t="shared" si="2"/>
        <v>6</v>
      </c>
      <c r="O17" s="244">
        <v>105</v>
      </c>
      <c r="P17" s="258">
        <f t="shared" si="3"/>
        <v>61.26470588235294</v>
      </c>
      <c r="Q17" s="246">
        <f t="shared" si="4"/>
        <v>6</v>
      </c>
      <c r="R17" s="244">
        <v>106.5</v>
      </c>
      <c r="S17" s="258">
        <f t="shared" si="5"/>
        <v>62.14705882352941</v>
      </c>
      <c r="T17" s="246">
        <f t="shared" si="6"/>
        <v>5</v>
      </c>
      <c r="U17" s="246">
        <v>1</v>
      </c>
      <c r="V17" s="246"/>
      <c r="W17" s="244">
        <f t="shared" si="7"/>
        <v>317</v>
      </c>
      <c r="X17" s="244"/>
      <c r="Y17" s="245">
        <f t="shared" si="8"/>
        <v>61.657</v>
      </c>
    </row>
    <row r="18" spans="1:25" s="260" customFormat="1" ht="36.75" customHeight="1">
      <c r="A18" s="99">
        <f t="shared" si="0"/>
        <v>7</v>
      </c>
      <c r="B18" s="89"/>
      <c r="C18" s="89"/>
      <c r="D18" s="200" t="s">
        <v>170</v>
      </c>
      <c r="E18" s="69"/>
      <c r="F18" s="114" t="s">
        <v>12</v>
      </c>
      <c r="G18" s="201" t="s">
        <v>171</v>
      </c>
      <c r="H18" s="59" t="s">
        <v>78</v>
      </c>
      <c r="I18" s="202" t="s">
        <v>79</v>
      </c>
      <c r="J18" s="66" t="s">
        <v>64</v>
      </c>
      <c r="K18" s="60" t="s">
        <v>251</v>
      </c>
      <c r="L18" s="244">
        <v>101</v>
      </c>
      <c r="M18" s="258">
        <f t="shared" si="1"/>
        <v>58.911764705882355</v>
      </c>
      <c r="N18" s="246">
        <f t="shared" si="2"/>
        <v>7</v>
      </c>
      <c r="O18" s="244">
        <v>104.5</v>
      </c>
      <c r="P18" s="258">
        <f t="shared" si="3"/>
        <v>60.970588235294116</v>
      </c>
      <c r="Q18" s="246">
        <f t="shared" si="4"/>
        <v>7</v>
      </c>
      <c r="R18" s="244">
        <v>105</v>
      </c>
      <c r="S18" s="258">
        <f t="shared" si="5"/>
        <v>61.26470588235294</v>
      </c>
      <c r="T18" s="246">
        <f t="shared" si="6"/>
        <v>7</v>
      </c>
      <c r="U18" s="246">
        <v>1</v>
      </c>
      <c r="V18" s="246"/>
      <c r="W18" s="244">
        <f t="shared" si="7"/>
        <v>310.5</v>
      </c>
      <c r="X18" s="244"/>
      <c r="Y18" s="245">
        <f t="shared" si="8"/>
        <v>60.382</v>
      </c>
    </row>
    <row r="19" spans="1:25" s="268" customFormat="1" ht="36.75" customHeight="1">
      <c r="A19" s="306" t="s">
        <v>105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</row>
    <row r="20" spans="1:25" s="260" customFormat="1" ht="36.75" customHeight="1">
      <c r="A20" s="99">
        <f>RANK(Y20,Y$20:Y$25)</f>
        <v>1</v>
      </c>
      <c r="B20" s="89"/>
      <c r="C20" s="89"/>
      <c r="D20" s="201" t="s">
        <v>158</v>
      </c>
      <c r="E20" s="69"/>
      <c r="F20" s="117" t="s">
        <v>12</v>
      </c>
      <c r="G20" s="209" t="s">
        <v>159</v>
      </c>
      <c r="H20" s="118" t="s">
        <v>59</v>
      </c>
      <c r="I20" s="210" t="s">
        <v>60</v>
      </c>
      <c r="J20" s="119" t="s">
        <v>60</v>
      </c>
      <c r="K20" s="186" t="s">
        <v>237</v>
      </c>
      <c r="L20" s="244">
        <v>108</v>
      </c>
      <c r="M20" s="258">
        <f>L20/1.7-IF($U20=1,0.5,IF($U20=2,1.5,0))</f>
        <v>63.529411764705884</v>
      </c>
      <c r="N20" s="246">
        <f>RANK(M20,M$20:M$23,0)</f>
        <v>2</v>
      </c>
      <c r="O20" s="244">
        <v>108.5</v>
      </c>
      <c r="P20" s="258">
        <f>O20/1.7-IF($U20=1,0.5,IF($U20=2,1.5,0))</f>
        <v>63.82352941176471</v>
      </c>
      <c r="Q20" s="246">
        <f>RANK(P20,P$20:P$23,0)</f>
        <v>2</v>
      </c>
      <c r="R20" s="244">
        <v>114</v>
      </c>
      <c r="S20" s="258">
        <f>R20/1.7-IF($U20=1,0.5,IF($U20=2,1.5,0))</f>
        <v>67.05882352941177</v>
      </c>
      <c r="T20" s="246">
        <f>RANK(S20,S$20:S$23,0)</f>
        <v>1</v>
      </c>
      <c r="U20" s="246"/>
      <c r="V20" s="246"/>
      <c r="W20" s="244">
        <f>L20+O20+R20</f>
        <v>330.5</v>
      </c>
      <c r="X20" s="244"/>
      <c r="Y20" s="245">
        <f>ROUND(SUM(M20,P20,S20)/3,3)</f>
        <v>64.804</v>
      </c>
    </row>
    <row r="21" spans="1:25" s="260" customFormat="1" ht="36.75" customHeight="1">
      <c r="A21" s="99">
        <f>RANK(Y21,Y$20:Y$25)</f>
        <v>2</v>
      </c>
      <c r="B21" s="89"/>
      <c r="C21" s="89"/>
      <c r="D21" s="197" t="s">
        <v>238</v>
      </c>
      <c r="E21" s="69"/>
      <c r="F21" s="199" t="s">
        <v>12</v>
      </c>
      <c r="G21" s="220" t="s">
        <v>195</v>
      </c>
      <c r="H21" s="221" t="s">
        <v>196</v>
      </c>
      <c r="I21" s="199" t="s">
        <v>197</v>
      </c>
      <c r="J21" s="222" t="s">
        <v>198</v>
      </c>
      <c r="K21" s="199" t="s">
        <v>239</v>
      </c>
      <c r="L21" s="244">
        <v>109.5</v>
      </c>
      <c r="M21" s="258">
        <f>L21/1.7-IF($U21=1,0.5,IF($U21=2,1.5,0))</f>
        <v>64.41176470588235</v>
      </c>
      <c r="N21" s="246">
        <f>RANK(M21,M$20:M$23,0)</f>
        <v>1</v>
      </c>
      <c r="O21" s="244">
        <v>110</v>
      </c>
      <c r="P21" s="258">
        <f>O21/1.7-IF($U21=1,0.5,IF($U21=2,1.5,0))</f>
        <v>64.70588235294117</v>
      </c>
      <c r="Q21" s="246">
        <f>RANK(P21,P$20:P$23,0)</f>
        <v>1</v>
      </c>
      <c r="R21" s="244">
        <v>108.5</v>
      </c>
      <c r="S21" s="258">
        <f>R21/1.7-IF($U21=1,0.5,IF($U21=2,1.5,0))</f>
        <v>63.82352941176471</v>
      </c>
      <c r="T21" s="246">
        <f>RANK(S21,S$20:S$23,0)</f>
        <v>2</v>
      </c>
      <c r="U21" s="246"/>
      <c r="V21" s="246"/>
      <c r="W21" s="244">
        <f>L21+O21+R21</f>
        <v>328</v>
      </c>
      <c r="X21" s="244"/>
      <c r="Y21" s="245">
        <f>ROUND(SUM(M21,P21,S21)/3,3)</f>
        <v>64.314</v>
      </c>
    </row>
    <row r="22" spans="1:25" s="260" customFormat="1" ht="36.75" customHeight="1">
      <c r="A22" s="99">
        <f>RANK(Y22,Y$20:Y$25)</f>
        <v>3</v>
      </c>
      <c r="B22" s="89"/>
      <c r="C22" s="89"/>
      <c r="D22" s="173" t="s">
        <v>187</v>
      </c>
      <c r="E22" s="170" t="s">
        <v>188</v>
      </c>
      <c r="F22" s="110">
        <v>2</v>
      </c>
      <c r="G22" s="103" t="s">
        <v>190</v>
      </c>
      <c r="H22" s="184" t="s">
        <v>191</v>
      </c>
      <c r="I22" s="185" t="s">
        <v>192</v>
      </c>
      <c r="J22" s="185" t="s">
        <v>189</v>
      </c>
      <c r="K22" s="186" t="s">
        <v>54</v>
      </c>
      <c r="L22" s="244">
        <v>105</v>
      </c>
      <c r="M22" s="258">
        <f>L22/1.7-IF($U22=1,0.5,IF($U22=2,1.5,0))</f>
        <v>61.76470588235294</v>
      </c>
      <c r="N22" s="246">
        <f>RANK(M22,M$20:M$23,0)</f>
        <v>3</v>
      </c>
      <c r="O22" s="244">
        <v>105.5</v>
      </c>
      <c r="P22" s="258">
        <f>O22/1.7-IF($U22=1,0.5,IF($U22=2,1.5,0))</f>
        <v>62.05882352941177</v>
      </c>
      <c r="Q22" s="246">
        <f>RANK(P22,P$20:P$23,0)</f>
        <v>3</v>
      </c>
      <c r="R22" s="244">
        <v>108</v>
      </c>
      <c r="S22" s="258">
        <f>R22/1.7-IF($U22=1,0.5,IF($U22=2,1.5,0))</f>
        <v>63.529411764705884</v>
      </c>
      <c r="T22" s="246">
        <f>RANK(S22,S$20:S$23,0)</f>
        <v>3</v>
      </c>
      <c r="U22" s="246"/>
      <c r="V22" s="246"/>
      <c r="W22" s="244">
        <f>L22+O22+R22</f>
        <v>318.5</v>
      </c>
      <c r="X22" s="244"/>
      <c r="Y22" s="245">
        <f>ROUND(SUM(M22,P22,S22)/3,3)</f>
        <v>62.451</v>
      </c>
    </row>
    <row r="23" spans="1:25" s="260" customFormat="1" ht="36.75" customHeight="1">
      <c r="A23" s="99">
        <f>RANK(Y23,Y$20:Y$25)</f>
        <v>4</v>
      </c>
      <c r="B23" s="89"/>
      <c r="C23" s="89"/>
      <c r="D23" s="197" t="s">
        <v>204</v>
      </c>
      <c r="E23" s="107" t="s">
        <v>203</v>
      </c>
      <c r="F23" s="67" t="s">
        <v>12</v>
      </c>
      <c r="G23" s="197" t="s">
        <v>202</v>
      </c>
      <c r="H23" s="198" t="s">
        <v>200</v>
      </c>
      <c r="I23" s="112" t="s">
        <v>201</v>
      </c>
      <c r="J23" s="109" t="s">
        <v>198</v>
      </c>
      <c r="K23" s="199" t="s">
        <v>199</v>
      </c>
      <c r="L23" s="244">
        <v>100</v>
      </c>
      <c r="M23" s="258">
        <f>L23/1.7-IF($U23=1,0.5,IF($U23=2,1.5,0))</f>
        <v>58.82352941176471</v>
      </c>
      <c r="N23" s="246">
        <f>RANK(M23,M$20:M$23,0)</f>
        <v>4</v>
      </c>
      <c r="O23" s="244">
        <v>96.5</v>
      </c>
      <c r="P23" s="258">
        <f>O23/1.7-IF($U23=1,0.5,IF($U23=2,1.5,0))</f>
        <v>56.76470588235294</v>
      </c>
      <c r="Q23" s="246">
        <f>RANK(P23,P$20:P$23,0)</f>
        <v>4</v>
      </c>
      <c r="R23" s="244">
        <v>89.5</v>
      </c>
      <c r="S23" s="258">
        <f>R23/1.7-IF($U23=1,0.5,IF($U23=2,1.5,0))</f>
        <v>52.64705882352941</v>
      </c>
      <c r="T23" s="246">
        <f>RANK(S23,S$20:S$23,0)</f>
        <v>4</v>
      </c>
      <c r="U23" s="246"/>
      <c r="V23" s="246"/>
      <c r="W23" s="244">
        <f>L23+O23+R23</f>
        <v>286</v>
      </c>
      <c r="X23" s="244"/>
      <c r="Y23" s="245">
        <f>ROUND(SUM(M23,P23,S23)/3,3)</f>
        <v>56.078</v>
      </c>
    </row>
    <row r="24" spans="1:25" s="260" customFormat="1" ht="36.75" customHeight="1">
      <c r="A24" s="286" t="s">
        <v>254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2"/>
    </row>
    <row r="25" spans="1:25" s="260" customFormat="1" ht="36.75" customHeight="1">
      <c r="A25" s="99">
        <v>1</v>
      </c>
      <c r="B25" s="89"/>
      <c r="C25" s="89"/>
      <c r="D25" s="57" t="s">
        <v>122</v>
      </c>
      <c r="E25" s="107" t="s">
        <v>77</v>
      </c>
      <c r="F25" s="67" t="s">
        <v>12</v>
      </c>
      <c r="G25" s="70" t="s">
        <v>121</v>
      </c>
      <c r="H25" s="69"/>
      <c r="I25" s="62" t="s">
        <v>48</v>
      </c>
      <c r="J25" s="58" t="s">
        <v>14</v>
      </c>
      <c r="K25" s="60" t="s">
        <v>69</v>
      </c>
      <c r="L25" s="244">
        <v>97</v>
      </c>
      <c r="M25" s="258">
        <f>L25/1.7-IF($U25=1,0.5,IF($U25=2,1.5,0))</f>
        <v>56.55882352941177</v>
      </c>
      <c r="N25" s="246">
        <v>1</v>
      </c>
      <c r="O25" s="244">
        <v>97</v>
      </c>
      <c r="P25" s="258">
        <f>O25/1.7-IF($U25=1,0.5,IF($U25=2,1.5,0))</f>
        <v>56.55882352941177</v>
      </c>
      <c r="Q25" s="246">
        <v>1</v>
      </c>
      <c r="R25" s="244">
        <v>93</v>
      </c>
      <c r="S25" s="258">
        <f>R25/1.7-IF($U25=1,0.5,IF($U25=2,1.5,0))</f>
        <v>54.20588235294118</v>
      </c>
      <c r="T25" s="246">
        <v>1</v>
      </c>
      <c r="U25" s="246">
        <v>1</v>
      </c>
      <c r="V25" s="246"/>
      <c r="W25" s="244">
        <f>L25+O25+R25</f>
        <v>287</v>
      </c>
      <c r="X25" s="244"/>
      <c r="Y25" s="245">
        <f>ROUND(SUM(M25,P25,S25)/3,3)</f>
        <v>55.775</v>
      </c>
    </row>
    <row r="26" spans="1:25" ht="33.75" customHeight="1">
      <c r="A26" s="10"/>
      <c r="B26" s="10"/>
      <c r="C26" s="10"/>
      <c r="D26" s="11"/>
      <c r="E26" s="12"/>
      <c r="F26" s="13"/>
      <c r="G26" s="14"/>
      <c r="H26" s="15"/>
      <c r="I26" s="16"/>
      <c r="J26" s="17"/>
      <c r="K26" s="18"/>
      <c r="L26" s="19"/>
      <c r="M26" s="20"/>
      <c r="N26" s="21"/>
      <c r="O26" s="19"/>
      <c r="P26" s="20"/>
      <c r="Q26" s="21"/>
      <c r="R26" s="19"/>
      <c r="S26" s="20"/>
      <c r="T26" s="21"/>
      <c r="U26" s="21"/>
      <c r="V26" s="21"/>
      <c r="W26" s="19"/>
      <c r="X26" s="19"/>
      <c r="Y26" s="20"/>
    </row>
    <row r="27" spans="1:25" s="162" customFormat="1" ht="36" customHeight="1">
      <c r="A27" s="6"/>
      <c r="B27" s="6"/>
      <c r="C27" s="6"/>
      <c r="D27" s="6" t="s">
        <v>15</v>
      </c>
      <c r="E27" s="6"/>
      <c r="F27" s="6"/>
      <c r="G27" s="6"/>
      <c r="H27" s="7"/>
      <c r="I27" s="159"/>
      <c r="J27" s="7"/>
      <c r="K27" s="5" t="s">
        <v>72</v>
      </c>
      <c r="L27" s="8"/>
      <c r="M27" s="160"/>
      <c r="N27" s="6"/>
      <c r="O27" s="8"/>
      <c r="P27" s="160"/>
      <c r="Q27" s="6"/>
      <c r="R27" s="8"/>
      <c r="S27" s="160"/>
      <c r="T27" s="6"/>
      <c r="U27" s="6"/>
      <c r="V27" s="6"/>
      <c r="W27" s="6"/>
      <c r="X27" s="6"/>
      <c r="Y27" s="158"/>
    </row>
    <row r="28" spans="1:25" s="162" customFormat="1" ht="33" customHeight="1">
      <c r="A28" s="6"/>
      <c r="B28" s="6"/>
      <c r="C28" s="6"/>
      <c r="D28" s="6" t="s">
        <v>16</v>
      </c>
      <c r="E28" s="6"/>
      <c r="F28" s="6"/>
      <c r="G28" s="6"/>
      <c r="H28" s="7"/>
      <c r="I28" s="159"/>
      <c r="J28" s="7"/>
      <c r="K28" s="5" t="s">
        <v>98</v>
      </c>
      <c r="L28" s="8"/>
      <c r="M28" s="160"/>
      <c r="N28" s="6"/>
      <c r="O28" s="8"/>
      <c r="P28" s="160"/>
      <c r="Q28" s="6"/>
      <c r="R28" s="8"/>
      <c r="S28" s="160"/>
      <c r="T28" s="6"/>
      <c r="U28" s="6"/>
      <c r="V28" s="6"/>
      <c r="W28" s="6"/>
      <c r="X28" s="6"/>
      <c r="Y28" s="158"/>
    </row>
  </sheetData>
  <sheetProtection selectLockedCells="1" selectUnlockedCells="1"/>
  <mergeCells count="27">
    <mergeCell ref="A11:Y11"/>
    <mergeCell ref="A19:Y19"/>
    <mergeCell ref="A9:A10"/>
    <mergeCell ref="D9:D10"/>
    <mergeCell ref="E9:E10"/>
    <mergeCell ref="F9:F10"/>
    <mergeCell ref="W9:W10"/>
    <mergeCell ref="X9:X10"/>
    <mergeCell ref="K9:K10"/>
    <mergeCell ref="L9:N9"/>
    <mergeCell ref="J9:J10"/>
    <mergeCell ref="O9:Q9"/>
    <mergeCell ref="A1:Y1"/>
    <mergeCell ref="A3:Y3"/>
    <mergeCell ref="A4:Y4"/>
    <mergeCell ref="A5:Y5"/>
    <mergeCell ref="A2:Y2"/>
    <mergeCell ref="R9:T9"/>
    <mergeCell ref="A24:Y24"/>
    <mergeCell ref="A6:Y6"/>
    <mergeCell ref="A7:Y7"/>
    <mergeCell ref="G9:G10"/>
    <mergeCell ref="H9:H10"/>
    <mergeCell ref="Y9:Y10"/>
    <mergeCell ref="U9:U10"/>
    <mergeCell ref="V9:V10"/>
    <mergeCell ref="I9:I10"/>
  </mergeCells>
  <printOptions/>
  <pageMargins left="0.31496062992125984" right="0.31496062992125984" top="0.15748031496062992" bottom="0.35433070866141736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Y24"/>
  <sheetViews>
    <sheetView workbookViewId="0" topLeftCell="A1">
      <selection activeCell="E6" sqref="E6"/>
    </sheetView>
  </sheetViews>
  <sheetFormatPr defaultColWidth="9.140625" defaultRowHeight="12.75"/>
  <cols>
    <col min="1" max="1" width="26.7109375" style="0" customWidth="1"/>
    <col min="2" max="2" width="19.421875" style="0" customWidth="1"/>
    <col min="3" max="3" width="14.140625" style="0" customWidth="1"/>
    <col min="4" max="4" width="18.00390625" style="0" customWidth="1"/>
    <col min="5" max="5" width="18.8515625" style="0" customWidth="1"/>
  </cols>
  <sheetData>
    <row r="1" spans="1:5" ht="52.5" customHeight="1">
      <c r="A1" s="308" t="s">
        <v>102</v>
      </c>
      <c r="B1" s="308"/>
      <c r="C1" s="308"/>
      <c r="D1" s="308"/>
      <c r="E1" s="308"/>
    </row>
    <row r="2" spans="1:5" ht="15">
      <c r="A2" s="74"/>
      <c r="B2" s="74"/>
      <c r="C2" s="74"/>
      <c r="D2" s="74"/>
      <c r="E2" s="74"/>
    </row>
    <row r="3" spans="1:5" ht="18">
      <c r="A3" s="45" t="s">
        <v>43</v>
      </c>
      <c r="B3" s="75"/>
      <c r="C3" s="75"/>
      <c r="D3" s="75"/>
      <c r="E3" s="75"/>
    </row>
    <row r="4" spans="1:5" ht="8.25" customHeight="1">
      <c r="A4" s="45"/>
      <c r="B4" s="75"/>
      <c r="C4" s="75"/>
      <c r="D4" s="75"/>
      <c r="E4" s="75"/>
    </row>
    <row r="5" spans="1:5" ht="21" customHeight="1">
      <c r="A5" s="2" t="s">
        <v>52</v>
      </c>
      <c r="B5" s="75"/>
      <c r="C5" s="75"/>
      <c r="D5" s="76"/>
      <c r="E5" s="77" t="s">
        <v>96</v>
      </c>
    </row>
    <row r="6" spans="1:5" ht="14.25">
      <c r="A6" s="78" t="s">
        <v>80</v>
      </c>
      <c r="B6" s="78" t="s">
        <v>81</v>
      </c>
      <c r="C6" s="78" t="s">
        <v>82</v>
      </c>
      <c r="D6" s="78" t="s">
        <v>83</v>
      </c>
      <c r="E6" s="78"/>
    </row>
    <row r="7" spans="1:5" ht="8.25" customHeight="1">
      <c r="A7" s="79"/>
      <c r="B7" s="80"/>
      <c r="C7" s="80"/>
      <c r="D7" s="81"/>
      <c r="E7" s="78"/>
    </row>
    <row r="8" spans="1:5" ht="34.5" customHeight="1">
      <c r="A8" s="80" t="s">
        <v>15</v>
      </c>
      <c r="B8" s="80" t="s">
        <v>90</v>
      </c>
      <c r="C8" s="80" t="s">
        <v>91</v>
      </c>
      <c r="D8" s="80" t="s">
        <v>86</v>
      </c>
      <c r="E8" s="82"/>
    </row>
    <row r="9" spans="1:5" ht="34.5" customHeight="1">
      <c r="A9" s="80" t="s">
        <v>87</v>
      </c>
      <c r="B9" s="80" t="s">
        <v>92</v>
      </c>
      <c r="C9" s="80" t="s">
        <v>91</v>
      </c>
      <c r="D9" s="81" t="s">
        <v>93</v>
      </c>
      <c r="E9" s="82"/>
    </row>
    <row r="10" spans="1:5" ht="34.5" customHeight="1">
      <c r="A10" s="80" t="s">
        <v>87</v>
      </c>
      <c r="B10" s="80" t="s">
        <v>97</v>
      </c>
      <c r="C10" s="80" t="s">
        <v>85</v>
      </c>
      <c r="D10" s="81" t="s">
        <v>93</v>
      </c>
      <c r="E10" s="82"/>
    </row>
    <row r="11" spans="1:5" s="85" customFormat="1" ht="13.5" customHeight="1">
      <c r="A11" s="83"/>
      <c r="B11" s="83"/>
      <c r="C11" s="83"/>
      <c r="D11" s="83"/>
      <c r="E11" s="84"/>
    </row>
    <row r="12" spans="1:5" s="85" customFormat="1" ht="35.25" customHeight="1">
      <c r="A12" s="80" t="s">
        <v>94</v>
      </c>
      <c r="B12" s="80" t="s">
        <v>97</v>
      </c>
      <c r="C12" s="80" t="s">
        <v>85</v>
      </c>
      <c r="D12" s="81" t="s">
        <v>93</v>
      </c>
      <c r="E12" s="84"/>
    </row>
    <row r="13" spans="1:5" s="85" customFormat="1" ht="13.5" customHeight="1">
      <c r="A13" s="80"/>
      <c r="B13" s="80"/>
      <c r="C13" s="80"/>
      <c r="D13" s="81"/>
      <c r="E13" s="84"/>
    </row>
    <row r="14" spans="1:5" ht="33.75" customHeight="1">
      <c r="A14" s="80" t="s">
        <v>16</v>
      </c>
      <c r="B14" s="80" t="s">
        <v>84</v>
      </c>
      <c r="C14" s="80" t="s">
        <v>85</v>
      </c>
      <c r="D14" s="80" t="s">
        <v>86</v>
      </c>
      <c r="E14" s="82"/>
    </row>
    <row r="15" spans="1:5" ht="33.75" customHeight="1">
      <c r="A15" s="80" t="s">
        <v>226</v>
      </c>
      <c r="B15" s="80" t="s">
        <v>227</v>
      </c>
      <c r="C15" s="80" t="s">
        <v>228</v>
      </c>
      <c r="D15" s="80" t="s">
        <v>86</v>
      </c>
      <c r="E15" s="82"/>
    </row>
    <row r="16" spans="1:5" ht="15" customHeight="1">
      <c r="A16" s="80"/>
      <c r="B16" s="80"/>
      <c r="C16" s="80"/>
      <c r="D16" s="80"/>
      <c r="E16" s="82"/>
    </row>
    <row r="17" spans="1:5" s="85" customFormat="1" ht="28.5" customHeight="1">
      <c r="A17" s="80" t="s">
        <v>88</v>
      </c>
      <c r="B17" s="80" t="s">
        <v>57</v>
      </c>
      <c r="C17" s="80" t="s">
        <v>89</v>
      </c>
      <c r="D17" s="80" t="s">
        <v>86</v>
      </c>
      <c r="E17" s="84"/>
    </row>
    <row r="18" spans="1:5" s="85" customFormat="1" ht="9" customHeight="1">
      <c r="A18" s="80"/>
      <c r="B18" s="80"/>
      <c r="C18" s="80"/>
      <c r="D18" s="80"/>
      <c r="E18" s="84"/>
    </row>
    <row r="19" spans="1:5" s="85" customFormat="1" ht="33.75" customHeight="1">
      <c r="A19" s="80" t="s">
        <v>229</v>
      </c>
      <c r="B19" s="80" t="s">
        <v>250</v>
      </c>
      <c r="C19" s="80" t="s">
        <v>228</v>
      </c>
      <c r="D19" s="81" t="s">
        <v>93</v>
      </c>
      <c r="E19" s="84"/>
    </row>
    <row r="20" spans="1:5" s="85" customFormat="1" ht="33.75" customHeight="1">
      <c r="A20" s="80" t="s">
        <v>229</v>
      </c>
      <c r="B20" s="80" t="s">
        <v>246</v>
      </c>
      <c r="C20" s="80" t="s">
        <v>228</v>
      </c>
      <c r="D20" s="80" t="s">
        <v>86</v>
      </c>
      <c r="E20" s="84"/>
    </row>
    <row r="21" spans="1:5" ht="7.5" customHeight="1">
      <c r="A21" s="80"/>
      <c r="B21" s="56"/>
      <c r="C21" s="56"/>
      <c r="D21" s="80"/>
      <c r="E21" s="82"/>
    </row>
    <row r="22" spans="1:5" ht="25.5" customHeight="1">
      <c r="A22" s="80" t="s">
        <v>42</v>
      </c>
      <c r="B22" s="80" t="s">
        <v>95</v>
      </c>
      <c r="C22" s="80"/>
      <c r="D22" s="80"/>
      <c r="E22" s="80"/>
    </row>
    <row r="24" spans="1:25" s="1" customFormat="1" ht="42" customHeight="1">
      <c r="A24" s="86" t="s">
        <v>15</v>
      </c>
      <c r="B24" s="86"/>
      <c r="C24" s="22" t="s">
        <v>62</v>
      </c>
      <c r="D24" s="22"/>
      <c r="E24" s="86"/>
      <c r="J24" s="86"/>
      <c r="K24" s="22"/>
      <c r="L24" s="23"/>
      <c r="M24" s="22"/>
      <c r="N24" s="86"/>
      <c r="O24" s="87"/>
      <c r="P24" s="88"/>
      <c r="Q24" s="86"/>
      <c r="R24" s="87"/>
      <c r="S24" s="88"/>
      <c r="T24" s="86"/>
      <c r="U24" s="86"/>
      <c r="V24" s="86"/>
      <c r="W24" s="86"/>
      <c r="X24" s="86"/>
      <c r="Y24" s="88"/>
    </row>
  </sheetData>
  <sheetProtection/>
  <mergeCells count="1">
    <mergeCell ref="A1:E1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2018-07-11T07:07:04Z</cp:lastPrinted>
  <dcterms:created xsi:type="dcterms:W3CDTF">2016-08-31T11:52:53Z</dcterms:created>
  <dcterms:modified xsi:type="dcterms:W3CDTF">2018-07-11T17:11:55Z</dcterms:modified>
  <cp:category/>
  <cp:version/>
  <cp:contentType/>
  <cp:contentStatus/>
</cp:coreProperties>
</file>