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468" activeTab="6"/>
  </bookViews>
  <sheets>
    <sheet name="МЛ" sheetId="137" r:id="rId1"/>
    <sheet name="тест А" sheetId="202" r:id="rId2"/>
    <sheet name="МЛ 5" sheetId="199" r:id="rId3"/>
    <sheet name="ППДА" sheetId="203" r:id="rId4"/>
    <sheet name="БП" sheetId="183" r:id="rId5"/>
    <sheet name="ППЮн" sheetId="204" r:id="rId6"/>
    <sheet name="Судейская " sheetId="146" r:id="rId7"/>
  </sheets>
  <definedNames>
    <definedName name="_xlnm._FilterDatabase" localSheetId="0" hidden="1">МЛ!$A$5:$L$20</definedName>
    <definedName name="_xlnm.Print_Area" localSheetId="4">БП!$A$1:$Z$14</definedName>
    <definedName name="_xlnm.Print_Area" localSheetId="0">МЛ!$A$1:$L$26</definedName>
    <definedName name="_xlnm.Print_Area" localSheetId="2">'МЛ 5'!$A$1:$T$16</definedName>
    <definedName name="_xlnm.Print_Area" localSheetId="3">ППДА!$A$1:$Z$22</definedName>
    <definedName name="_xlnm.Print_Area" localSheetId="5">ППЮн!$A$1:$Z$14</definedName>
    <definedName name="_xlnm.Print_Area" localSheetId="1">'тест А'!$A$1:$Z$17</definedName>
  </definedNames>
  <calcPr calcId="162913"/>
  <fileRecoveryPr autoRecover="0"/>
</workbook>
</file>

<file path=xl/calcChain.xml><?xml version="1.0" encoding="utf-8"?>
<calcChain xmlns="http://schemas.openxmlformats.org/spreadsheetml/2006/main">
  <c r="S10" i="183" l="1"/>
  <c r="P10" i="183"/>
  <c r="M10" i="183"/>
  <c r="P12" i="203"/>
  <c r="S10" i="203"/>
  <c r="S18" i="203"/>
  <c r="S17" i="203"/>
  <c r="S16" i="203"/>
  <c r="S15" i="203"/>
  <c r="S11" i="203"/>
  <c r="S14" i="203"/>
  <c r="S12" i="203"/>
  <c r="M10" i="203"/>
  <c r="M18" i="203"/>
  <c r="M17" i="203"/>
  <c r="M16" i="203"/>
  <c r="M15" i="203"/>
  <c r="M11" i="203"/>
  <c r="M14" i="203"/>
  <c r="M12" i="203"/>
  <c r="P10" i="203"/>
  <c r="P18" i="203"/>
  <c r="P17" i="203"/>
  <c r="P16" i="203"/>
  <c r="P15" i="203"/>
  <c r="P11" i="203"/>
  <c r="P14" i="203"/>
  <c r="Y10" i="204"/>
  <c r="M10" i="204"/>
  <c r="S10" i="204"/>
  <c r="P10" i="204"/>
  <c r="W10" i="204"/>
  <c r="T10" i="204"/>
  <c r="S13" i="203"/>
  <c r="P13" i="203"/>
  <c r="N18" i="203"/>
  <c r="M13" i="203"/>
  <c r="T11" i="202"/>
  <c r="T12" i="202"/>
  <c r="T13" i="202"/>
  <c r="T10" i="202"/>
  <c r="Q11" i="202"/>
  <c r="Q12" i="202"/>
  <c r="Q13" i="202"/>
  <c r="Q10" i="202"/>
  <c r="N11" i="202"/>
  <c r="N12" i="202"/>
  <c r="N13" i="202"/>
  <c r="N10" i="202"/>
  <c r="T17" i="203" l="1"/>
  <c r="Q12" i="203"/>
  <c r="T11" i="203"/>
  <c r="T18" i="203"/>
  <c r="T13" i="203"/>
  <c r="T15" i="203"/>
  <c r="T10" i="203"/>
  <c r="T12" i="203"/>
  <c r="T16" i="203"/>
  <c r="T14" i="203"/>
  <c r="N15" i="203"/>
  <c r="N10" i="203"/>
  <c r="N12" i="203"/>
  <c r="N16" i="203"/>
  <c r="N13" i="203"/>
  <c r="N14" i="203"/>
  <c r="N17" i="203"/>
  <c r="N11" i="203"/>
  <c r="W16" i="203"/>
  <c r="Y16" i="203"/>
  <c r="W15" i="203"/>
  <c r="Y15" i="203"/>
  <c r="W11" i="203"/>
  <c r="Y11" i="203"/>
  <c r="W14" i="203"/>
  <c r="Y14" i="203"/>
  <c r="W12" i="203"/>
  <c r="Y12" i="203"/>
  <c r="W17" i="203"/>
  <c r="Y17" i="203"/>
  <c r="W18" i="203"/>
  <c r="Y18" i="203"/>
  <c r="W10" i="203"/>
  <c r="W13" i="203"/>
  <c r="Y13" i="203"/>
  <c r="W13" i="202"/>
  <c r="W12" i="202"/>
  <c r="W11" i="202"/>
  <c r="W10" i="202"/>
  <c r="S11" i="202"/>
  <c r="S12" i="202"/>
  <c r="S13" i="202"/>
  <c r="S10" i="202"/>
  <c r="P11" i="202"/>
  <c r="P12" i="202"/>
  <c r="P13" i="202"/>
  <c r="P10" i="202"/>
  <c r="M13" i="202"/>
  <c r="M12" i="202"/>
  <c r="M11" i="202"/>
  <c r="M10" i="202"/>
  <c r="Q16" i="203" l="1"/>
  <c r="Q10" i="203"/>
  <c r="Q15" i="203"/>
  <c r="Q14" i="203"/>
  <c r="Q18" i="203"/>
  <c r="Q11" i="203"/>
  <c r="Q13" i="203"/>
  <c r="Q17" i="203"/>
  <c r="Y10" i="203"/>
  <c r="Y11" i="202"/>
  <c r="Y12" i="202"/>
  <c r="Y13" i="202"/>
  <c r="Y10" i="202"/>
  <c r="R11" i="199"/>
  <c r="T11" i="199" s="1"/>
  <c r="T10" i="183"/>
  <c r="W10" i="183"/>
  <c r="Y10" i="183" l="1"/>
</calcChain>
</file>

<file path=xl/sharedStrings.xml><?xml version="1.0" encoding="utf-8"?>
<sst xmlns="http://schemas.openxmlformats.org/spreadsheetml/2006/main" count="498" uniqueCount="156">
  <si>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</si>
  <si>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</si>
  <si>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</si>
  <si>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</si>
  <si>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</si>
  <si>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</si>
  <si>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</si>
  <si>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</si>
  <si>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</si>
  <si>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</si>
  <si>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</si>
  <si>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</si>
  <si>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</si>
  <si>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</si>
  <si>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</si>
  <si>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</si>
  <si>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</si>
  <si>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</si>
  <si>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</si>
  <si>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</si>
  <si>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</si>
  <si>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</si>
  <si>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б/р</t>
  </si>
  <si>
    <t>самостоятельно</t>
  </si>
  <si>
    <t>КМС</t>
  </si>
  <si>
    <t>Устрова М.</t>
  </si>
  <si>
    <t>Федорова Ю.</t>
  </si>
  <si>
    <t>Громова О.</t>
  </si>
  <si>
    <t>000708</t>
  </si>
  <si>
    <t xml:space="preserve">Главный судья </t>
  </si>
  <si>
    <t>Состав судейское коллегии</t>
  </si>
  <si>
    <t xml:space="preserve">Член ГСК </t>
  </si>
  <si>
    <t>Судья-инспектор (шеф-стюард)</t>
  </si>
  <si>
    <t>-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</si>
  <si>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</si>
  <si>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</si>
  <si>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</si>
  <si>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Ошибки в схеме</t>
  </si>
  <si>
    <t>Прочие ошибки</t>
  </si>
  <si>
    <t>Всего %</t>
  </si>
  <si>
    <t>Вып.
норм.</t>
  </si>
  <si>
    <t>Баллы</t>
  </si>
  <si>
    <t>%</t>
  </si>
  <si>
    <t>Общее впечатление</t>
  </si>
  <si>
    <t>C</t>
  </si>
  <si>
    <t>Всего баллов</t>
  </si>
  <si>
    <t>Сумма общих оценок</t>
  </si>
  <si>
    <t xml:space="preserve">Выездка </t>
  </si>
  <si>
    <t xml:space="preserve">Езда </t>
  </si>
  <si>
    <t>Технические результаты</t>
  </si>
  <si>
    <t>Выездка</t>
  </si>
  <si>
    <t>М</t>
  </si>
  <si>
    <r>
      <t>СПОРТИШ ДРАЙВ ФОН БАСС</t>
    </r>
    <r>
      <rPr>
        <sz val="8"/>
        <rFont val="Verdana"/>
        <family val="2"/>
        <charset val="204"/>
      </rPr>
      <t>-14, жер., сер.,  уэльс. пони, Спортиш Сплендор, Московская область</t>
    </r>
  </si>
  <si>
    <t>018603</t>
  </si>
  <si>
    <t>Лободенко Н.Ю.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</si>
  <si>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</si>
  <si>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</si>
  <si>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</si>
  <si>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</si>
  <si>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</si>
  <si>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</si>
  <si>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</si>
  <si>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</si>
  <si>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r>
      <t xml:space="preserve">ОСЕННИЙ БЛЮЗ
</t>
    </r>
    <r>
      <rPr>
        <sz val="16"/>
        <rFont val="Verdana"/>
        <family val="2"/>
        <charset val="204"/>
      </rPr>
      <t>клубные соревнования</t>
    </r>
  </si>
  <si>
    <t>КСК "Конная Лахта", Санкт-Петербург</t>
  </si>
  <si>
    <t>Новикова А.</t>
  </si>
  <si>
    <r>
      <t>НОРБЕКОВ</t>
    </r>
    <r>
      <rPr>
        <sz val="8"/>
        <rFont val="Verdana"/>
        <family val="2"/>
        <charset val="204"/>
      </rPr>
      <t xml:space="preserve"> Файезбек</t>
    </r>
  </si>
  <si>
    <r>
      <t xml:space="preserve">КАЗАНЦЕВА </t>
    </r>
    <r>
      <rPr>
        <sz val="8"/>
        <rFont val="Verdana"/>
        <family val="2"/>
        <charset val="204"/>
      </rPr>
      <t>Анастасия</t>
    </r>
  </si>
  <si>
    <r>
      <t>САКУРА</t>
    </r>
    <r>
      <rPr>
        <sz val="8"/>
        <rFont val="Verdana"/>
        <family val="2"/>
        <charset val="204"/>
      </rPr>
      <t>-14, коб., полукр., Кулихан, Россия</t>
    </r>
  </si>
  <si>
    <t>Мюллер М.</t>
  </si>
  <si>
    <t>Епишин В.</t>
  </si>
  <si>
    <r>
      <t xml:space="preserve">ГРОМОВА </t>
    </r>
    <r>
      <rPr>
        <sz val="8"/>
        <rFont val="Verdana"/>
        <family val="2"/>
        <charset val="204"/>
      </rPr>
      <t>Карина</t>
    </r>
  </si>
  <si>
    <r>
      <t>ДОФИНА ЭСТРЕЛЛА</t>
    </r>
    <r>
      <rPr>
        <sz val="8"/>
        <rFont val="Verdana"/>
        <family val="2"/>
        <charset val="204"/>
      </rPr>
      <t>-11, коб., бул., полукр., Эфир, Россия</t>
    </r>
  </si>
  <si>
    <t>010614</t>
  </si>
  <si>
    <t>Громова А.</t>
  </si>
  <si>
    <t>Федоров Н.</t>
  </si>
  <si>
    <t>КСК "Конная Лахта", 
Санкт-Петербург</t>
  </si>
  <si>
    <t>КСК "Конная Лахта", 
Ленинградская область</t>
  </si>
  <si>
    <r>
      <t xml:space="preserve">ФЕДОРОВА </t>
    </r>
    <r>
      <rPr>
        <sz val="8"/>
        <rFont val="Verdana"/>
        <family val="2"/>
        <charset val="204"/>
      </rPr>
      <t>Александра</t>
    </r>
  </si>
  <si>
    <r>
      <t>ДМИТРИЕВА</t>
    </r>
    <r>
      <rPr>
        <sz val="8"/>
        <rFont val="Verdana"/>
        <family val="2"/>
        <charset val="204"/>
      </rPr>
      <t xml:space="preserve"> Вероника</t>
    </r>
  </si>
  <si>
    <t>008957</t>
  </si>
  <si>
    <r>
      <t xml:space="preserve">ЗАРИПОВ </t>
    </r>
    <r>
      <rPr>
        <sz val="8"/>
        <rFont val="Verdana"/>
        <family val="2"/>
        <charset val="204"/>
      </rPr>
      <t>Данис</t>
    </r>
  </si>
  <si>
    <r>
      <t>ОРЛОВА</t>
    </r>
    <r>
      <rPr>
        <sz val="8"/>
        <rFont val="Verdana"/>
        <family val="2"/>
        <charset val="204"/>
      </rPr>
      <t xml:space="preserve"> Людмила</t>
    </r>
  </si>
  <si>
    <t>036086</t>
  </si>
  <si>
    <r>
      <t>МЕЛЬНИКОВА</t>
    </r>
    <r>
      <rPr>
        <sz val="8"/>
        <rFont val="Verdana"/>
        <family val="2"/>
        <charset val="204"/>
      </rPr>
      <t xml:space="preserve"> Ксения</t>
    </r>
  </si>
  <si>
    <r>
      <t>ПАРЕКС</t>
    </r>
    <r>
      <rPr>
        <sz val="8"/>
        <rFont val="Verdana"/>
        <family val="2"/>
        <charset val="204"/>
      </rPr>
      <t>-03, мер., вор., латв., Паэзано, КЗ Буртниеки</t>
    </r>
  </si>
  <si>
    <t>007676</t>
  </si>
  <si>
    <t>Мельникова К.</t>
  </si>
  <si>
    <t>Лудина И.</t>
  </si>
  <si>
    <r>
      <t xml:space="preserve">КОНУРОВА </t>
    </r>
    <r>
      <rPr>
        <sz val="8"/>
        <rFont val="Verdana"/>
        <family val="2"/>
        <charset val="204"/>
      </rPr>
      <t>Александра</t>
    </r>
  </si>
  <si>
    <r>
      <t>БАРЕЛЬЕФ</t>
    </r>
    <r>
      <rPr>
        <sz val="8"/>
        <rFont val="Verdana"/>
        <family val="2"/>
        <charset val="204"/>
      </rPr>
      <t>-06, мер., гнед., полукр., Банзай, Р. Татарстан</t>
    </r>
  </si>
  <si>
    <t>007485</t>
  </si>
  <si>
    <r>
      <t xml:space="preserve">ЛОППЕР </t>
    </r>
    <r>
      <rPr>
        <sz val="8"/>
        <rFont val="Verdana"/>
        <family val="2"/>
        <charset val="204"/>
      </rPr>
      <t>Наталья</t>
    </r>
  </si>
  <si>
    <t>012082</t>
  </si>
  <si>
    <r>
      <t>ЭЙЛАТ</t>
    </r>
    <r>
      <rPr>
        <sz val="8"/>
        <rFont val="Verdana"/>
        <family val="2"/>
        <charset val="204"/>
      </rPr>
      <t>-15, жер., гнед., полукр., Лансберг, Украина</t>
    </r>
  </si>
  <si>
    <t>020223</t>
  </si>
  <si>
    <t>Лоппер Н.</t>
  </si>
  <si>
    <t>КК "Амулет",
Санкт-Петербург</t>
  </si>
  <si>
    <r>
      <t xml:space="preserve">БУЛКИНА </t>
    </r>
    <r>
      <rPr>
        <sz val="8"/>
        <rFont val="Verdana"/>
        <family val="2"/>
        <charset val="204"/>
      </rPr>
      <t>Полина</t>
    </r>
  </si>
  <si>
    <r>
      <t>ЛИВЕРПУЛЬ</t>
    </r>
    <r>
      <rPr>
        <sz val="8"/>
        <rFont val="Verdana"/>
        <family val="2"/>
        <charset val="204"/>
      </rPr>
      <t>-04, мер., трак., т-гнед., Вертопрах, Россия</t>
    </r>
  </si>
  <si>
    <t>010711</t>
  </si>
  <si>
    <t>Тарасенко М.</t>
  </si>
  <si>
    <t>ч/в,
Санкт-Петербург</t>
  </si>
  <si>
    <r>
      <rPr>
        <b/>
        <sz val="16"/>
        <rFont val="Verdana"/>
        <family val="2"/>
        <charset val="204"/>
      </rPr>
      <t>ОСЕННИЙ БЛЮЗ</t>
    </r>
    <r>
      <rPr>
        <sz val="16"/>
        <rFont val="Verdana"/>
        <family val="2"/>
        <charset val="204"/>
      </rPr>
      <t xml:space="preserve">
клубные соревнования</t>
    </r>
  </si>
  <si>
    <t xml:space="preserve">БОЛЬШОЙ ПРИЗ </t>
  </si>
  <si>
    <t>Ахачинский А. - ВК - Санкт-Петербург</t>
  </si>
  <si>
    <t>Серова А. - ВК - Санкт-Петербург</t>
  </si>
  <si>
    <t>ОБЯЗАТЕЛЬНАЯ ПРОГРАММА №1 (ОСФ) ТЕСТ А</t>
  </si>
  <si>
    <r>
      <rPr>
        <b/>
        <sz val="16"/>
        <rFont val="Verdana"/>
        <family val="2"/>
        <charset val="204"/>
      </rPr>
      <t xml:space="preserve">ОСЕННИЙ БЛЮЗ
</t>
    </r>
    <r>
      <rPr>
        <sz val="16"/>
        <rFont val="Verdana"/>
        <family val="2"/>
        <charset val="204"/>
      </rPr>
      <t>клубные соревнования</t>
    </r>
  </si>
  <si>
    <t>Тест FEI (ред. 2017г.) «Предварительная езда для 5-летних лошадей.»</t>
  </si>
  <si>
    <t>ПРЕДВАРИТЕЛЬНЫЙ ПРИЗ А. Дети</t>
  </si>
  <si>
    <t>14 ноября 2020 г.</t>
  </si>
  <si>
    <t>Бондаренко А.</t>
  </si>
  <si>
    <r>
      <t>ХАНИХИЛЛС ОЛИВИЯ</t>
    </r>
    <r>
      <rPr>
        <sz val="8"/>
        <rFont val="Verdana"/>
        <family val="2"/>
        <charset val="204"/>
      </rPr>
      <t>-06 (117), коб., рыж.,уэльский пони, Нидерланды</t>
    </r>
  </si>
  <si>
    <t>003884</t>
  </si>
  <si>
    <t>020562</t>
  </si>
  <si>
    <r>
      <t>ЛАРА КРОФТ</t>
    </r>
    <r>
      <rPr>
        <sz val="8"/>
        <rFont val="Verdana"/>
        <family val="2"/>
        <charset val="204"/>
      </rPr>
      <t>-13, коб., вор. уэльс.пони, Йсселвиедтс Каспаров , Ленинградская обл.</t>
    </r>
  </si>
  <si>
    <t>003512</t>
  </si>
  <si>
    <t>079005</t>
  </si>
  <si>
    <t>019410</t>
  </si>
  <si>
    <t>012389</t>
  </si>
  <si>
    <r>
      <t>ПРОГРЕСС</t>
    </r>
    <r>
      <rPr>
        <sz val="8"/>
        <rFont val="Verdana"/>
        <family val="2"/>
        <charset val="204"/>
      </rPr>
      <t>-06, жер., т-гнед., рус.верх., Очаков, ПКЗ "Псковский"</t>
    </r>
  </si>
  <si>
    <t>023063</t>
  </si>
  <si>
    <t>ООО "РДС-Агро"</t>
  </si>
  <si>
    <t>КСК "Конная Лахта",
Санкт-Петербург</t>
  </si>
  <si>
    <r>
      <t>БИСМАРК</t>
    </r>
    <r>
      <rPr>
        <sz val="8"/>
        <rFont val="Verdana"/>
        <family val="2"/>
        <charset val="204"/>
      </rPr>
      <t>-11, жер., рыж. вестф., Бурбон , Беларусь</t>
    </r>
  </si>
  <si>
    <t>Орлова Л.</t>
  </si>
  <si>
    <t>Самофалова К.</t>
  </si>
  <si>
    <r>
      <t xml:space="preserve">ПЕТРОВА </t>
    </r>
    <r>
      <rPr>
        <sz val="8"/>
        <rFont val="Verdana"/>
        <family val="2"/>
        <charset val="204"/>
      </rPr>
      <t>Юлия</t>
    </r>
  </si>
  <si>
    <r>
      <t>ФРИСТАЙЛ</t>
    </r>
    <r>
      <rPr>
        <sz val="8"/>
        <rFont val="Verdana"/>
        <family val="2"/>
        <charset val="204"/>
      </rPr>
      <t>-07, мер., гнед., латв., Фаберже, Латвия</t>
    </r>
  </si>
  <si>
    <t>009606</t>
  </si>
  <si>
    <r>
      <t xml:space="preserve">САМОФАЛОВА </t>
    </r>
    <r>
      <rPr>
        <sz val="8"/>
        <rFont val="Verdana"/>
        <family val="2"/>
        <charset val="204"/>
      </rPr>
      <t>Карина</t>
    </r>
  </si>
  <si>
    <r>
      <t>ДЖЕК БРАУН-15</t>
    </r>
    <r>
      <rPr>
        <sz val="8"/>
        <rFont val="Verdana"/>
        <family val="2"/>
        <charset val="204"/>
      </rPr>
      <t>, мер., гнед., полукр., Эквадор, к/з им. Кирова</t>
    </r>
  </si>
  <si>
    <t>Герасимова Е. - Санкт-Петербург</t>
  </si>
  <si>
    <t>ОСЕННИЙ БЛЮЗ
клубные соревнования</t>
  </si>
  <si>
    <t>Ахачинский А.А.</t>
  </si>
  <si>
    <t>ВК</t>
  </si>
  <si>
    <t>Кушнир М.С.</t>
  </si>
  <si>
    <t>1К</t>
  </si>
  <si>
    <t>Серова А.В.</t>
  </si>
  <si>
    <t>Секретарь</t>
  </si>
  <si>
    <t>Степанова И.И.</t>
  </si>
  <si>
    <t>2К</t>
  </si>
  <si>
    <r>
      <t xml:space="preserve">Судьи: </t>
    </r>
    <r>
      <rPr>
        <sz val="10"/>
        <rFont val="Verdana"/>
        <family val="2"/>
        <charset val="204"/>
      </rPr>
      <t xml:space="preserve">Н - Синильникова Н. - , </t>
    </r>
    <r>
      <rPr>
        <b/>
        <sz val="10"/>
        <rFont val="Verdana"/>
        <family val="2"/>
        <charset val="204"/>
      </rPr>
      <t xml:space="preserve">С - Ахачинский А. - ВК - Санкт-Петербург </t>
    </r>
    <r>
      <rPr>
        <sz val="10"/>
        <rFont val="Verdana"/>
        <family val="2"/>
        <charset val="204"/>
      </rPr>
      <t>, М - Кушнир М. - 1К - Ленинградская область</t>
    </r>
  </si>
  <si>
    <t>КСК "Конная Лахта", Ленинградская область</t>
  </si>
  <si>
    <t>Н</t>
  </si>
  <si>
    <t>011279</t>
  </si>
  <si>
    <t>ПРЕДВАРИТЕЛЬНЫЙ ПРИЗ. ЮНОШИ</t>
  </si>
  <si>
    <t>Кузенкова Р.</t>
  </si>
  <si>
    <t>ч/в, 
Санкет-Петербург</t>
  </si>
  <si>
    <t>допущен</t>
  </si>
  <si>
    <r>
      <t xml:space="preserve">Судьи: </t>
    </r>
    <r>
      <rPr>
        <sz val="10"/>
        <rFont val="Verdana"/>
        <family val="2"/>
        <charset val="204"/>
      </rPr>
      <t xml:space="preserve"> Синильникова Н., </t>
    </r>
    <r>
      <rPr>
        <b/>
        <sz val="10"/>
        <rFont val="Verdana"/>
        <family val="2"/>
        <charset val="204"/>
      </rPr>
      <t xml:space="preserve">С - Ахачинский А. </t>
    </r>
    <r>
      <rPr>
        <sz val="10"/>
        <rFont val="Verdana"/>
        <family val="2"/>
        <charset val="204"/>
      </rPr>
      <t xml:space="preserve">, М - Кушнир М. </t>
    </r>
  </si>
  <si>
    <t>Синильникова Н.О.</t>
  </si>
  <si>
    <t>Читчик</t>
  </si>
  <si>
    <t>Синильникова А.А.</t>
  </si>
  <si>
    <t>б/к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</si>
</sst>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₽&quot;;\-#,##0\ &quot;₽&quot;"/>
    <numFmt numFmtId="44" formatCode="_-* #,##0.00\ &quot;₽&quot;_-;\-* #,##0.00\ &quot;₽&quot;_-;_-* &quot;-&quot;??\ &quot;₽&quot;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6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i/>
      <sz val="8"/>
      <name val="Verdan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5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0" borderId="0"/>
    <xf numFmtId="0" fontId="17" fillId="0" borderId="0"/>
    <xf numFmtId="0" fontId="5" fillId="0" borderId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2" fillId="12" borderId="1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3" fillId="38" borderId="2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5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70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3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3" fontId="17" fillId="0" borderId="0" applyFill="0" applyBorder="0" applyAlignment="0" applyProtection="0"/>
    <xf numFmtId="173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0" fontId="5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17" fillId="0" borderId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5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70" fontId="20" fillId="0" borderId="0" applyFill="0" applyBorder="0" applyAlignment="0" applyProtection="0"/>
    <xf numFmtId="167" fontId="1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6" fontId="5" fillId="0" borderId="0" applyFont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167" fontId="5" fillId="0" borderId="0" applyFill="0" applyBorder="0" applyAlignment="0" applyProtection="0"/>
    <xf numFmtId="167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2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</cellStyleXfs>
  <cellXfs count="110">
    <xf numFmtId="0" fontId="0" fillId="0" borderId="0" xfId="0"/>
    <xf numFmtId="0" fontId="35" fillId="0" borderId="0" xfId="4364" applyFont="1" applyAlignment="1" applyProtection="1">
      <alignment horizontal="left" vertical="center"/>
      <protection locked="0"/>
    </xf>
    <xf numFmtId="0" fontId="15" fillId="0" borderId="0" xfId="4364" applyFont="1" applyAlignment="1" applyProtection="1">
      <alignment horizontal="left" vertical="center"/>
      <protection locked="0"/>
    </xf>
    <xf numFmtId="0" fontId="9" fillId="0" borderId="0" xfId="4364" applyFont="1" applyAlignment="1" applyProtection="1">
      <alignment horizontal="center" vertical="center"/>
      <protection locked="0"/>
    </xf>
    <xf numFmtId="0" fontId="19" fillId="0" borderId="0" xfId="4364" applyFont="1" applyAlignment="1" applyProtection="1">
      <alignment horizontal="left" vertical="center"/>
      <protection locked="0"/>
    </xf>
    <xf numFmtId="0" fontId="9" fillId="0" borderId="0" xfId="4364" applyFont="1" applyAlignment="1" applyProtection="1">
      <alignment wrapText="1"/>
      <protection locked="0"/>
    </xf>
    <xf numFmtId="49" fontId="9" fillId="0" borderId="0" xfId="4364" applyNumberFormat="1" applyFont="1" applyAlignment="1" applyProtection="1">
      <alignment wrapText="1"/>
      <protection locked="0"/>
    </xf>
    <xf numFmtId="0" fontId="9" fillId="0" borderId="0" xfId="4364" applyFont="1" applyAlignment="1" applyProtection="1">
      <alignment shrinkToFit="1"/>
      <protection locked="0"/>
    </xf>
    <xf numFmtId="0" fontId="9" fillId="0" borderId="0" xfId="4364" applyFont="1" applyAlignment="1" applyProtection="1">
      <alignment horizontal="center"/>
      <protection locked="0"/>
    </xf>
    <xf numFmtId="0" fontId="35" fillId="0" borderId="0" xfId="4364" applyFont="1" applyAlignment="1" applyProtection="1">
      <alignment horizontal="right" vertical="center"/>
      <protection locked="0"/>
    </xf>
    <xf numFmtId="0" fontId="7" fillId="44" borderId="8" xfId="4363" applyFont="1" applyFill="1" applyBorder="1" applyAlignment="1" applyProtection="1">
      <alignment horizontal="center" vertical="center" wrapText="1"/>
      <protection locked="0"/>
    </xf>
    <xf numFmtId="0" fontId="0" fillId="44" borderId="8" xfId="0" applyFill="1" applyBorder="1"/>
    <xf numFmtId="49" fontId="10" fillId="45" borderId="8" xfId="3773" applyNumberFormat="1" applyFont="1" applyFill="1" applyBorder="1" applyAlignment="1" applyProtection="1">
      <alignment horizontal="left" vertical="center" wrapText="1"/>
      <protection locked="0"/>
    </xf>
    <xf numFmtId="49" fontId="11" fillId="45" borderId="8" xfId="3773" applyNumberFormat="1" applyFont="1" applyFill="1" applyBorder="1" applyAlignment="1">
      <alignment horizontal="center" vertical="center" wrapText="1"/>
    </xf>
    <xf numFmtId="0" fontId="11" fillId="45" borderId="8" xfId="3773" applyFont="1" applyFill="1" applyBorder="1" applyAlignment="1" applyProtection="1">
      <alignment horizontal="center" vertical="center" wrapText="1"/>
      <protection locked="0"/>
    </xf>
    <xf numFmtId="49" fontId="10" fillId="45" borderId="8" xfId="1911" applyNumberFormat="1" applyFont="1" applyFill="1" applyBorder="1" applyAlignment="1" applyProtection="1">
      <alignment vertical="center" wrapText="1"/>
      <protection locked="0"/>
    </xf>
    <xf numFmtId="49" fontId="11" fillId="45" borderId="8" xfId="3773" applyNumberFormat="1" applyFont="1" applyFill="1" applyBorder="1" applyAlignment="1" applyProtection="1">
      <alignment horizontal="center" vertical="center" wrapText="1"/>
      <protection locked="0"/>
    </xf>
    <xf numFmtId="0" fontId="11" fillId="45" borderId="8" xfId="4362" applyFont="1" applyFill="1" applyBorder="1" applyAlignment="1" applyProtection="1">
      <alignment horizontal="center" vertical="center"/>
      <protection locked="0"/>
    </xf>
    <xf numFmtId="0" fontId="11" fillId="45" borderId="8" xfId="1510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4364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/>
    <xf numFmtId="0" fontId="8" fillId="0" borderId="0" xfId="4364" applyFont="1" applyAlignment="1" applyProtection="1">
      <alignment vertical="center"/>
      <protection locked="0"/>
    </xf>
    <xf numFmtId="0" fontId="19" fillId="0" borderId="0" xfId="4543" applyFont="1" applyAlignment="1" applyProtection="1">
      <alignment horizontal="center"/>
      <protection locked="0"/>
    </xf>
    <xf numFmtId="0" fontId="9" fillId="0" borderId="0" xfId="4542" applyFont="1" applyProtection="1">
      <protection locked="0"/>
    </xf>
    <xf numFmtId="0" fontId="9" fillId="0" borderId="0" xfId="4542" applyFont="1" applyAlignment="1" applyProtection="1">
      <alignment wrapText="1"/>
      <protection locked="0"/>
    </xf>
    <xf numFmtId="0" fontId="9" fillId="0" borderId="0" xfId="4542" applyFont="1" applyAlignment="1" applyProtection="1">
      <alignment shrinkToFit="1"/>
      <protection locked="0"/>
    </xf>
    <xf numFmtId="1" fontId="39" fillId="0" borderId="0" xfId="4542" applyNumberFormat="1" applyFont="1" applyProtection="1">
      <protection locked="0"/>
    </xf>
    <xf numFmtId="0" fontId="9" fillId="44" borderId="8" xfId="4542" applyFont="1" applyFill="1" applyBorder="1" applyAlignment="1" applyProtection="1">
      <alignment horizontal="center" vertical="center" wrapText="1"/>
      <protection locked="0"/>
    </xf>
    <xf numFmtId="0" fontId="12" fillId="44" borderId="8" xfId="4544" applyFont="1" applyFill="1" applyBorder="1" applyAlignment="1" applyProtection="1">
      <alignment horizontal="center" vertical="center" textRotation="90" wrapText="1"/>
      <protection locked="0"/>
    </xf>
    <xf numFmtId="1" fontId="12" fillId="44" borderId="8" xfId="4544" applyNumberFormat="1" applyFont="1" applyFill="1" applyBorder="1" applyAlignment="1" applyProtection="1">
      <alignment horizontal="center" vertical="center" textRotation="90" wrapText="1"/>
      <protection locked="0"/>
    </xf>
    <xf numFmtId="20" fontId="11" fillId="0" borderId="8" xfId="3750" applyNumberFormat="1" applyFont="1" applyFill="1" applyBorder="1" applyAlignment="1">
      <alignment horizontal="center" vertical="center"/>
    </xf>
    <xf numFmtId="0" fontId="0" fillId="0" borderId="8" xfId="0" applyBorder="1"/>
    <xf numFmtId="174" fontId="11" fillId="0" borderId="8" xfId="4543" applyNumberFormat="1" applyFont="1" applyBorder="1" applyAlignment="1" applyProtection="1">
      <alignment horizontal="center" vertical="center" wrapText="1"/>
      <protection locked="0"/>
    </xf>
    <xf numFmtId="176" fontId="40" fillId="0" borderId="8" xfId="4543" applyNumberFormat="1" applyFont="1" applyBorder="1" applyAlignment="1" applyProtection="1">
      <alignment horizontal="center" vertical="center" wrapText="1"/>
      <protection locked="0"/>
    </xf>
    <xf numFmtId="0" fontId="10" fillId="0" borderId="8" xfId="4545" applyFont="1" applyBorder="1" applyAlignment="1" applyProtection="1">
      <alignment horizontal="center" vertical="center" wrapText="1"/>
      <protection locked="0"/>
    </xf>
    <xf numFmtId="0" fontId="9" fillId="0" borderId="8" xfId="4543" applyFont="1" applyBorder="1" applyAlignment="1" applyProtection="1">
      <alignment horizontal="center" vertical="center" wrapText="1"/>
      <protection locked="0"/>
    </xf>
    <xf numFmtId="1" fontId="12" fillId="0" borderId="8" xfId="4543" applyNumberFormat="1" applyFont="1" applyBorder="1" applyAlignment="1" applyProtection="1">
      <alignment horizontal="center" vertical="center" wrapText="1"/>
      <protection locked="0"/>
    </xf>
    <xf numFmtId="0" fontId="19" fillId="0" borderId="8" xfId="4543" applyFont="1" applyBorder="1" applyAlignment="1" applyProtection="1">
      <alignment horizontal="center" vertical="center" wrapText="1"/>
      <protection locked="0"/>
    </xf>
    <xf numFmtId="0" fontId="0" fillId="0" borderId="0" xfId="0"/>
    <xf numFmtId="0" fontId="8" fillId="0" borderId="8" xfId="4544" applyFont="1" applyBorder="1" applyAlignment="1" applyProtection="1">
      <alignment horizontal="center" vertical="center" wrapText="1"/>
      <protection locked="0"/>
    </xf>
    <xf numFmtId="0" fontId="5" fillId="0" borderId="8" xfId="4547" applyFont="1" applyFill="1" applyBorder="1" applyAlignment="1" applyProtection="1">
      <alignment horizontal="center" vertical="center"/>
      <protection locked="0"/>
    </xf>
    <xf numFmtId="174" fontId="41" fillId="0" borderId="8" xfId="4362" applyNumberFormat="1" applyFont="1" applyBorder="1" applyAlignment="1" applyProtection="1">
      <alignment horizontal="center" vertical="center"/>
      <protection locked="0"/>
    </xf>
    <xf numFmtId="0" fontId="42" fillId="0" borderId="8" xfId="3759" applyFont="1" applyFill="1" applyBorder="1" applyAlignment="1">
      <alignment horizontal="center" vertical="center" wrapText="1"/>
    </xf>
    <xf numFmtId="174" fontId="41" fillId="0" borderId="8" xfId="3759" applyNumberFormat="1" applyFont="1" applyFill="1" applyBorder="1" applyAlignment="1">
      <alignment horizontal="center" vertical="center" wrapText="1"/>
    </xf>
    <xf numFmtId="176" fontId="41" fillId="0" borderId="8" xfId="3759" applyNumberFormat="1" applyFont="1" applyFill="1" applyBorder="1" applyAlignment="1">
      <alignment horizontal="center" vertical="center" wrapText="1"/>
    </xf>
    <xf numFmtId="0" fontId="43" fillId="0" borderId="0" xfId="3759" applyFont="1"/>
    <xf numFmtId="0" fontId="9" fillId="45" borderId="8" xfId="4550" applyFont="1" applyFill="1" applyBorder="1" applyAlignment="1" applyProtection="1">
      <alignment horizontal="center" vertical="center" wrapText="1"/>
      <protection locked="0"/>
    </xf>
    <xf numFmtId="0" fontId="7" fillId="0" borderId="0" xfId="3759" applyFont="1" applyBorder="1"/>
    <xf numFmtId="0" fontId="7" fillId="0" borderId="0" xfId="0" applyFont="1" applyAlignment="1">
      <alignment horizontal="center"/>
    </xf>
    <xf numFmtId="0" fontId="46" fillId="0" borderId="0" xfId="3771" applyFont="1"/>
    <xf numFmtId="0" fontId="44" fillId="0" borderId="8" xfId="3771" applyFont="1" applyBorder="1"/>
    <xf numFmtId="0" fontId="48" fillId="0" borderId="8" xfId="3771" applyFont="1" applyBorder="1"/>
    <xf numFmtId="0" fontId="46" fillId="0" borderId="8" xfId="3771" applyFont="1" applyBorder="1" applyAlignment="1">
      <alignment wrapText="1"/>
    </xf>
    <xf numFmtId="0" fontId="47" fillId="0" borderId="8" xfId="3771" applyFont="1" applyBorder="1"/>
    <xf numFmtId="0" fontId="7" fillId="0" borderId="0" xfId="4364" applyFont="1" applyAlignment="1" applyProtection="1">
      <alignment vertical="center"/>
      <protection locked="0"/>
    </xf>
    <xf numFmtId="0" fontId="9" fillId="44" borderId="8" xfId="4542" applyFont="1" applyFill="1" applyBorder="1" applyAlignment="1" applyProtection="1">
      <alignment horizontal="center" vertical="center" wrapText="1"/>
      <protection locked="0"/>
    </xf>
    <xf numFmtId="0" fontId="10" fillId="44" borderId="8" xfId="4542" applyFont="1" applyFill="1" applyBorder="1" applyAlignment="1" applyProtection="1">
      <alignment horizontal="center" vertical="center" textRotation="90" wrapText="1"/>
      <protection locked="0"/>
    </xf>
    <xf numFmtId="176" fontId="9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543" applyFont="1" applyAlignment="1" applyProtection="1">
      <alignment horizontal="center"/>
      <protection locked="0"/>
    </xf>
    <xf numFmtId="0" fontId="0" fillId="0" borderId="0" xfId="0"/>
    <xf numFmtId="0" fontId="10" fillId="46" borderId="8" xfId="4546" applyFont="1" applyFill="1" applyBorder="1" applyAlignment="1" applyProtection="1">
      <alignment horizontal="center" vertical="center" textRotation="90" wrapText="1"/>
      <protection locked="0"/>
    </xf>
    <xf numFmtId="0" fontId="10" fillId="46" borderId="8" xfId="4546" applyFont="1" applyFill="1" applyBorder="1" applyAlignment="1" applyProtection="1">
      <alignment horizontal="center" vertical="center" wrapText="1"/>
      <protection locked="0"/>
    </xf>
    <xf numFmtId="49" fontId="10" fillId="46" borderId="8" xfId="454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9" fillId="44" borderId="8" xfId="4542" applyFont="1" applyFill="1" applyBorder="1" applyAlignment="1" applyProtection="1">
      <alignment horizontal="center" vertical="center" wrapText="1"/>
      <protection locked="0"/>
    </xf>
    <xf numFmtId="0" fontId="19" fillId="0" borderId="0" xfId="4543" applyFont="1" applyAlignment="1" applyProtection="1">
      <alignment horizontal="center"/>
      <protection locked="0"/>
    </xf>
    <xf numFmtId="176" fontId="49" fillId="0" borderId="8" xfId="4543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4545" applyFont="1" applyFill="1" applyBorder="1" applyAlignment="1" applyProtection="1">
      <alignment horizontal="center" vertical="center" wrapText="1"/>
      <protection locked="0"/>
    </xf>
    <xf numFmtId="174" fontId="11" fillId="0" borderId="8" xfId="4543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4543" applyNumberFormat="1" applyFont="1" applyFill="1" applyBorder="1" applyAlignment="1" applyProtection="1">
      <alignment horizontal="center" vertical="center" wrapText="1"/>
      <protection locked="0"/>
    </xf>
    <xf numFmtId="0" fontId="10" fillId="45" borderId="8" xfId="4364" applyFont="1" applyFill="1" applyBorder="1" applyAlignment="1" applyProtection="1">
      <alignment vertical="center" wrapText="1"/>
      <protection locked="0"/>
    </xf>
    <xf numFmtId="49" fontId="11" fillId="45" borderId="8" xfId="4546" applyNumberFormat="1" applyFont="1" applyFill="1" applyBorder="1" applyAlignment="1" applyProtection="1">
      <alignment horizontal="center" vertical="center" wrapText="1"/>
      <protection locked="0"/>
    </xf>
    <xf numFmtId="0" fontId="11" fillId="45" borderId="8" xfId="4546" applyFont="1" applyFill="1" applyBorder="1" applyAlignment="1" applyProtection="1">
      <alignment horizontal="center" vertical="center" wrapText="1"/>
      <protection locked="0"/>
    </xf>
    <xf numFmtId="0" fontId="10" fillId="45" borderId="8" xfId="4551" applyNumberFormat="1" applyFont="1" applyFill="1" applyBorder="1" applyAlignment="1" applyProtection="1">
      <alignment horizontal="left" vertical="center" wrapText="1"/>
      <protection locked="0"/>
    </xf>
    <xf numFmtId="49" fontId="11" fillId="45" borderId="8" xfId="4112" applyNumberFormat="1" applyFont="1" applyFill="1" applyBorder="1" applyAlignment="1">
      <alignment horizontal="center" vertical="center" wrapText="1"/>
    </xf>
    <xf numFmtId="0" fontId="11" fillId="45" borderId="8" xfId="4112" applyNumberFormat="1" applyFont="1" applyFill="1" applyBorder="1" applyAlignment="1" applyProtection="1">
      <alignment horizontal="center" vertical="center"/>
      <protection locked="0"/>
    </xf>
    <xf numFmtId="0" fontId="11" fillId="45" borderId="8" xfId="0" applyFont="1" applyFill="1" applyBorder="1" applyAlignment="1" applyProtection="1">
      <alignment horizontal="center" vertical="center" wrapText="1"/>
      <protection locked="0"/>
    </xf>
    <xf numFmtId="0" fontId="11" fillId="45" borderId="8" xfId="4112" applyNumberFormat="1" applyFont="1" applyFill="1" applyBorder="1" applyAlignment="1" applyProtection="1">
      <alignment horizontal="center" vertical="center" wrapText="1"/>
      <protection locked="0"/>
    </xf>
    <xf numFmtId="49" fontId="10" fillId="44" borderId="8" xfId="4548" applyNumberFormat="1" applyFont="1" applyFill="1" applyBorder="1" applyAlignment="1" applyProtection="1">
      <alignment horizontal="left" vertical="center" wrapText="1"/>
      <protection locked="0"/>
    </xf>
    <xf numFmtId="49" fontId="11" fillId="44" borderId="8" xfId="4549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52" applyFont="1" applyFill="1" applyBorder="1" applyAlignment="1" applyProtection="1">
      <alignment horizontal="center" vertical="center"/>
      <protection locked="0"/>
    </xf>
    <xf numFmtId="0" fontId="34" fillId="0" borderId="0" xfId="4202" applyFont="1" applyFill="1" applyAlignment="1">
      <alignment horizontal="center" vertical="center" wrapText="1"/>
    </xf>
    <xf numFmtId="0" fontId="7" fillId="0" borderId="0" xfId="4364" applyFont="1" applyFill="1" applyAlignment="1" applyProtection="1">
      <alignment horizontal="center" vertical="center" wrapText="1"/>
      <protection locked="0"/>
    </xf>
    <xf numFmtId="0" fontId="8" fillId="0" borderId="0" xfId="4364" applyFont="1" applyFill="1" applyAlignment="1" applyProtection="1">
      <alignment horizontal="center" vertical="center" wrapText="1"/>
      <protection locked="0"/>
    </xf>
    <xf numFmtId="0" fontId="10" fillId="44" borderId="8" xfId="4542" applyFont="1" applyFill="1" applyBorder="1" applyAlignment="1" applyProtection="1">
      <alignment horizontal="center" vertical="center" textRotation="90" wrapText="1"/>
      <protection locked="0"/>
    </xf>
    <xf numFmtId="176" fontId="9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19" fillId="44" borderId="8" xfId="4544" applyFont="1" applyFill="1" applyBorder="1" applyAlignment="1" applyProtection="1">
      <alignment horizontal="center" vertical="center"/>
      <protection locked="0"/>
    </xf>
    <xf numFmtId="0" fontId="9" fillId="44" borderId="8" xfId="4542" applyFont="1" applyFill="1" applyBorder="1" applyAlignment="1" applyProtection="1">
      <alignment horizontal="center" vertical="center" textRotation="90" wrapText="1"/>
      <protection locked="0"/>
    </xf>
    <xf numFmtId="0" fontId="9" fillId="44" borderId="8" xfId="4542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4542" applyFont="1" applyAlignment="1" applyProtection="1">
      <alignment horizontal="center" vertical="center" wrapText="1"/>
      <protection locked="0"/>
    </xf>
    <xf numFmtId="0" fontId="41" fillId="0" borderId="0" xfId="4364" applyFont="1" applyAlignment="1" applyProtection="1">
      <alignment horizontal="center" vertical="center"/>
      <protection locked="0"/>
    </xf>
    <xf numFmtId="0" fontId="19" fillId="0" borderId="0" xfId="4543" applyFont="1" applyAlignment="1" applyProtection="1">
      <alignment horizontal="center"/>
      <protection locked="0"/>
    </xf>
    <xf numFmtId="0" fontId="9" fillId="45" borderId="8" xfId="4550" applyFont="1" applyFill="1" applyBorder="1" applyAlignment="1" applyProtection="1">
      <alignment horizontal="center" vertical="center" wrapText="1"/>
      <protection locked="0"/>
    </xf>
    <xf numFmtId="49" fontId="19" fillId="0" borderId="8" xfId="3759" applyNumberFormat="1" applyFont="1" applyBorder="1" applyAlignment="1">
      <alignment horizontal="center" vertical="center" wrapText="1"/>
    </xf>
    <xf numFmtId="0" fontId="19" fillId="0" borderId="8" xfId="3759" applyFont="1" applyBorder="1" applyAlignment="1">
      <alignment horizontal="center" vertical="center" wrapText="1"/>
    </xf>
    <xf numFmtId="0" fontId="19" fillId="0" borderId="9" xfId="3759" applyFont="1" applyBorder="1" applyAlignment="1">
      <alignment horizontal="center" vertical="center" wrapText="1"/>
    </xf>
    <xf numFmtId="0" fontId="19" fillId="0" borderId="10" xfId="3759" applyFont="1" applyBorder="1" applyAlignment="1">
      <alignment horizontal="center" vertical="center" wrapText="1"/>
    </xf>
    <xf numFmtId="0" fontId="19" fillId="0" borderId="8" xfId="3759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9" fillId="45" borderId="8" xfId="4550" applyFont="1" applyFill="1" applyBorder="1" applyAlignment="1" applyProtection="1">
      <alignment horizontal="center" vertical="center" textRotation="90" wrapText="1"/>
      <protection locked="0"/>
    </xf>
    <xf numFmtId="0" fontId="10" fillId="45" borderId="8" xfId="4550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Alignment="1">
      <alignment horizontal="center" vertical="center" wrapText="1"/>
    </xf>
    <xf numFmtId="0" fontId="19" fillId="0" borderId="0" xfId="3771" applyFont="1" applyAlignment="1">
      <alignment horizontal="center" vertical="center" wrapText="1"/>
    </xf>
    <xf numFmtId="0" fontId="44" fillId="0" borderId="0" xfId="3771" applyFont="1" applyAlignment="1">
      <alignment horizontal="center" vertical="center" wrapText="1"/>
    </xf>
    <xf numFmtId="0" fontId="45" fillId="0" borderId="0" xfId="3771" applyFont="1" applyAlignment="1">
      <alignment horizontal="center"/>
    </xf>
    <xf numFmtId="0" fontId="0" fillId="0" borderId="0" xfId="0"/>
  </cellXfs>
  <cellStyles count="4553"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4" xfId="1170"/>
    <cellStyle name="Денежный 10 2 2 5" xfId="1171"/>
    <cellStyle name="Денежный 10 2 2 5 2" xfId="1172"/>
    <cellStyle name="Денежный 10 2 3" xfId="1173"/>
    <cellStyle name="Денежный 10 2 3 10" xfId="1174"/>
    <cellStyle name="Денежный 10 2 3 2" xfId="1175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3" xfId="1180"/>
    <cellStyle name="Денежный 10 2 3 2 2 2 3 2" xfId="1181"/>
    <cellStyle name="Денежный 10 2 3 2 2 2 4" xfId="1182"/>
    <cellStyle name="Денежный 10 2 3 2 2 2 4 2" xfId="1183"/>
    <cellStyle name="Денежный 10 2 3 2 2 2 5" xfId="1184"/>
    <cellStyle name="Денежный 10 2 3 2 2 2 5 2" xfId="1185"/>
    <cellStyle name="Денежный 10 2 3 2 2 2 6" xfId="1186"/>
    <cellStyle name="Денежный 10 2 3 2 2 3" xfId="1187"/>
    <cellStyle name="Денежный 10 2 3 2 2 3 2" xfId="1188"/>
    <cellStyle name="Денежный 10 2 3 2 2 4" xfId="1189"/>
    <cellStyle name="Денежный 10 2 3 2 2 4 2" xfId="1190"/>
    <cellStyle name="Денежный 10 2 3 2 2 5" xfId="1191"/>
    <cellStyle name="Денежный 10 2 3 2 2 5 2" xfId="1192"/>
    <cellStyle name="Денежный 10 2 3 2 2 6" xfId="1193"/>
    <cellStyle name="Денежный 10 2 3 2 2 6 2" xfId="1194"/>
    <cellStyle name="Денежный 10 2 3 2 2 7" xfId="1195"/>
    <cellStyle name="Денежный 10 2 3 2 2 7 2" xfId="1196"/>
    <cellStyle name="Денежный 10 2 3 2 2 8" xfId="1197"/>
    <cellStyle name="Денежный 10 2 3 2 3" xfId="1198"/>
    <cellStyle name="Денежный 10 2 3 2 3 2" xfId="1199"/>
    <cellStyle name="Денежный 10 2 3 2 4" xfId="1200"/>
    <cellStyle name="Денежный 10 2 3 2 4 2" xfId="1201"/>
    <cellStyle name="Денежный 10 2 3 2 5" xfId="1202"/>
    <cellStyle name="Денежный 10 2 3 2 5 2" xfId="1203"/>
    <cellStyle name="Денежный 10 2 3 2 6" xfId="1204"/>
    <cellStyle name="Денежный 10 2 3 2 6 2" xfId="1205"/>
    <cellStyle name="Денежный 10 2 3 2 7" xfId="1206"/>
    <cellStyle name="Денежный 10 2 3 2 7 2" xfId="1207"/>
    <cellStyle name="Денежный 10 2 3 2 8" xfId="1208"/>
    <cellStyle name="Денежный 10 2 3 2 8 2" xfId="1209"/>
    <cellStyle name="Денежный 10 2 3 2 9" xfId="1210"/>
    <cellStyle name="Денежный 10 2 3 3" xfId="1211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4" xfId="1267"/>
    <cellStyle name="Денежный 10 2 3 3 2 4 2" xfId="1268"/>
    <cellStyle name="Денежный 10 2 3 3 2 5" xfId="1269"/>
    <cellStyle name="Денежный 10 2 3 3 2 5 2" xfId="1270"/>
    <cellStyle name="Денежный 10 2 3 3 2 6" xfId="1271"/>
    <cellStyle name="Денежный 10 2 3 3 2 6 2" xfId="1272"/>
    <cellStyle name="Денежный 10 2 3 3 2 7" xfId="1273"/>
    <cellStyle name="Денежный 10 2 3 3 2 7 2" xfId="1274"/>
    <cellStyle name="Денежный 10 2 3 3 2 8" xfId="1275"/>
    <cellStyle name="Денежный 10 2 3 3 3" xfId="1276"/>
    <cellStyle name="Денежный 10 2 3 3 3 2" xfId="1277"/>
    <cellStyle name="Денежный 10 2 3 3 4" xfId="1278"/>
    <cellStyle name="Денежный 10 2 3 3 4 2" xfId="1279"/>
    <cellStyle name="Денежный 10 2 3 3 5" xfId="1280"/>
    <cellStyle name="Денежный 10 2 3 3 5 2" xfId="1281"/>
    <cellStyle name="Денежный 10 2 3 3 6" xfId="1282"/>
    <cellStyle name="Денежный 10 2 3 3 6 2" xfId="1283"/>
    <cellStyle name="Денежный 10 2 3 3 7" xfId="1284"/>
    <cellStyle name="Денежный 10 2 3 3 7 2" xfId="1285"/>
    <cellStyle name="Денежный 10 2 3 3 8" xfId="1286"/>
    <cellStyle name="Денежный 10 2 3 3 8 2" xfId="1287"/>
    <cellStyle name="Денежный 10 2 3 3 9" xfId="1288"/>
    <cellStyle name="Денежный 10 2 3 4" xfId="1289"/>
    <cellStyle name="Денежный 10 2 3 4 2" xfId="1290"/>
    <cellStyle name="Денежный 10 2 3 5" xfId="1291"/>
    <cellStyle name="Денежный 10 2 3 5 2" xfId="1292"/>
    <cellStyle name="Денежный 10 2 3 5 2 2" xfId="1293"/>
    <cellStyle name="Денежный 10 2 3 5 3" xfId="1294"/>
    <cellStyle name="Денежный 10 2 3 6" xfId="1295"/>
    <cellStyle name="Денежный 10 2 3 6 2" xfId="1296"/>
    <cellStyle name="Денежный 10 2 3 7" xfId="1297"/>
    <cellStyle name="Денежный 10 2 3 7 2" xfId="1298"/>
    <cellStyle name="Денежный 10 2 3 8" xfId="1299"/>
    <cellStyle name="Денежный 10 2 3 8 2" xfId="1300"/>
    <cellStyle name="Денежный 10 2 3 9" xfId="1301"/>
    <cellStyle name="Денежный 10 2 3 9 2" xfId="1302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3" xfId="1308"/>
    <cellStyle name="Денежный 10 2 4 2 2 3 2" xfId="1309"/>
    <cellStyle name="Денежный 10 2 4 2 2 4" xfId="1310"/>
    <cellStyle name="Денежный 10 2 4 2 2 4 2" xfId="1311"/>
    <cellStyle name="Денежный 10 2 4 2 2 5" xfId="1312"/>
    <cellStyle name="Денежный 10 2 4 2 3" xfId="1313"/>
    <cellStyle name="Денежный 10 2 4 2 3 2" xfId="1314"/>
    <cellStyle name="Денежный 10 2 4 2 4" xfId="1315"/>
    <cellStyle name="Денежный 10 2 4 2 4 2" xfId="1316"/>
    <cellStyle name="Денежный 10 2 4 2 5" xfId="1317"/>
    <cellStyle name="Денежный 10 2 4 2 5 2" xfId="1318"/>
    <cellStyle name="Денежный 10 2 4 2 6" xfId="1319"/>
    <cellStyle name="Денежный 10 2 4 2 6 2" xfId="1320"/>
    <cellStyle name="Денежный 10 2 4 2 7" xfId="1321"/>
    <cellStyle name="Денежный 10 2 4 2 7 2" xfId="1322"/>
    <cellStyle name="Денежный 10 2 4 2 8" xfId="1323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3" xfId="1328"/>
    <cellStyle name="Денежный 10 2 4 3 2 3 2" xfId="1329"/>
    <cellStyle name="Денежный 10 2 4 3 2 4" xfId="1330"/>
    <cellStyle name="Денежный 10 2 4 3 2 4 2" xfId="1331"/>
    <cellStyle name="Денежный 10 2 4 3 2 5" xfId="1332"/>
    <cellStyle name="Денежный 10 2 4 3 3" xfId="1333"/>
    <cellStyle name="Денежный 10 2 4 3 3 2" xfId="1334"/>
    <cellStyle name="Денежный 10 2 4 3 4" xfId="1335"/>
    <cellStyle name="Денежный 10 2 4 3 4 2" xfId="1336"/>
    <cellStyle name="Денежный 10 2 4 3 5" xfId="1337"/>
    <cellStyle name="Денежный 10 2 4 3 5 2" xfId="1338"/>
    <cellStyle name="Денежный 10 2 4 3 6" xfId="1339"/>
    <cellStyle name="Денежный 10 2 4 3 6 2" xfId="1340"/>
    <cellStyle name="Денежный 10 2 4 3 7" xfId="1341"/>
    <cellStyle name="Денежный 10 2 4 3 7 2" xfId="1342"/>
    <cellStyle name="Денежный 10 2 4 3 8" xfId="1343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3" xfId="1348"/>
    <cellStyle name="Денежный 10 2 4 4 2 3 2" xfId="1349"/>
    <cellStyle name="Денежный 10 2 4 4 2 4" xfId="1350"/>
    <cellStyle name="Денежный 10 2 4 4 2 4 2" xfId="1351"/>
    <cellStyle name="Денежный 10 2 4 4 2 5" xfId="1352"/>
    <cellStyle name="Денежный 10 2 4 4 3" xfId="1353"/>
    <cellStyle name="Денежный 10 2 4 4 3 2" xfId="1354"/>
    <cellStyle name="Денежный 10 2 4 4 4" xfId="1355"/>
    <cellStyle name="Денежный 10 2 4 4 4 2" xfId="1356"/>
    <cellStyle name="Денежный 10 2 4 4 5" xfId="1357"/>
    <cellStyle name="Денежный 10 2 4 4 5 2" xfId="1358"/>
    <cellStyle name="Денежный 10 2 4 4 6" xfId="1359"/>
    <cellStyle name="Денежный 10 2 4 4 6 2" xfId="1360"/>
    <cellStyle name="Денежный 10 2 4 4 7" xfId="1361"/>
    <cellStyle name="Денежный 10 2 4 4 7 2" xfId="1362"/>
    <cellStyle name="Денежный 10 2 4 4 8" xfId="1363"/>
    <cellStyle name="Денежный 10 2 4 5" xfId="1364"/>
    <cellStyle name="Денежный 10 2 4 5 2" xfId="1365"/>
    <cellStyle name="Денежный 10 2 4 5 2 2" xfId="1366"/>
    <cellStyle name="Денежный 10 2 4 5 3" xfId="1367"/>
    <cellStyle name="Денежный 10 2 4 5 3 2" xfId="1368"/>
    <cellStyle name="Денежный 10 2 4 5 4" xfId="1369"/>
    <cellStyle name="Денежный 10 2 4 6" xfId="1370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3" xfId="1375"/>
    <cellStyle name="Денежный 10 2 5 3 2" xfId="1376"/>
    <cellStyle name="Денежный 10 2 5 4" xfId="1377"/>
    <cellStyle name="Денежный 10 2 5 4 2" xfId="1378"/>
    <cellStyle name="Денежный 10 2 5 5" xfId="1379"/>
    <cellStyle name="Денежный 10 2 5 5 2" xfId="1380"/>
    <cellStyle name="Денежный 10 2 5 6" xfId="1381"/>
    <cellStyle name="Денежный 10 2 5 6 2" xfId="1382"/>
    <cellStyle name="Денежный 10 2 5 7" xfId="1383"/>
    <cellStyle name="Денежный 10 2 5 7 2" xfId="1384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3" xfId="1389"/>
    <cellStyle name="Денежный 10 2 6 2 3 2" xfId="1390"/>
    <cellStyle name="Денежный 10 2 6 2 4" xfId="1391"/>
    <cellStyle name="Денежный 10 2 6 2 4 2" xfId="1392"/>
    <cellStyle name="Денежный 10 2 6 2 5" xfId="1393"/>
    <cellStyle name="Денежный 10 2 6 3" xfId="1394"/>
    <cellStyle name="Денежный 10 2 6 3 2" xfId="1395"/>
    <cellStyle name="Денежный 10 2 6 4" xfId="1396"/>
    <cellStyle name="Денежный 10 2 6 4 2" xfId="1397"/>
    <cellStyle name="Денежный 10 2 6 5" xfId="1398"/>
    <cellStyle name="Денежный 10 2 6 5 2" xfId="1399"/>
    <cellStyle name="Денежный 10 2 6 6" xfId="1400"/>
    <cellStyle name="Денежный 10 2 6 6 2" xfId="1401"/>
    <cellStyle name="Денежный 10 2 6 7" xfId="1402"/>
    <cellStyle name="Денежный 10 2 6 7 2" xfId="1403"/>
    <cellStyle name="Денежный 10 2 6 8" xfId="1404"/>
    <cellStyle name="Денежный 10 2 7" xfId="1405"/>
    <cellStyle name="Денежный 10 2 7 2" xfId="1406"/>
    <cellStyle name="Денежный 10 2 7 2 2" xfId="1407"/>
    <cellStyle name="Денежный 10 2 7 3" xfId="1408"/>
    <cellStyle name="Денежный 10 2 7 3 2" xfId="1409"/>
    <cellStyle name="Денежный 10 2 7 4" xfId="1410"/>
    <cellStyle name="Денежный 10 2 7 4 2" xfId="1411"/>
    <cellStyle name="Денежный 10 2 7 5" xfId="1412"/>
    <cellStyle name="Денежный 10 2 7 5 2" xfId="1413"/>
    <cellStyle name="Денежный 10 2 7 6" xfId="1414"/>
    <cellStyle name="Денежный 10 2 7 6 2" xfId="1415"/>
    <cellStyle name="Денежный 10 2 7 7" xfId="1416"/>
    <cellStyle name="Денежный 10 2 7 7 2" xfId="1417"/>
    <cellStyle name="Денежный 10 2 7 8" xfId="1418"/>
    <cellStyle name="Денежный 10 2 8" xfId="1419"/>
    <cellStyle name="Денежный 10 3" xfId="1420"/>
    <cellStyle name="Денежный 10 3 10" xfId="1421"/>
    <cellStyle name="Денежный 10 3 2" xfId="1422"/>
    <cellStyle name="Денежный 10 3 2 2" xfId="1423"/>
    <cellStyle name="Денежный 10 3 2 3" xfId="1424"/>
    <cellStyle name="Денежный 10 3 2 4" xfId="1425"/>
    <cellStyle name="Денежный 10 3 2 5" xfId="1426"/>
    <cellStyle name="Денежный 10 3 2 6" xfId="1427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3" xfId="1432"/>
    <cellStyle name="Денежный 10 3 3 2 3 2" xfId="1433"/>
    <cellStyle name="Денежный 10 3 3 2 4" xfId="1434"/>
    <cellStyle name="Денежный 10 3 3 2 4 2" xfId="1435"/>
    <cellStyle name="Денежный 10 3 3 2 5" xfId="1436"/>
    <cellStyle name="Денежный 10 3 3 3" xfId="1437"/>
    <cellStyle name="Денежный 10 3 3 3 2" xfId="1438"/>
    <cellStyle name="Денежный 10 3 3 4" xfId="1439"/>
    <cellStyle name="Денежный 10 3 3 4 2" xfId="1440"/>
    <cellStyle name="Денежный 10 3 3 5" xfId="1441"/>
    <cellStyle name="Денежный 10 3 3 5 2" xfId="1442"/>
    <cellStyle name="Денежный 10 3 3 6" xfId="1443"/>
    <cellStyle name="Денежный 10 3 3 6 2" xfId="1444"/>
    <cellStyle name="Денежный 10 3 3 7" xfId="1445"/>
    <cellStyle name="Денежный 10 3 3 7 2" xfId="1446"/>
    <cellStyle name="Денежный 10 3 3 8" xfId="1447"/>
    <cellStyle name="Денежный 10 3 4" xfId="1448"/>
    <cellStyle name="Денежный 10 3 4 2" xfId="1449"/>
    <cellStyle name="Денежный 10 3 4 2 2" xfId="1450"/>
    <cellStyle name="Денежный 10 3 4 3" xfId="1451"/>
    <cellStyle name="Денежный 10 3 4 3 2" xfId="1452"/>
    <cellStyle name="Денежный 10 3 4 4" xfId="1453"/>
    <cellStyle name="Денежный 10 3 4 4 2" xfId="1454"/>
    <cellStyle name="Денежный 10 3 4 5" xfId="1455"/>
    <cellStyle name="Денежный 10 3 5" xfId="1456"/>
    <cellStyle name="Денежный 10 3 5 2" xfId="1457"/>
    <cellStyle name="Денежный 10 3 6" xfId="1458"/>
    <cellStyle name="Денежный 10 3 6 2" xfId="1459"/>
    <cellStyle name="Денежный 10 3 7" xfId="1460"/>
    <cellStyle name="Денежный 10 3 7 2" xfId="1461"/>
    <cellStyle name="Денежный 10 3 8" xfId="1462"/>
    <cellStyle name="Денежный 10 3 8 2" xfId="1463"/>
    <cellStyle name="Денежный 10 3 9" xfId="1464"/>
    <cellStyle name="Денежный 10 3 9 2" xfId="1465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3" xfId="1472"/>
    <cellStyle name="Денежный 10 4 3 2 3 2" xfId="1473"/>
    <cellStyle name="Денежный 10 4 3 2 4" xfId="1474"/>
    <cellStyle name="Денежный 10 4 3 2 4 2" xfId="1475"/>
    <cellStyle name="Денежный 10 4 3 2 5" xfId="1476"/>
    <cellStyle name="Денежный 10 4 3 3" xfId="1477"/>
    <cellStyle name="Денежный 10 4 3 3 2" xfId="1478"/>
    <cellStyle name="Денежный 10 4 3 4" xfId="1479"/>
    <cellStyle name="Денежный 10 4 3 4 2" xfId="1480"/>
    <cellStyle name="Денежный 10 4 3 5" xfId="1481"/>
    <cellStyle name="Денежный 10 4 3 5 2" xfId="1482"/>
    <cellStyle name="Денежный 10 4 3 6" xfId="1483"/>
    <cellStyle name="Денежный 10 4 3 6 2" xfId="1484"/>
    <cellStyle name="Денежный 10 4 3 7" xfId="1485"/>
    <cellStyle name="Денежный 10 4 3 7 2" xfId="1486"/>
    <cellStyle name="Денежный 10 4 3 8" xfId="1487"/>
    <cellStyle name="Денежный 10 5" xfId="1488"/>
    <cellStyle name="Денежный 10 5 2" xfId="1489"/>
    <cellStyle name="Денежный 10 5 2 2" xfId="1490"/>
    <cellStyle name="Денежный 10 5 3" xfId="1491"/>
    <cellStyle name="Денежный 10 6" xfId="1492"/>
    <cellStyle name="Денежный 10 6 2" xfId="1493"/>
    <cellStyle name="Денежный 10 7" xfId="1494"/>
    <cellStyle name="Денежный 10 7 2" xfId="1495"/>
    <cellStyle name="Денежный 10 8" xfId="1496"/>
    <cellStyle name="Денежный 10 8 2" xfId="1497"/>
    <cellStyle name="Денежный 10 9" xfId="1498"/>
    <cellStyle name="Денежный 10 9 2" xfId="1499"/>
    <cellStyle name="Денежный 100" xfId="1500"/>
    <cellStyle name="Денежный 100 2" xfId="1501"/>
    <cellStyle name="Денежный 100 3" xfId="1502"/>
    <cellStyle name="Денежный 11" xfId="1503"/>
    <cellStyle name="Денежный 11 10" xfId="1504"/>
    <cellStyle name="Денежный 11 10 2" xfId="1505"/>
    <cellStyle name="Денежный 11 10 3" xfId="1506"/>
    <cellStyle name="Денежный 11 10 4" xfId="1507"/>
    <cellStyle name="Денежный 11 10 5" xfId="1508"/>
    <cellStyle name="Денежный 11 10 6" xfId="1509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3" xfId="1526"/>
    <cellStyle name="Денежный 11 2 2 2 4" xfId="1527"/>
    <cellStyle name="Денежный 11 2 2 2 5" xfId="1528"/>
    <cellStyle name="Денежный 11 2 2 2 6" xfId="1529"/>
    <cellStyle name="Денежный 11 2 2 3" xfId="1530"/>
    <cellStyle name="Денежный 11 2 2 4" xfId="1531"/>
    <cellStyle name="Денежный 11 2 2 5" xfId="1532"/>
    <cellStyle name="Денежный 11 2 2 6" xfId="1533"/>
    <cellStyle name="Денежный 11 2 2 7" xfId="1534"/>
    <cellStyle name="Денежный 11 2 2 8" xfId="1535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3" xfId="1905"/>
    <cellStyle name="Денежный 19 3 2" xfId="1906"/>
    <cellStyle name="Денежный 19 4" xfId="1907"/>
    <cellStyle name="Денежный 19 5" xfId="1908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3" xfId="1914"/>
    <cellStyle name="Денежный 2 10 2 10 4" xfId="1915"/>
    <cellStyle name="Денежный 2 10 2 10 5" xfId="1916"/>
    <cellStyle name="Денежный 2 10 2 10 6" xfId="1917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3" xfId="1923"/>
    <cellStyle name="Денежный 2 10 2 13 4" xfId="1924"/>
    <cellStyle name="Денежный 2 10 2 13 5" xfId="1925"/>
    <cellStyle name="Денежный 2 10 2 13 6" xfId="1926"/>
    <cellStyle name="Денежный 2 10 2 14" xfId="1927"/>
    <cellStyle name="Денежный 2 10 2 15" xfId="1928"/>
    <cellStyle name="Денежный 2 10 2 15 2" xfId="1929"/>
    <cellStyle name="Денежный 2 10 2 16" xfId="1930"/>
    <cellStyle name="Денежный 2 10 2 17" xfId="1931"/>
    <cellStyle name="Денежный 2 10 2 18" xfId="1932"/>
    <cellStyle name="Денежный 2 10 2 2" xfId="1933"/>
    <cellStyle name="Денежный 2 10 2 2 2" xfId="1934"/>
    <cellStyle name="Денежный 2 10 2 2 2 2" xfId="1935"/>
    <cellStyle name="Денежный 2 10 2 2 2 3" xfId="1936"/>
    <cellStyle name="Денежный 2 10 2 2 2 4" xfId="1937"/>
    <cellStyle name="Денежный 2 10 2 2 2 5" xfId="1938"/>
    <cellStyle name="Денежный 2 10 2 2 2 6" xfId="1939"/>
    <cellStyle name="Денежный 2 10 2 2 3" xfId="1940"/>
    <cellStyle name="Денежный 2 10 2 2 4" xfId="1941"/>
    <cellStyle name="Денежный 2 10 2 3" xfId="1942"/>
    <cellStyle name="Денежный 2 10 2 3 2" xfId="1943"/>
    <cellStyle name="Денежный 2 10 2 3 3" xfId="1944"/>
    <cellStyle name="Денежный 2 10 2 3 4" xfId="1945"/>
    <cellStyle name="Денежный 2 10 2 3 5" xfId="1946"/>
    <cellStyle name="Денежный 2 10 2 3 6" xfId="1947"/>
    <cellStyle name="Денежный 2 10 2 4" xfId="1948"/>
    <cellStyle name="Денежный 2 10 2 4 2" xfId="1949"/>
    <cellStyle name="Денежный 2 10 2 4 3" xfId="1950"/>
    <cellStyle name="Денежный 2 10 2 4 4" xfId="1951"/>
    <cellStyle name="Денежный 2 10 2 4 5" xfId="1952"/>
    <cellStyle name="Денежный 2 10 2 4 6" xfId="1953"/>
    <cellStyle name="Денежный 2 10 2 5" xfId="1954"/>
    <cellStyle name="Денежный 2 10 2 5 2" xfId="1955"/>
    <cellStyle name="Денежный 2 10 2 5 3" xfId="1956"/>
    <cellStyle name="Денежный 2 10 2 5 4" xfId="1957"/>
    <cellStyle name="Денежный 2 10 2 5 5" xfId="1958"/>
    <cellStyle name="Денежный 2 10 2 5 6" xfId="1959"/>
    <cellStyle name="Денежный 2 10 2 6" xfId="1960"/>
    <cellStyle name="Денежный 2 10 2 6 2" xfId="1961"/>
    <cellStyle name="Денежный 2 10 2 6 3" xfId="1962"/>
    <cellStyle name="Денежный 2 10 2 6 4" xfId="1963"/>
    <cellStyle name="Денежный 2 10 2 6 5" xfId="1964"/>
    <cellStyle name="Денежный 2 10 2 6 6" xfId="1965"/>
    <cellStyle name="Денежный 2 10 2 7" xfId="1966"/>
    <cellStyle name="Денежный 2 10 2 7 2" xfId="1967"/>
    <cellStyle name="Денежный 2 10 2 7 3" xfId="1968"/>
    <cellStyle name="Денежный 2 10 2 7 4" xfId="1969"/>
    <cellStyle name="Денежный 2 10 2 7 5" xfId="1970"/>
    <cellStyle name="Денежный 2 10 2 7 6" xfId="1971"/>
    <cellStyle name="Денежный 2 10 2 8" xfId="1972"/>
    <cellStyle name="Денежный 2 10 2 8 2" xfId="1973"/>
    <cellStyle name="Денежный 2 10 2 8 3" xfId="1974"/>
    <cellStyle name="Денежный 2 10 2 8 4" xfId="1975"/>
    <cellStyle name="Денежный 2 10 2 8 5" xfId="1976"/>
    <cellStyle name="Денежный 2 10 2 8 6" xfId="1977"/>
    <cellStyle name="Денежный 2 10 2 9" xfId="1978"/>
    <cellStyle name="Денежный 2 10 2 9 2" xfId="1979"/>
    <cellStyle name="Денежный 2 10 2 9 3" xfId="1980"/>
    <cellStyle name="Денежный 2 10 2 9 4" xfId="1981"/>
    <cellStyle name="Денежный 2 10 2 9 5" xfId="1982"/>
    <cellStyle name="Денежный 2 10 2 9 6" xfId="1983"/>
    <cellStyle name="Денежный 2 10 3" xfId="1984"/>
    <cellStyle name="Денежный 2 10 4" xfId="1985"/>
    <cellStyle name="Денежный 2 10 5" xfId="1986"/>
    <cellStyle name="Денежный 2 10 6" xfId="1987"/>
    <cellStyle name="Денежный 2 10 7" xfId="1988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3" xfId="1993"/>
    <cellStyle name="Денежный 2 11 2 2 4" xfId="1994"/>
    <cellStyle name="Денежный 2 11 2 2 5" xfId="1995"/>
    <cellStyle name="Денежный 2 11 2 2 6" xfId="1996"/>
    <cellStyle name="Денежный 2 11 2 3" xfId="1997"/>
    <cellStyle name="Денежный 2 11 2 3 2" xfId="1998"/>
    <cellStyle name="Денежный 2 11 2 3 3" xfId="1999"/>
    <cellStyle name="Денежный 2 11 2 3 4" xfId="2000"/>
    <cellStyle name="Денежный 2 11 2 3 5" xfId="2001"/>
    <cellStyle name="Денежный 2 11 2 3 6" xfId="2002"/>
    <cellStyle name="Денежный 2 11 2 4" xfId="2003"/>
    <cellStyle name="Денежный 2 11 2 5" xfId="2004"/>
    <cellStyle name="Денежный 2 11 2 6" xfId="2005"/>
    <cellStyle name="Денежный 2 11 2 7" xfId="2006"/>
    <cellStyle name="Денежный 2 11 2 8" xfId="2007"/>
    <cellStyle name="Денежный 2 11 3" xfId="2008"/>
    <cellStyle name="Денежный 2 11 4" xfId="2009"/>
    <cellStyle name="Денежный 2 11 4 2" xfId="2010"/>
    <cellStyle name="Денежный 2 11 5" xfId="2011"/>
    <cellStyle name="Денежный 2 11 6" xfId="2012"/>
    <cellStyle name="Денежный 2 11 7" xfId="2013"/>
    <cellStyle name="Денежный 2 11 8" xfId="2014"/>
    <cellStyle name="Денежный 2 12" xfId="2015"/>
    <cellStyle name="Денежный 2 12 2" xfId="2016"/>
    <cellStyle name="Денежный 2 12 3" xfId="2017"/>
    <cellStyle name="Денежный 2 12 4" xfId="2018"/>
    <cellStyle name="Денежный 2 12 5" xfId="2019"/>
    <cellStyle name="Денежный 2 12 6" xfId="2020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5" xfId="2025"/>
    <cellStyle name="Денежный 2 13 6" xfId="2026"/>
    <cellStyle name="Денежный 2 13 7" xfId="2027"/>
    <cellStyle name="Денежный 2 13 8" xfId="2028"/>
    <cellStyle name="Денежный 2 14" xfId="2029"/>
    <cellStyle name="Денежный 2 14 2" xfId="2030"/>
    <cellStyle name="Денежный 2 14 3" xfId="2031"/>
    <cellStyle name="Денежный 2 15" xfId="2032"/>
    <cellStyle name="Денежный 2 15 2" xfId="2033"/>
    <cellStyle name="Денежный 2 15 3" xfId="2034"/>
    <cellStyle name="Денежный 2 15 3 2" xfId="2035"/>
    <cellStyle name="Денежный 2 15 4" xfId="2036"/>
    <cellStyle name="Денежный 2 15 5" xfId="2037"/>
    <cellStyle name="Денежный 2 15 6" xfId="2038"/>
    <cellStyle name="Денежный 2 16" xfId="2039"/>
    <cellStyle name="Денежный 2 16 2" xfId="2040"/>
    <cellStyle name="Денежный 2 16 3" xfId="2041"/>
    <cellStyle name="Денежный 2 16 4" xfId="2042"/>
    <cellStyle name="Денежный 2 16 5" xfId="2043"/>
    <cellStyle name="Денежный 2 16 6" xfId="2044"/>
    <cellStyle name="Денежный 2 17" xfId="2045"/>
    <cellStyle name="Денежный 2 17 2" xfId="2046"/>
    <cellStyle name="Денежный 2 17 3" xfId="2047"/>
    <cellStyle name="Денежный 2 17 4" xfId="2048"/>
    <cellStyle name="Денежный 2 17 5" xfId="2049"/>
    <cellStyle name="Денежный 2 17 6" xfId="2050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3" xfId="2056"/>
    <cellStyle name="Денежный 2 2 10 4" xfId="2057"/>
    <cellStyle name="Денежный 2 2 10 5" xfId="2058"/>
    <cellStyle name="Денежный 2 2 10 6" xfId="2059"/>
    <cellStyle name="Денежный 2 2 11" xfId="2060"/>
    <cellStyle name="Денежный 2 2 11 2" xfId="2061"/>
    <cellStyle name="Денежный 2 2 11 3" xfId="2062"/>
    <cellStyle name="Денежный 2 2 11 4" xfId="2063"/>
    <cellStyle name="Денежный 2 2 11 5" xfId="2064"/>
    <cellStyle name="Денежный 2 2 11 6" xfId="2065"/>
    <cellStyle name="Денежный 2 2 12" xfId="2066"/>
    <cellStyle name="Денежный 2 2 12 2" xfId="2067"/>
    <cellStyle name="Денежный 2 2 12 3" xfId="2068"/>
    <cellStyle name="Денежный 2 2 12 4" xfId="2069"/>
    <cellStyle name="Денежный 2 2 12 5" xfId="2070"/>
    <cellStyle name="Денежный 2 2 12 6" xfId="2071"/>
    <cellStyle name="Денежный 2 2 13" xfId="2072"/>
    <cellStyle name="Денежный 2 2 14" xfId="2073"/>
    <cellStyle name="Денежный 2 2 15" xfId="2074"/>
    <cellStyle name="Денежный 2 2 16" xfId="2075"/>
    <cellStyle name="Денежный 2 2 17" xfId="2076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3" xfId="2086"/>
    <cellStyle name="Денежный 2 2 2 3 4" xfId="2087"/>
    <cellStyle name="Денежный 2 2 2 3 5" xfId="2088"/>
    <cellStyle name="Денежный 2 2 2 3 6" xfId="2089"/>
    <cellStyle name="Денежный 2 2 2 4" xfId="2090"/>
    <cellStyle name="Денежный 2 2 2 4 2" xfId="2091"/>
    <cellStyle name="Денежный 2 2 2 4 3" xfId="2092"/>
    <cellStyle name="Денежный 2 2 2 4 4" xfId="2093"/>
    <cellStyle name="Денежный 2 2 2 4 5" xfId="2094"/>
    <cellStyle name="Денежный 2 2 2 4 6" xfId="2095"/>
    <cellStyle name="Денежный 2 2 2 4 7" xfId="2096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3" xfId="2104"/>
    <cellStyle name="Денежный 2 2 3 3 2" xfId="2105"/>
    <cellStyle name="Денежный 2 2 3 3 3" xfId="2106"/>
    <cellStyle name="Денежный 2 2 3 4" xfId="2107"/>
    <cellStyle name="Денежный 2 2 3 5" xfId="2108"/>
    <cellStyle name="Денежный 2 2 3 6" xfId="2109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3" xfId="2114"/>
    <cellStyle name="Денежный 2 2 5 2 4" xfId="2115"/>
    <cellStyle name="Денежный 2 2 5 2 5" xfId="2116"/>
    <cellStyle name="Денежный 2 2 5 2 6" xfId="2117"/>
    <cellStyle name="Денежный 2 2 6" xfId="2118"/>
    <cellStyle name="Денежный 2 2 6 2" xfId="2119"/>
    <cellStyle name="Денежный 2 2 6 3" xfId="2120"/>
    <cellStyle name="Денежный 2 2 6 4" xfId="2121"/>
    <cellStyle name="Денежный 2 2 6 5" xfId="2122"/>
    <cellStyle name="Денежный 2 2 6 6" xfId="2123"/>
    <cellStyle name="Денежный 2 2 7" xfId="2124"/>
    <cellStyle name="Денежный 2 2 7 2" xfId="2125"/>
    <cellStyle name="Денежный 2 2 7 3" xfId="2126"/>
    <cellStyle name="Денежный 2 2 7 4" xfId="2127"/>
    <cellStyle name="Денежный 2 2 7 5" xfId="2128"/>
    <cellStyle name="Денежный 2 2 7 6" xfId="2129"/>
    <cellStyle name="Денежный 2 2 8" xfId="2130"/>
    <cellStyle name="Денежный 2 2 8 2" xfId="2131"/>
    <cellStyle name="Денежный 2 2 8 3" xfId="2132"/>
    <cellStyle name="Денежный 2 2 8 4" xfId="2133"/>
    <cellStyle name="Денежный 2 2 8 5" xfId="2134"/>
    <cellStyle name="Денежный 2 2 8 6" xfId="2135"/>
    <cellStyle name="Денежный 2 2 9" xfId="2136"/>
    <cellStyle name="Денежный 2 2 9 2" xfId="2137"/>
    <cellStyle name="Денежный 2 2 9 3" xfId="2138"/>
    <cellStyle name="Денежный 2 2 9 4" xfId="2139"/>
    <cellStyle name="Денежный 2 2 9 5" xfId="2140"/>
    <cellStyle name="Денежный 2 2 9 6" xfId="2141"/>
    <cellStyle name="Денежный 2 20" xfId="2142"/>
    <cellStyle name="Денежный 2 21" xfId="2143"/>
    <cellStyle name="Денежный 2 21 2" xfId="2144"/>
    <cellStyle name="Денежный 2 21 3" xfId="2145"/>
    <cellStyle name="Денежный 2 21 4" xfId="2146"/>
    <cellStyle name="Денежный 2 21 5" xfId="2147"/>
    <cellStyle name="Денежный 2 21 6" xfId="2148"/>
    <cellStyle name="Денежный 2 22" xfId="2149"/>
    <cellStyle name="Денежный 2 22 2" xfId="2150"/>
    <cellStyle name="Денежный 2 22 3" xfId="2151"/>
    <cellStyle name="Денежный 2 22 4" xfId="2152"/>
    <cellStyle name="Денежный 2 22 5" xfId="2153"/>
    <cellStyle name="Денежный 2 22 6" xfId="2154"/>
    <cellStyle name="Денежный 2 23" xfId="2155"/>
    <cellStyle name="Денежный 2 23 2" xfId="2156"/>
    <cellStyle name="Денежный 2 23 3" xfId="2157"/>
    <cellStyle name="Денежный 2 23 4" xfId="2158"/>
    <cellStyle name="Денежный 2 23 5" xfId="2159"/>
    <cellStyle name="Денежный 2 23 6" xfId="2160"/>
    <cellStyle name="Денежный 2 24" xfId="2161"/>
    <cellStyle name="Денежный 2 24 2" xfId="2162"/>
    <cellStyle name="Денежный 2 24 3" xfId="2163"/>
    <cellStyle name="Денежный 2 24 4" xfId="2164"/>
    <cellStyle name="Денежный 2 24 5" xfId="2165"/>
    <cellStyle name="Денежный 2 24 6" xfId="2166"/>
    <cellStyle name="Денежный 2 24 7" xfId="2167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3" xfId="2173"/>
    <cellStyle name="Денежный 2 28 4" xfId="2174"/>
    <cellStyle name="Денежный 2 28 5" xfId="2175"/>
    <cellStyle name="Денежный 2 28 6" xfId="2176"/>
    <cellStyle name="Денежный 2 29" xfId="2177"/>
    <cellStyle name="Денежный 2 29 2" xfId="2178"/>
    <cellStyle name="Денежный 2 29 3" xfId="2179"/>
    <cellStyle name="Денежный 2 29 3 2" xfId="2180"/>
    <cellStyle name="Денежный 2 29 4" xfId="2181"/>
    <cellStyle name="Денежный 2 29 5" xfId="2182"/>
    <cellStyle name="Денежный 2 29 6" xfId="2183"/>
    <cellStyle name="Денежный 2 3" xfId="2184"/>
    <cellStyle name="Денежный 2 3 10" xfId="2185"/>
    <cellStyle name="Денежный 2 3 11" xfId="2186"/>
    <cellStyle name="Денежный 2 3 12" xfId="2187"/>
    <cellStyle name="Денежный 2 3 13" xfId="2188"/>
    <cellStyle name="Денежный 2 3 14" xfId="2189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3" xfId="2194"/>
    <cellStyle name="Денежный 2 3 2 3 4" xfId="2195"/>
    <cellStyle name="Денежный 2 3 2 3 5" xfId="2196"/>
    <cellStyle name="Денежный 2 3 2 3 6" xfId="2197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3" xfId="2230"/>
    <cellStyle name="Денежный 2 34 4" xfId="2231"/>
    <cellStyle name="Денежный 2 34 5" xfId="2232"/>
    <cellStyle name="Денежный 2 34 6" xfId="2233"/>
    <cellStyle name="Денежный 2 35" xfId="2234"/>
    <cellStyle name="Денежный 2 35 2" xfId="2235"/>
    <cellStyle name="Денежный 2 35 3" xfId="2236"/>
    <cellStyle name="Денежный 2 35 4" xfId="2237"/>
    <cellStyle name="Денежный 2 35 5" xfId="2238"/>
    <cellStyle name="Денежный 2 35 6" xfId="2239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1" xfId="2248"/>
    <cellStyle name="Денежный 2 4 12" xfId="2249"/>
    <cellStyle name="Денежный 2 4 13" xfId="2250"/>
    <cellStyle name="Денежный 2 4 14" xfId="2251"/>
    <cellStyle name="Денежный 2 4 2" xfId="2252"/>
    <cellStyle name="Денежный 2 4 2 2" xfId="2253"/>
    <cellStyle name="Денежный 2 4 2 3" xfId="2254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3" xfId="2367"/>
    <cellStyle name="Денежный 2 45 4" xfId="2368"/>
    <cellStyle name="Денежный 2 45 5" xfId="2369"/>
    <cellStyle name="Денежный 2 45 6" xfId="2370"/>
    <cellStyle name="Денежный 2 46" xfId="2371"/>
    <cellStyle name="Денежный 2 47" xfId="2372"/>
    <cellStyle name="Денежный 2 48" xfId="2373"/>
    <cellStyle name="Денежный 2 49" xfId="2374"/>
    <cellStyle name="Денежный 2 49 10" xfId="237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1" xfId="2401"/>
    <cellStyle name="Денежный 2 5 12" xfId="2402"/>
    <cellStyle name="Денежный 2 5 13" xfId="2403"/>
    <cellStyle name="Денежный 2 5 2" xfId="2404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6" xfId="2409"/>
    <cellStyle name="Денежный 2 5 2 7" xfId="2410"/>
    <cellStyle name="Денежный 2 5 2 8" xfId="2411"/>
    <cellStyle name="Денежный 2 5 2 9" xfId="2412"/>
    <cellStyle name="Денежный 2 5 3" xfId="2413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6" xfId="2418"/>
    <cellStyle name="Денежный 2 5 3 6 2" xfId="2419"/>
    <cellStyle name="Денежный 2 5 3 7" xfId="2420"/>
    <cellStyle name="Денежный 2 5 3 8" xfId="2421"/>
    <cellStyle name="Денежный 2 5 3 9" xfId="2422"/>
    <cellStyle name="Денежный 2 5 4" xfId="2423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6" xfId="2428"/>
    <cellStyle name="Денежный 2 5 4 7" xfId="2429"/>
    <cellStyle name="Денежный 2 5 4 8" xfId="2430"/>
    <cellStyle name="Денежный 2 5 4 9" xfId="2431"/>
    <cellStyle name="Денежный 2 5 5" xfId="2432"/>
    <cellStyle name="Денежный 2 5 6" xfId="2433"/>
    <cellStyle name="Денежный 2 5 6 2" xfId="2434"/>
    <cellStyle name="Денежный 2 5 6 3" xfId="2435"/>
    <cellStyle name="Денежный 2 5 6 4" xfId="2436"/>
    <cellStyle name="Денежный 2 5 6 5" xfId="2437"/>
    <cellStyle name="Денежный 2 5 6 6" xfId="2438"/>
    <cellStyle name="Денежный 2 5 7" xfId="2439"/>
    <cellStyle name="Денежный 2 5 7 2" xfId="2440"/>
    <cellStyle name="Денежный 2 5 7 3" xfId="2441"/>
    <cellStyle name="Денежный 2 5 7 4" xfId="2442"/>
    <cellStyle name="Денежный 2 5 7 5" xfId="2443"/>
    <cellStyle name="Денежный 2 5 7 6" xfId="2444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1" xfId="2449"/>
    <cellStyle name="Денежный 2 52" xfId="2450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3" xfId="2474"/>
    <cellStyle name="Денежный 2 6 4" xfId="2475"/>
    <cellStyle name="Денежный 2 6 5" xfId="2476"/>
    <cellStyle name="Денежный 2 6 6" xfId="2477"/>
    <cellStyle name="Денежный 2 60" xfId="2478"/>
    <cellStyle name="Денежный 2 7" xfId="2479"/>
    <cellStyle name="Денежный 2 7 2" xfId="2480"/>
    <cellStyle name="Денежный 2 7 3" xfId="2481"/>
    <cellStyle name="Денежный 2 7 4" xfId="2482"/>
    <cellStyle name="Денежный 2 7 5" xfId="2483"/>
    <cellStyle name="Денежный 2 7 6" xfId="2484"/>
    <cellStyle name="Денежный 2 8" xfId="2485"/>
    <cellStyle name="Денежный 2 8 2" xfId="2486"/>
    <cellStyle name="Денежный 2 8 3" xfId="2487"/>
    <cellStyle name="Денежный 2 8 4" xfId="2488"/>
    <cellStyle name="Денежный 2 8 5" xfId="2489"/>
    <cellStyle name="Денежный 2 8 6" xfId="2490"/>
    <cellStyle name="Денежный 2 9" xfId="2491"/>
    <cellStyle name="Денежный 2 9 2" xfId="2492"/>
    <cellStyle name="Денежный 2 9 3" xfId="2493"/>
    <cellStyle name="Денежный 2 9 4" xfId="2494"/>
    <cellStyle name="Денежный 2 9 5" xfId="2495"/>
    <cellStyle name="Денежный 2 9 6" xfId="2496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3" xfId="2828"/>
    <cellStyle name="Денежный 3 2 2 2 2 3 2" xfId="2829"/>
    <cellStyle name="Денежный 3 2 2 2 2 4" xfId="2830"/>
    <cellStyle name="Денежный 3 2 2 2 2 4 2" xfId="2831"/>
    <cellStyle name="Денежный 3 2 2 2 2 5" xfId="2832"/>
    <cellStyle name="Денежный 3 2 2 2 3" xfId="2833"/>
    <cellStyle name="Денежный 3 2 2 2 3 2" xfId="2834"/>
    <cellStyle name="Денежный 3 2 2 2 3 2 2" xfId="2835"/>
    <cellStyle name="Денежный 3 2 2 2 3 3" xfId="2836"/>
    <cellStyle name="Денежный 3 2 2 2 4" xfId="2837"/>
    <cellStyle name="Денежный 3 2 2 2 4 2" xfId="2838"/>
    <cellStyle name="Денежный 3 2 2 2 5" xfId="2839"/>
    <cellStyle name="Денежный 3 2 2 2 5 2" xfId="2840"/>
    <cellStyle name="Денежный 3 2 2 2 6" xfId="2841"/>
    <cellStyle name="Денежный 3 2 2 2 6 2" xfId="2842"/>
    <cellStyle name="Денежный 3 2 2 2 7" xfId="2843"/>
    <cellStyle name="Денежный 3 2 2 2 7 2" xfId="2844"/>
    <cellStyle name="Денежный 3 2 2 2 8" xfId="2845"/>
    <cellStyle name="Денежный 3 2 2 3" xfId="2846"/>
    <cellStyle name="Денежный 3 2 2 4" xfId="2847"/>
    <cellStyle name="Денежный 3 2 2 4 2" xfId="2848"/>
    <cellStyle name="Денежный 3 2 2 5" xfId="2849"/>
    <cellStyle name="Денежный 3 2 2 5 2" xfId="2850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3" xfId="2864"/>
    <cellStyle name="Денежный 3 3 3 2 3 2" xfId="2865"/>
    <cellStyle name="Денежный 3 3 3 2 4" xfId="2866"/>
    <cellStyle name="Денежный 3 3 3 2 4 2" xfId="2867"/>
    <cellStyle name="Денежный 3 3 3 2 5" xfId="2868"/>
    <cellStyle name="Денежный 3 3 3 3" xfId="2869"/>
    <cellStyle name="Денежный 3 3 3 3 2" xfId="2870"/>
    <cellStyle name="Денежный 3 3 3 4" xfId="2871"/>
    <cellStyle name="Денежный 3 3 3 4 2" xfId="2872"/>
    <cellStyle name="Денежный 3 3 3 5" xfId="2873"/>
    <cellStyle name="Денежный 3 3 3 5 2" xfId="2874"/>
    <cellStyle name="Денежный 3 3 3 6" xfId="2875"/>
    <cellStyle name="Денежный 3 3 3 6 2" xfId="2876"/>
    <cellStyle name="Денежный 3 3 3 7" xfId="2877"/>
    <cellStyle name="Денежный 3 3 3 7 2" xfId="2878"/>
    <cellStyle name="Денежный 3 3 3 8" xfId="2879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3" xfId="2887"/>
    <cellStyle name="Денежный 3 4 3 2 3 2" xfId="2888"/>
    <cellStyle name="Денежный 3 4 3 2 4" xfId="2889"/>
    <cellStyle name="Денежный 3 4 3 2 4 2" xfId="2890"/>
    <cellStyle name="Денежный 3 4 3 2 5" xfId="2891"/>
    <cellStyle name="Денежный 3 4 3 3" xfId="2892"/>
    <cellStyle name="Денежный 3 4 3 3 2" xfId="2893"/>
    <cellStyle name="Денежный 3 4 3 4" xfId="2894"/>
    <cellStyle name="Денежный 3 4 3 4 2" xfId="2895"/>
    <cellStyle name="Денежный 3 4 3 5" xfId="2896"/>
    <cellStyle name="Денежный 3 4 3 5 2" xfId="2897"/>
    <cellStyle name="Денежный 3 4 3 6" xfId="2898"/>
    <cellStyle name="Денежный 3 4 3 6 2" xfId="2899"/>
    <cellStyle name="Денежный 3 4 3 7" xfId="2900"/>
    <cellStyle name="Денежный 3 4 3 7 2" xfId="2901"/>
    <cellStyle name="Денежный 3 4 3 8" xfId="2902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6" xfId="2909"/>
    <cellStyle name="Денежный 3 5 6 2" xfId="2910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3" xfId="2916"/>
    <cellStyle name="Денежный 3 6 2 2 3 2" xfId="2917"/>
    <cellStyle name="Денежный 3 6 2 2 4" xfId="2918"/>
    <cellStyle name="Денежный 3 6 2 2 4 2" xfId="2919"/>
    <cellStyle name="Денежный 3 6 2 2 5" xfId="2920"/>
    <cellStyle name="Денежный 3 6 2 3" xfId="2921"/>
    <cellStyle name="Денежный 3 6 2 3 2" xfId="2922"/>
    <cellStyle name="Денежный 3 6 2 4" xfId="2923"/>
    <cellStyle name="Денежный 3 6 2 4 2" xfId="2924"/>
    <cellStyle name="Денежный 3 6 2 5" xfId="2925"/>
    <cellStyle name="Денежный 3 6 2 5 2" xfId="2926"/>
    <cellStyle name="Денежный 3 6 2 6" xfId="2927"/>
    <cellStyle name="Денежный 3 6 2 6 2" xfId="2928"/>
    <cellStyle name="Денежный 3 6 2 7" xfId="2929"/>
    <cellStyle name="Денежный 3 6 2 7 2" xfId="2930"/>
    <cellStyle name="Денежный 3 6 2 8" xfId="2931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1" xfId="2937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3" xfId="2944"/>
    <cellStyle name="Денежный 3 8 5 3 2" xfId="2945"/>
    <cellStyle name="Денежный 3 8 5 4" xfId="2946"/>
    <cellStyle name="Денежный 3 8 5 4 2" xfId="2947"/>
    <cellStyle name="Денежный 3 8 5 5" xfId="2948"/>
    <cellStyle name="Денежный 3 8 6" xfId="2949"/>
    <cellStyle name="Денежный 3 8 6 2" xfId="2950"/>
    <cellStyle name="Денежный 3 8 7" xfId="2951"/>
    <cellStyle name="Денежный 3 8 7 2" xfId="2952"/>
    <cellStyle name="Денежный 3 8 8" xfId="2953"/>
    <cellStyle name="Денежный 3 8 8 2" xfId="2954"/>
    <cellStyle name="Денежный 3 8 9" xfId="2955"/>
    <cellStyle name="Денежный 3 8 9 2" xfId="2956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2" xfId="2965"/>
    <cellStyle name="Денежный 32 2" xfId="2966"/>
    <cellStyle name="Денежный 32 2 2" xfId="2967"/>
    <cellStyle name="Денежный 32 2 3" xfId="2968"/>
    <cellStyle name="Денежный 32 3" xfId="2969"/>
    <cellStyle name="Денежный 32 3 2" xfId="2970"/>
    <cellStyle name="Денежный 32 4" xfId="2971"/>
    <cellStyle name="Денежный 32 5" xfId="2972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1" xfId="3021"/>
    <cellStyle name="Денежный 4 14 11 2" xfId="3022"/>
    <cellStyle name="Денежный 4 14 12" xfId="3023"/>
    <cellStyle name="Денежный 4 14 12 2" xfId="3024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3" xfId="3029"/>
    <cellStyle name="Денежный 4 14 2 2 3 2" xfId="3030"/>
    <cellStyle name="Денежный 4 14 2 2 4" xfId="3031"/>
    <cellStyle name="Денежный 4 14 2 2 4 2" xfId="3032"/>
    <cellStyle name="Денежный 4 14 2 2 5" xfId="3033"/>
    <cellStyle name="Денежный 4 14 2 3" xfId="3034"/>
    <cellStyle name="Денежный 4 14 2 3 2" xfId="3035"/>
    <cellStyle name="Денежный 4 14 2 4" xfId="3036"/>
    <cellStyle name="Денежный 4 14 2 4 2" xfId="3037"/>
    <cellStyle name="Денежный 4 14 2 5" xfId="3038"/>
    <cellStyle name="Денежный 4 14 2 5 2" xfId="3039"/>
    <cellStyle name="Денежный 4 14 2 6" xfId="3040"/>
    <cellStyle name="Денежный 4 14 2 6 2" xfId="3041"/>
    <cellStyle name="Денежный 4 14 2 7" xfId="3042"/>
    <cellStyle name="Денежный 4 14 2 7 2" xfId="3043"/>
    <cellStyle name="Денежный 4 14 2 8" xfId="3044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3" xfId="3049"/>
    <cellStyle name="Денежный 4 14 3 2 3 2" xfId="3050"/>
    <cellStyle name="Денежный 4 14 3 2 4" xfId="3051"/>
    <cellStyle name="Денежный 4 14 3 2 4 2" xfId="3052"/>
    <cellStyle name="Денежный 4 14 3 2 5" xfId="3053"/>
    <cellStyle name="Денежный 4 14 3 3" xfId="3054"/>
    <cellStyle name="Денежный 4 14 3 3 2" xfId="3055"/>
    <cellStyle name="Денежный 4 14 3 4" xfId="3056"/>
    <cellStyle name="Денежный 4 14 3 4 2" xfId="3057"/>
    <cellStyle name="Денежный 4 14 3 5" xfId="3058"/>
    <cellStyle name="Денежный 4 14 3 5 2" xfId="3059"/>
    <cellStyle name="Денежный 4 14 3 6" xfId="3060"/>
    <cellStyle name="Денежный 4 14 3 6 2" xfId="3061"/>
    <cellStyle name="Денежный 4 14 3 7" xfId="3062"/>
    <cellStyle name="Денежный 4 14 3 7 2" xfId="3063"/>
    <cellStyle name="Денежный 4 14 3 8" xfId="3064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3" xfId="3069"/>
    <cellStyle name="Денежный 4 14 4 2 3 2" xfId="3070"/>
    <cellStyle name="Денежный 4 14 4 2 4" xfId="3071"/>
    <cellStyle name="Денежный 4 14 4 2 4 2" xfId="3072"/>
    <cellStyle name="Денежный 4 14 4 2 5" xfId="3073"/>
    <cellStyle name="Денежный 4 14 4 3" xfId="3074"/>
    <cellStyle name="Денежный 4 14 4 3 2" xfId="3075"/>
    <cellStyle name="Денежный 4 14 4 4" xfId="3076"/>
    <cellStyle name="Денежный 4 14 4 4 2" xfId="3077"/>
    <cellStyle name="Денежный 4 14 4 5" xfId="3078"/>
    <cellStyle name="Денежный 4 14 4 5 2" xfId="3079"/>
    <cellStyle name="Денежный 4 14 4 6" xfId="3080"/>
    <cellStyle name="Денежный 4 14 4 6 2" xfId="3081"/>
    <cellStyle name="Денежный 4 14 4 7" xfId="3082"/>
    <cellStyle name="Денежный 4 14 4 7 2" xfId="3083"/>
    <cellStyle name="Денежный 4 14 4 8" xfId="3084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3" xfId="3089"/>
    <cellStyle name="Денежный 4 14 5 2 3 2" xfId="3090"/>
    <cellStyle name="Денежный 4 14 5 2 4" xfId="3091"/>
    <cellStyle name="Денежный 4 14 5 2 4 2" xfId="3092"/>
    <cellStyle name="Денежный 4 14 5 2 5" xfId="3093"/>
    <cellStyle name="Денежный 4 14 5 3" xfId="3094"/>
    <cellStyle name="Денежный 4 14 5 3 2" xfId="3095"/>
    <cellStyle name="Денежный 4 14 5 4" xfId="3096"/>
    <cellStyle name="Денежный 4 14 5 4 2" xfId="3097"/>
    <cellStyle name="Денежный 4 14 5 5" xfId="3098"/>
    <cellStyle name="Денежный 4 14 5 5 2" xfId="3099"/>
    <cellStyle name="Денежный 4 14 5 6" xfId="3100"/>
    <cellStyle name="Денежный 4 14 5 6 2" xfId="3101"/>
    <cellStyle name="Денежный 4 14 5 7" xfId="3102"/>
    <cellStyle name="Денежный 4 14 5 7 2" xfId="3103"/>
    <cellStyle name="Денежный 4 14 5 8" xfId="3104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3" xfId="3109"/>
    <cellStyle name="Денежный 4 14 6 2 3 2" xfId="3110"/>
    <cellStyle name="Денежный 4 14 6 2 4" xfId="3111"/>
    <cellStyle name="Денежный 4 14 6 2 4 2" xfId="3112"/>
    <cellStyle name="Денежный 4 14 6 2 5" xfId="3113"/>
    <cellStyle name="Денежный 4 14 6 3" xfId="3114"/>
    <cellStyle name="Денежный 4 14 6 3 2" xfId="3115"/>
    <cellStyle name="Денежный 4 14 6 4" xfId="3116"/>
    <cellStyle name="Денежный 4 14 6 4 2" xfId="3117"/>
    <cellStyle name="Денежный 4 14 6 5" xfId="3118"/>
    <cellStyle name="Денежный 4 14 6 5 2" xfId="3119"/>
    <cellStyle name="Денежный 4 14 6 6" xfId="3120"/>
    <cellStyle name="Денежный 4 14 6 6 2" xfId="3121"/>
    <cellStyle name="Денежный 4 14 6 7" xfId="3122"/>
    <cellStyle name="Денежный 4 14 6 7 2" xfId="3123"/>
    <cellStyle name="Денежный 4 14 6 8" xfId="3124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3" xfId="3129"/>
    <cellStyle name="Денежный 4 14 7 3" xfId="3130"/>
    <cellStyle name="Денежный 4 14 7 3 2" xfId="3131"/>
    <cellStyle name="Денежный 4 14 7 4" xfId="3132"/>
    <cellStyle name="Денежный 4 14 7 4 2" xfId="3133"/>
    <cellStyle name="Денежный 4 14 7 5" xfId="3134"/>
    <cellStyle name="Денежный 4 14 8" xfId="3135"/>
    <cellStyle name="Денежный 4 14 8 2" xfId="3136"/>
    <cellStyle name="Денежный 4 14 9" xfId="3137"/>
    <cellStyle name="Денежный 4 14 9 2" xfId="3138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3" xfId="3144"/>
    <cellStyle name="Денежный 4 15 2 4" xfId="3145"/>
    <cellStyle name="Денежный 4 15 3" xfId="3146"/>
    <cellStyle name="Денежный 4 15 3 2" xfId="3147"/>
    <cellStyle name="Денежный 4 15 3 3" xfId="3148"/>
    <cellStyle name="Денежный 4 15 4" xfId="3149"/>
    <cellStyle name="Денежный 4 15 5" xfId="3150"/>
    <cellStyle name="Денежный 4 16" xfId="3151"/>
    <cellStyle name="Денежный 4 16 2" xfId="3152"/>
    <cellStyle name="Денежный 4 16 3" xfId="3153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3" xfId="3177"/>
    <cellStyle name="Денежный 4 5 2 2 3 2" xfId="3178"/>
    <cellStyle name="Денежный 4 5 2 2 4" xfId="3179"/>
    <cellStyle name="Денежный 4 5 2 2 4 2" xfId="3180"/>
    <cellStyle name="Денежный 4 5 2 2 5" xfId="3181"/>
    <cellStyle name="Денежный 4 5 2 3" xfId="3182"/>
    <cellStyle name="Денежный 4 5 2 3 2" xfId="3183"/>
    <cellStyle name="Денежный 4 5 2 4" xfId="3184"/>
    <cellStyle name="Денежный 4 5 2 4 2" xfId="3185"/>
    <cellStyle name="Денежный 4 5 2 5" xfId="3186"/>
    <cellStyle name="Денежный 4 5 2 5 2" xfId="3187"/>
    <cellStyle name="Денежный 4 5 2 6" xfId="3188"/>
    <cellStyle name="Денежный 4 5 2 6 2" xfId="3189"/>
    <cellStyle name="Денежный 4 5 2 7" xfId="3190"/>
    <cellStyle name="Денежный 4 5 2 7 2" xfId="3191"/>
    <cellStyle name="Денежный 4 5 2 8" xfId="3192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6" xfId="3228"/>
    <cellStyle name="Денежный 46 2" xfId="3229"/>
    <cellStyle name="Денежный 46 3" xfId="3230"/>
    <cellStyle name="Денежный 47" xfId="3231"/>
    <cellStyle name="Денежный 47 2" xfId="3232"/>
    <cellStyle name="Денежный 47 3" xfId="3233"/>
    <cellStyle name="Денежный 48" xfId="3234"/>
    <cellStyle name="Денежный 48 2" xfId="3235"/>
    <cellStyle name="Денежный 48 3" xfId="3236"/>
    <cellStyle name="Денежный 49" xfId="3237"/>
    <cellStyle name="Денежный 49 2" xfId="3238"/>
    <cellStyle name="Денежный 49 3" xfId="3239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7" xfId="3257"/>
    <cellStyle name="Денежный 5 7 2" xfId="3258"/>
    <cellStyle name="Денежный 5 7 3" xfId="3259"/>
    <cellStyle name="Денежный 50" xfId="3260"/>
    <cellStyle name="Денежный 50 2" xfId="3261"/>
    <cellStyle name="Денежный 50 3" xfId="3262"/>
    <cellStyle name="Денежный 51" xfId="3263"/>
    <cellStyle name="Денежный 51 2" xfId="3264"/>
    <cellStyle name="Денежный 51 3" xfId="3265"/>
    <cellStyle name="Денежный 52" xfId="3266"/>
    <cellStyle name="Денежный 52 2" xfId="3267"/>
    <cellStyle name="Денежный 52 3" xfId="3268"/>
    <cellStyle name="Денежный 53" xfId="3269"/>
    <cellStyle name="Денежный 53 2" xfId="3270"/>
    <cellStyle name="Денежный 53 3" xfId="3271"/>
    <cellStyle name="Денежный 54" xfId="3272"/>
    <cellStyle name="Денежный 54 2" xfId="3273"/>
    <cellStyle name="Денежный 54 3" xfId="3274"/>
    <cellStyle name="Денежный 55" xfId="3275"/>
    <cellStyle name="Денежный 55 2" xfId="3276"/>
    <cellStyle name="Денежный 55 3" xfId="3277"/>
    <cellStyle name="Денежный 56" xfId="3278"/>
    <cellStyle name="Денежный 56 2" xfId="3279"/>
    <cellStyle name="Денежный 56 3" xfId="3280"/>
    <cellStyle name="Денежный 57" xfId="3281"/>
    <cellStyle name="Денежный 57 2" xfId="3282"/>
    <cellStyle name="Денежный 57 3" xfId="3283"/>
    <cellStyle name="Денежный 58" xfId="3284"/>
    <cellStyle name="Денежный 58 2" xfId="3285"/>
    <cellStyle name="Денежный 58 3" xfId="3286"/>
    <cellStyle name="Денежный 59" xfId="3287"/>
    <cellStyle name="Денежный 59 2" xfId="3288"/>
    <cellStyle name="Денежный 59 3" xfId="3289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1" xfId="3471"/>
    <cellStyle name="Денежный 61 2" xfId="3472"/>
    <cellStyle name="Денежный 61 3" xfId="3473"/>
    <cellStyle name="Денежный 62" xfId="3474"/>
    <cellStyle name="Денежный 62 2" xfId="3475"/>
    <cellStyle name="Денежный 62 3" xfId="3476"/>
    <cellStyle name="Денежный 63" xfId="3477"/>
    <cellStyle name="Денежный 63 2" xfId="3478"/>
    <cellStyle name="Денежный 63 3" xfId="3479"/>
    <cellStyle name="Денежный 64" xfId="3480"/>
    <cellStyle name="Денежный 64 2" xfId="3481"/>
    <cellStyle name="Денежный 64 3" xfId="3482"/>
    <cellStyle name="Денежный 65" xfId="3483"/>
    <cellStyle name="Денежный 65 2" xfId="3484"/>
    <cellStyle name="Денежный 65 3" xfId="3485"/>
    <cellStyle name="Денежный 66" xfId="3486"/>
    <cellStyle name="Денежный 66 2" xfId="3487"/>
    <cellStyle name="Денежный 66 3" xfId="3488"/>
    <cellStyle name="Денежный 67" xfId="3489"/>
    <cellStyle name="Денежный 67 2" xfId="3490"/>
    <cellStyle name="Денежный 67 3" xfId="3491"/>
    <cellStyle name="Денежный 68" xfId="3492"/>
    <cellStyle name="Денежный 68 2" xfId="3493"/>
    <cellStyle name="Денежный 68 3" xfId="3494"/>
    <cellStyle name="Денежный 69" xfId="3495"/>
    <cellStyle name="Денежный 69 2" xfId="3496"/>
    <cellStyle name="Денежный 69 3" xfId="3497"/>
    <cellStyle name="Денежный 7" xfId="3498"/>
    <cellStyle name="Денежный 7 10" xfId="3499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3" xfId="3518"/>
    <cellStyle name="Денежный 7 7 2 3 2" xfId="3519"/>
    <cellStyle name="Денежный 7 7 2 3 3" xfId="3520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3" xfId="3525"/>
    <cellStyle name="Денежный 7 7 3 2" xfId="3526"/>
    <cellStyle name="Денежный 7 7 3 3" xfId="3527"/>
    <cellStyle name="Денежный 7 7 4" xfId="3528"/>
    <cellStyle name="Денежный 7 7 5" xfId="352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3" xfId="3534"/>
    <cellStyle name="Денежный 7 8 4" xfId="3535"/>
    <cellStyle name="Денежный 7 9" xfId="3536"/>
    <cellStyle name="Денежный 70" xfId="3537"/>
    <cellStyle name="Денежный 70 2" xfId="3538"/>
    <cellStyle name="Денежный 70 3" xfId="3539"/>
    <cellStyle name="Денежный 71" xfId="3540"/>
    <cellStyle name="Денежный 71 2" xfId="3541"/>
    <cellStyle name="Денежный 71 3" xfId="3542"/>
    <cellStyle name="Денежный 72" xfId="3543"/>
    <cellStyle name="Денежный 72 2" xfId="3544"/>
    <cellStyle name="Денежный 72 3" xfId="3545"/>
    <cellStyle name="Денежный 73" xfId="3546"/>
    <cellStyle name="Денежный 73 2" xfId="3547"/>
    <cellStyle name="Денежный 73 3" xfId="3548"/>
    <cellStyle name="Денежный 74" xfId="3549"/>
    <cellStyle name="Денежный 74 2" xfId="3550"/>
    <cellStyle name="Денежный 74 3" xfId="3551"/>
    <cellStyle name="Денежный 75" xfId="3552"/>
    <cellStyle name="Денежный 75 2" xfId="3553"/>
    <cellStyle name="Денежный 75 3" xfId="3554"/>
    <cellStyle name="Денежный 76" xfId="3555"/>
    <cellStyle name="Денежный 76 2" xfId="3556"/>
    <cellStyle name="Денежный 76 3" xfId="3557"/>
    <cellStyle name="Денежный 77" xfId="3558"/>
    <cellStyle name="Денежный 77 2" xfId="3559"/>
    <cellStyle name="Денежный 77 3" xfId="3560"/>
    <cellStyle name="Денежный 78" xfId="3561"/>
    <cellStyle name="Денежный 78 2" xfId="3562"/>
    <cellStyle name="Денежный 78 3" xfId="3563"/>
    <cellStyle name="Денежный 79" xfId="3564"/>
    <cellStyle name="Денежный 79 2" xfId="3565"/>
    <cellStyle name="Денежный 79 3" xfId="3566"/>
    <cellStyle name="Денежный 8" xfId="3567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1" xfId="3589"/>
    <cellStyle name="Денежный 81 2" xfId="3590"/>
    <cellStyle name="Денежный 81 3" xfId="3591"/>
    <cellStyle name="Денежный 82" xfId="3592"/>
    <cellStyle name="Денежный 82 2" xfId="3593"/>
    <cellStyle name="Денежный 82 3" xfId="3594"/>
    <cellStyle name="Денежный 83" xfId="3595"/>
    <cellStyle name="Денежный 83 2" xfId="3596"/>
    <cellStyle name="Денежный 83 3" xfId="3597"/>
    <cellStyle name="Денежный 84" xfId="3598"/>
    <cellStyle name="Денежный 84 2" xfId="3599"/>
    <cellStyle name="Денежный 84 3" xfId="3600"/>
    <cellStyle name="Денежный 85" xfId="3601"/>
    <cellStyle name="Денежный 85 2" xfId="3602"/>
    <cellStyle name="Денежный 85 3" xfId="3603"/>
    <cellStyle name="Денежный 86" xfId="3604"/>
    <cellStyle name="Денежный 86 2" xfId="3605"/>
    <cellStyle name="Денежный 86 3" xfId="3606"/>
    <cellStyle name="Денежный 87" xfId="3607"/>
    <cellStyle name="Денежный 87 2" xfId="3608"/>
    <cellStyle name="Денежный 87 3" xfId="3609"/>
    <cellStyle name="Денежный 88" xfId="3610"/>
    <cellStyle name="Денежный 88 2" xfId="3611"/>
    <cellStyle name="Денежный 88 3" xfId="3612"/>
    <cellStyle name="Денежный 89" xfId="3613"/>
    <cellStyle name="Денежный 89 2" xfId="3614"/>
    <cellStyle name="Денежный 89 3" xfId="3615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0" xfId="3628"/>
    <cellStyle name="Денежный 90 2" xfId="3629"/>
    <cellStyle name="Денежный 90 3" xfId="3630"/>
    <cellStyle name="Денежный 91" xfId="3631"/>
    <cellStyle name="Денежный 91 2" xfId="3632"/>
    <cellStyle name="Денежный 91 3" xfId="3633"/>
    <cellStyle name="Денежный 92" xfId="3634"/>
    <cellStyle name="Денежный 92 2" xfId="3635"/>
    <cellStyle name="Денежный 92 3" xfId="3636"/>
    <cellStyle name="Денежный 93" xfId="3637"/>
    <cellStyle name="Денежный 93 2" xfId="3638"/>
    <cellStyle name="Денежный 93 3" xfId="3639"/>
    <cellStyle name="Денежный 94" xfId="3640"/>
    <cellStyle name="Денежный 94 2" xfId="3641"/>
    <cellStyle name="Денежный 94 3" xfId="3642"/>
    <cellStyle name="Денежный 95" xfId="3643"/>
    <cellStyle name="Денежный 95 2" xfId="3644"/>
    <cellStyle name="Денежный 95 3" xfId="3645"/>
    <cellStyle name="Денежный 96" xfId="3646"/>
    <cellStyle name="Денежный 96 2" xfId="3647"/>
    <cellStyle name="Денежный 96 3" xfId="3648"/>
    <cellStyle name="Денежный 97" xfId="3649"/>
    <cellStyle name="Денежный 97 2" xfId="3650"/>
    <cellStyle name="Денежный 97 3" xfId="3651"/>
    <cellStyle name="Денежный 98" xfId="3652"/>
    <cellStyle name="Денежный 98 2" xfId="3653"/>
    <cellStyle name="Денежный 98 3" xfId="3654"/>
    <cellStyle name="Денежный 99" xfId="3655"/>
    <cellStyle name="Денежный 99 2" xfId="3656"/>
    <cellStyle name="Денежный 99 3" xfId="3657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3" xfId="3775"/>
    <cellStyle name="Обычный 12 2 3 2" xfId="3776"/>
    <cellStyle name="Обычный 12 2 3 3" xfId="3777"/>
    <cellStyle name="Обычный 12 2 4" xfId="3778"/>
    <cellStyle name="Обычный 12 3" xfId="3779"/>
    <cellStyle name="Обычный 12 4" xfId="3780"/>
    <cellStyle name="Обычный 12 4 2" xfId="3781"/>
    <cellStyle name="Обычный 13" xfId="3782"/>
    <cellStyle name="Обычный 13 2" xfId="3783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4" xfId="3976"/>
    <cellStyle name="Обычный 2 3 10 3 2 5" xfId="3977"/>
    <cellStyle name="Обычный 2 3 10 3 2 6" xfId="3978"/>
    <cellStyle name="Обычный 2 3 10 3 2 7" xfId="3979"/>
    <cellStyle name="Обычный 2 3 10 3 2 8" xfId="3980"/>
    <cellStyle name="Обычный 2 3 10 3 3" xfId="3981"/>
    <cellStyle name="Обычный 2 3 10 3 4" xfId="3982"/>
    <cellStyle name="Обычный 2 3 10 3 5" xfId="3983"/>
    <cellStyle name="Обычный 2 3 10 3 6" xfId="3984"/>
    <cellStyle name="Обычный 2 3 10 3 7" xfId="3985"/>
    <cellStyle name="Обычный 2 3 10 3 8" xfId="3986"/>
    <cellStyle name="Обычный 2 3 10 3 9" xfId="3987"/>
    <cellStyle name="Обычный 2 3 10 4" xfId="3988"/>
    <cellStyle name="Обычный 2 3 10 5" xfId="3989"/>
    <cellStyle name="Обычный 2 3 10 5 2" xfId="3990"/>
    <cellStyle name="Обычный 2 3 10 5 2 2" xfId="3991"/>
    <cellStyle name="Обычный 2 3 10 5 2 3" xfId="3992"/>
    <cellStyle name="Обычный 2 3 10 5 2 4" xfId="3993"/>
    <cellStyle name="Обычный 2 3 10 5 2 5" xfId="3994"/>
    <cellStyle name="Обычный 2 3 10 5 2 6" xfId="3995"/>
    <cellStyle name="Обычный 2 3 10 5 2 7" xfId="3996"/>
    <cellStyle name="Обычный 2 3 10 5 2 8" xfId="3997"/>
    <cellStyle name="Обычный 2 3 10 5 3" xfId="3998"/>
    <cellStyle name="Обычный 2 3 10 5 4" xfId="3999"/>
    <cellStyle name="Обычный 2 3 10 5 5" xfId="4000"/>
    <cellStyle name="Обычный 2 3 10 5 6" xfId="4001"/>
    <cellStyle name="Обычный 2 3 10 5 7" xfId="4002"/>
    <cellStyle name="Обычный 2 3 10 5 8" xfId="4003"/>
    <cellStyle name="Обычный 2 3 10 6" xfId="4004"/>
    <cellStyle name="Обычный 2 3 10 7" xfId="4005"/>
    <cellStyle name="Обычный 2 3 10 8" xfId="4006"/>
    <cellStyle name="Обычный 2 3 10 9" xfId="4007"/>
    <cellStyle name="Обычный 2 3 11" xfId="4008"/>
    <cellStyle name="Обычный 2 3 12" xfId="4009"/>
    <cellStyle name="Обычный 2 3 13" xfId="4010"/>
    <cellStyle name="Обычный 2 3 14" xfId="4011"/>
    <cellStyle name="Обычный 2 3 15" xfId="4012"/>
    <cellStyle name="Обычный 2 3 16" xfId="4013"/>
    <cellStyle name="Обычный 2 3 17" xfId="4014"/>
    <cellStyle name="Обычный 2 3 18" xfId="4015"/>
    <cellStyle name="Обычный 2 3 19" xfId="4016"/>
    <cellStyle name="Обычный 2 3 2" xfId="4017"/>
    <cellStyle name="Обычный 2 3 2 2" xfId="4018"/>
    <cellStyle name="Обычный 2 3 2 3" xfId="4019"/>
    <cellStyle name="Обычный 2 3 2 4" xfId="4020"/>
    <cellStyle name="Обычный 2 3 20" xfId="4021"/>
    <cellStyle name="Обычный 2 3 21" xfId="4022"/>
    <cellStyle name="Обычный 2 3 3" xfId="4023"/>
    <cellStyle name="Обычный 2 3 4" xfId="4024"/>
    <cellStyle name="Обычный 2 3 4 2" xfId="4025"/>
    <cellStyle name="Обычный 2 3 4 3" xfId="4026"/>
    <cellStyle name="Обычный 2 3 5" xfId="4027"/>
    <cellStyle name="Обычный 2 3 6" xfId="4028"/>
    <cellStyle name="Обычный 2 3 7" xfId="4029"/>
    <cellStyle name="Обычный 2 3 8" xfId="4030"/>
    <cellStyle name="Обычный 2 3 9" xfId="4031"/>
    <cellStyle name="Обычный 2 30" xfId="4032"/>
    <cellStyle name="Обычный 2 31" xfId="4033"/>
    <cellStyle name="Обычный 2 32" xfId="4034"/>
    <cellStyle name="Обычный 2 33" xfId="4035"/>
    <cellStyle name="Обычный 2 33 2" xfId="4036"/>
    <cellStyle name="Обычный 2 34" xfId="4037"/>
    <cellStyle name="Обычный 2 35" xfId="4038"/>
    <cellStyle name="Обычный 2 36" xfId="4039"/>
    <cellStyle name="Обычный 2 37" xfId="4040"/>
    <cellStyle name="Обычный 2 38" xfId="4041"/>
    <cellStyle name="Обычный 2 39" xfId="4042"/>
    <cellStyle name="Обычный 2 4" xfId="4043"/>
    <cellStyle name="Обычный 2 4 10" xfId="4044"/>
    <cellStyle name="Обычный 2 4 2" xfId="4045"/>
    <cellStyle name="Обычный 2 4 2 2" xfId="4046"/>
    <cellStyle name="Обычный 2 4 2 3" xfId="4047"/>
    <cellStyle name="Обычный 2 4 2 4" xfId="4048"/>
    <cellStyle name="Обычный 2 4 3" xfId="4049"/>
    <cellStyle name="Обычный 2 4 3 2" xfId="4050"/>
    <cellStyle name="Обычный 2 4 3 3" xfId="4051"/>
    <cellStyle name="Обычный 2 4 4" xfId="4052"/>
    <cellStyle name="Обычный 2 4 5" xfId="4053"/>
    <cellStyle name="Обычный 2 4 6" xfId="4054"/>
    <cellStyle name="Обычный 2 4 7" xfId="4055"/>
    <cellStyle name="Обычный 2 4 8" xfId="4056"/>
    <cellStyle name="Обычный 2 4 9" xfId="4057"/>
    <cellStyle name="Обычный 2 40" xfId="4058"/>
    <cellStyle name="Обычный 2 41" xfId="4059"/>
    <cellStyle name="Обычный 2 42" xfId="4060"/>
    <cellStyle name="Обычный 2 43" xfId="4061"/>
    <cellStyle name="Обычный 2 44" xfId="4062"/>
    <cellStyle name="Обычный 2 45" xfId="4063"/>
    <cellStyle name="Обычный 2 46" xfId="4064"/>
    <cellStyle name="Обычный 2 47" xfId="4065"/>
    <cellStyle name="Обычный 2 5" xfId="4066"/>
    <cellStyle name="Обычный 2 5 2" xfId="4067"/>
    <cellStyle name="Обычный 2 5 2 2" xfId="4068"/>
    <cellStyle name="Обычный 2 5 3" xfId="4069"/>
    <cellStyle name="Обычный 2 5 3 2" xfId="4070"/>
    <cellStyle name="Обычный 2 5 3 3" xfId="4071"/>
    <cellStyle name="Обычный 2 5 3 4" xfId="4072"/>
    <cellStyle name="Обычный 2 51" xfId="4073"/>
    <cellStyle name="Обычный 2 6" xfId="4074"/>
    <cellStyle name="Обычный 2 6 2" xfId="4075"/>
    <cellStyle name="Обычный 2 6 2 2" xfId="4076"/>
    <cellStyle name="Обычный 2 6 2 3" xfId="4077"/>
    <cellStyle name="Обычный 2 7" xfId="4078"/>
    <cellStyle name="Обычный 2 7 2" xfId="4079"/>
    <cellStyle name="Обычный 2 8" xfId="4080"/>
    <cellStyle name="Обычный 2 9" xfId="4081"/>
    <cellStyle name="Обычный 2_12_08_12" xfId="4082"/>
    <cellStyle name="Обычный 20" xfId="4083"/>
    <cellStyle name="Обычный 21" xfId="4084"/>
    <cellStyle name="Обычный 22" xfId="4085"/>
    <cellStyle name="Обычный 23" xfId="4086"/>
    <cellStyle name="Обычный 24" xfId="4087"/>
    <cellStyle name="Обычный 25" xfId="4088"/>
    <cellStyle name="Обычный 26" xfId="4089"/>
    <cellStyle name="Обычный 27" xfId="4090"/>
    <cellStyle name="Обычный 28" xfId="4091"/>
    <cellStyle name="Обычный 29" xfId="4092"/>
    <cellStyle name="Обычный 3" xfId="4093"/>
    <cellStyle name="Обычный 3 10" xfId="4094"/>
    <cellStyle name="Обычный 3 10 2" xfId="4095"/>
    <cellStyle name="Обычный 3 10 2 2" xfId="4096"/>
    <cellStyle name="Обычный 3 10 3" xfId="4097"/>
    <cellStyle name="Обычный 3 10 3 2" xfId="4098"/>
    <cellStyle name="Обычный 3 10 4" xfId="4099"/>
    <cellStyle name="Обычный 3 11" xfId="4100"/>
    <cellStyle name="Обычный 3 11 2" xfId="4101"/>
    <cellStyle name="Обычный 3 11 2 2" xfId="4102"/>
    <cellStyle name="Обычный 3 11 3" xfId="4103"/>
    <cellStyle name="Обычный 3 11 3 2" xfId="4104"/>
    <cellStyle name="Обычный 3 11 4" xfId="4105"/>
    <cellStyle name="Обычный 3 12" xfId="4106"/>
    <cellStyle name="Обычный 3 12 2" xfId="4107"/>
    <cellStyle name="Обычный 3 12 2 2" xfId="4108"/>
    <cellStyle name="Обычный 3 12 3" xfId="4109"/>
    <cellStyle name="Обычный 3 12 3 2" xfId="4110"/>
    <cellStyle name="Обычный 3 12 4" xfId="4111"/>
    <cellStyle name="Обычный 3 13" xfId="4112"/>
    <cellStyle name="Обычный 3 13 2" xfId="4113"/>
    <cellStyle name="Обычный 3 13 2 2" xfId="4114"/>
    <cellStyle name="Обычный 3 13 2 2 2" xfId="4115"/>
    <cellStyle name="Обычный 3 13 2 3" xfId="4116"/>
    <cellStyle name="Обычный 3 13 3" xfId="4117"/>
    <cellStyle name="Обычный 3 13 3 2" xfId="4118"/>
    <cellStyle name="Обычный 3 13 4" xfId="4119"/>
    <cellStyle name="Обычный 3 13 5" xfId="4120"/>
    <cellStyle name="Обычный 3 13 6" xfId="4121"/>
    <cellStyle name="Обычный 3 13 6 2" xfId="4122"/>
    <cellStyle name="Обычный 3 13_pudost_16-07_17_startovye" xfId="4123"/>
    <cellStyle name="Обычный 3 14" xfId="4124"/>
    <cellStyle name="Обычный 3 15" xfId="4125"/>
    <cellStyle name="Обычный 3 16" xfId="4126"/>
    <cellStyle name="Обычный 3 17" xfId="4127"/>
    <cellStyle name="Обычный 3 18" xfId="4128"/>
    <cellStyle name="Обычный 3 19" xfId="4129"/>
    <cellStyle name="Обычный 3 2" xfId="4130"/>
    <cellStyle name="Обычный 3 2 10" xfId="4131"/>
    <cellStyle name="Обычный 3 2 11" xfId="4132"/>
    <cellStyle name="Обычный 3 2 12" xfId="4133"/>
    <cellStyle name="Обычный 3 2 12 2" xfId="4134"/>
    <cellStyle name="Обычный 3 2 13" xfId="4135"/>
    <cellStyle name="Обычный 3 2 2" xfId="4136"/>
    <cellStyle name="Обычный 3 2 2 10" xfId="4137"/>
    <cellStyle name="Обычный 3 2 2 2" xfId="4138"/>
    <cellStyle name="Обычный 3 2 2 2 2" xfId="4139"/>
    <cellStyle name="Обычный 3 2 2 3" xfId="4140"/>
    <cellStyle name="Обычный 3 2 2 4" xfId="4141"/>
    <cellStyle name="Обычный 3 2 2 5" xfId="4142"/>
    <cellStyle name="Обычный 3 2 2 6" xfId="4143"/>
    <cellStyle name="Обычный 3 2 2 7" xfId="4144"/>
    <cellStyle name="Обычный 3 2 2 8" xfId="4145"/>
    <cellStyle name="Обычный 3 2 2 9" xfId="4146"/>
    <cellStyle name="Обычный 3 2 3" xfId="4147"/>
    <cellStyle name="Обычный 3 2 4" xfId="4148"/>
    <cellStyle name="Обычный 3 2 4 2" xfId="4149"/>
    <cellStyle name="Обычный 3 2 5" xfId="4150"/>
    <cellStyle name="Обычный 3 2 6" xfId="4151"/>
    <cellStyle name="Обычный 3 2 7" xfId="4152"/>
    <cellStyle name="Обычный 3 2 8" xfId="4153"/>
    <cellStyle name="Обычный 3 2 9" xfId="4154"/>
    <cellStyle name="Обычный 3 20" xfId="4155"/>
    <cellStyle name="Обычный 3 21" xfId="4156"/>
    <cellStyle name="Обычный 3 22" xfId="4157"/>
    <cellStyle name="Обычный 3 23" xfId="4158"/>
    <cellStyle name="Обычный 3 24" xfId="4159"/>
    <cellStyle name="Обычный 3 24 2" xfId="4160"/>
    <cellStyle name="Обычный 3 3" xfId="4161"/>
    <cellStyle name="Обычный 3 3 2" xfId="4162"/>
    <cellStyle name="Обычный 3 3 3" xfId="4163"/>
    <cellStyle name="Обычный 3 3 4" xfId="4164"/>
    <cellStyle name="Обычный 3 3 5" xfId="4165"/>
    <cellStyle name="Обычный 3 4" xfId="4166"/>
    <cellStyle name="Обычный 3 4 2" xfId="4167"/>
    <cellStyle name="Обычный 3 4 3" xfId="4168"/>
    <cellStyle name="Обычный 3 5" xfId="4169"/>
    <cellStyle name="Обычный 3 5 2" xfId="4170"/>
    <cellStyle name="Обычный 3 5 3" xfId="4171"/>
    <cellStyle name="Обычный 3 5 4" xfId="4172"/>
    <cellStyle name="Обычный 3 5 5" xfId="4173"/>
    <cellStyle name="Обычный 3 6" xfId="4174"/>
    <cellStyle name="Обычный 3 6 2" xfId="4175"/>
    <cellStyle name="Обычный 3 6 3" xfId="4176"/>
    <cellStyle name="Обычный 3 7" xfId="4177"/>
    <cellStyle name="Обычный 3 7 2" xfId="4178"/>
    <cellStyle name="Обычный 3 8" xfId="4179"/>
    <cellStyle name="Обычный 3 8 2" xfId="4180"/>
    <cellStyle name="Обычный 3 8 3" xfId="4181"/>
    <cellStyle name="Обычный 3 9" xfId="4182"/>
    <cellStyle name="Обычный 3 9 2" xfId="4183"/>
    <cellStyle name="Обычный 3 9 2 2" xfId="4184"/>
    <cellStyle name="Обычный 3 9 3" xfId="4185"/>
    <cellStyle name="Обычный 3 9 3 2" xfId="4186"/>
    <cellStyle name="Обычный 3 9 4" xfId="4187"/>
    <cellStyle name="Обычный 3_1443_germes-27.07.2014 финал" xfId="4188"/>
    <cellStyle name="Обычный 30" xfId="4189"/>
    <cellStyle name="Обычный 30 12" xfId="4190"/>
    <cellStyle name="Обычный 30 16" xfId="4191"/>
    <cellStyle name="Обычный 30 3" xfId="4192"/>
    <cellStyle name="Обычный 30 4" xfId="4193"/>
    <cellStyle name="Обычный 30 5" xfId="4194"/>
    <cellStyle name="Обычный 31" xfId="4195"/>
    <cellStyle name="Обычный 32" xfId="4196"/>
    <cellStyle name="Обычный 34" xfId="4197"/>
    <cellStyle name="Обычный 35" xfId="4198"/>
    <cellStyle name="Обычный 36" xfId="4199"/>
    <cellStyle name="Обычный 39" xfId="4200"/>
    <cellStyle name="Обычный 4" xfId="4201"/>
    <cellStyle name="Обычный 4 10" xfId="4202"/>
    <cellStyle name="Обычный 4 11" xfId="4203"/>
    <cellStyle name="Обычный 4 12" xfId="4204"/>
    <cellStyle name="Обычный 4 13" xfId="4205"/>
    <cellStyle name="Обычный 4 13 2" xfId="4206"/>
    <cellStyle name="Обычный 4 13 2 2" xfId="4207"/>
    <cellStyle name="Обычный 4 13 3" xfId="4208"/>
    <cellStyle name="Обычный 4 13 3 2" xfId="4209"/>
    <cellStyle name="Обычный 4 13 4" xfId="4210"/>
    <cellStyle name="Обычный 4 14" xfId="4211"/>
    <cellStyle name="Обычный 4 14 2" xfId="4212"/>
    <cellStyle name="Обычный 4 14 3" xfId="4213"/>
    <cellStyle name="Обычный 4 14 4" xfId="4214"/>
    <cellStyle name="Обычный 4 15" xfId="4215"/>
    <cellStyle name="Обычный 4 16" xfId="4216"/>
    <cellStyle name="Обычный 4 17" xfId="4217"/>
    <cellStyle name="Обычный 4 2" xfId="4218"/>
    <cellStyle name="Обычный 4 2 2" xfId="4219"/>
    <cellStyle name="Обычный 4 2 2 2" xfId="4220"/>
    <cellStyle name="Обычный 4 2 2 2 2" xfId="4221"/>
    <cellStyle name="Обычный 4 2 2 3" xfId="4222"/>
    <cellStyle name="Обычный 4 2 2 3 2" xfId="4223"/>
    <cellStyle name="Обычный 4 2 3" xfId="4224"/>
    <cellStyle name="Обычный 4 2 4" xfId="4225"/>
    <cellStyle name="Обычный 4 3" xfId="4226"/>
    <cellStyle name="Обычный 4 4" xfId="4227"/>
    <cellStyle name="Обычный 4 5" xfId="4228"/>
    <cellStyle name="Обычный 4 6" xfId="4229"/>
    <cellStyle name="Обычный 4 7" xfId="4230"/>
    <cellStyle name="Обычный 4 8" xfId="4231"/>
    <cellStyle name="Обычный 4 9" xfId="4232"/>
    <cellStyle name="Обычный 4_МЛ" xfId="4233"/>
    <cellStyle name="Обычный 40" xfId="4234"/>
    <cellStyle name="Обычный 42" xfId="4235"/>
    <cellStyle name="Обычный 43" xfId="4236"/>
    <cellStyle name="Обычный 45" xfId="4237"/>
    <cellStyle name="Обычный 5" xfId="4238"/>
    <cellStyle name="Обычный 5 10" xfId="4239"/>
    <cellStyle name="Обычный 5 11" xfId="4240"/>
    <cellStyle name="Обычный 5 12" xfId="4241"/>
    <cellStyle name="Обычный 5 13" xfId="4242"/>
    <cellStyle name="Обычный 5 14" xfId="4243"/>
    <cellStyle name="Обычный 5 14 2" xfId="4244"/>
    <cellStyle name="Обычный 5 14 2 2" xfId="4245"/>
    <cellStyle name="Обычный 5 14 3" xfId="4246"/>
    <cellStyle name="Обычный 5 14 3 2" xfId="4247"/>
    <cellStyle name="Обычный 5 14 4" xfId="4248"/>
    <cellStyle name="Обычный 5 15" xfId="4249"/>
    <cellStyle name="Обычный 5 16" xfId="4250"/>
    <cellStyle name="Обычный 5 17" xfId="4251"/>
    <cellStyle name="Обычный 5 18" xfId="4252"/>
    <cellStyle name="Обычный 5 19" xfId="4253"/>
    <cellStyle name="Обычный 5 19 2" xfId="4254"/>
    <cellStyle name="Обычный 5 19 2 2" xfId="4255"/>
    <cellStyle name="Обычный 5 19 3" xfId="4256"/>
    <cellStyle name="Обычный 5 19 3 2" xfId="4257"/>
    <cellStyle name="Обычный 5 19 4" xfId="4258"/>
    <cellStyle name="Обычный 5 2" xfId="4259"/>
    <cellStyle name="Обычный 5 2 2" xfId="4260"/>
    <cellStyle name="Обычный 5 2 2 2" xfId="4261"/>
    <cellStyle name="Обычный 5 2 2 3" xfId="4262"/>
    <cellStyle name="Обычный 5 2 2 3 2" xfId="4263"/>
    <cellStyle name="Обычный 5 2 3" xfId="4264"/>
    <cellStyle name="Обычный 5 2 3 2" xfId="4265"/>
    <cellStyle name="Обычный 5 2 3 3" xfId="4266"/>
    <cellStyle name="Обычный 5 2 4" xfId="4267"/>
    <cellStyle name="Обычный 5 2 4 2" xfId="4268"/>
    <cellStyle name="Обычный 5 2 5" xfId="4269"/>
    <cellStyle name="Обычный 5 2 5 2" xfId="4270"/>
    <cellStyle name="Обычный 5 20" xfId="4271"/>
    <cellStyle name="Обычный 5 20 2" xfId="4272"/>
    <cellStyle name="Обычный 5 20 2 2" xfId="4273"/>
    <cellStyle name="Обычный 5 20 3" xfId="4274"/>
    <cellStyle name="Обычный 5 20 3 2" xfId="4275"/>
    <cellStyle name="Обычный 5 20 4" xfId="4276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3" xfId="4281"/>
    <cellStyle name="Обычный 5 21 3" xfId="4282"/>
    <cellStyle name="Обычный 5 21 3 2" xfId="4283"/>
    <cellStyle name="Обычный 5 21 4" xfId="4284"/>
    <cellStyle name="Обычный 5 22" xfId="4285"/>
    <cellStyle name="Обычный 5 3" xfId="4286"/>
    <cellStyle name="Обычный 5 3 2" xfId="4287"/>
    <cellStyle name="Обычный 5 3 2 2" xfId="4288"/>
    <cellStyle name="Обычный 5 3 2 3" xfId="4289"/>
    <cellStyle name="Обычный 5 3 2 3 2" xfId="4290"/>
    <cellStyle name="Обычный 5 3 3" xfId="4291"/>
    <cellStyle name="Обычный 5 3 4" xfId="4292"/>
    <cellStyle name="Обычный 5 3 4 2" xfId="4293"/>
    <cellStyle name="Обычный 5 3 4 2 2" xfId="4294"/>
    <cellStyle name="Обычный 5 3 4 3" xfId="4295"/>
    <cellStyle name="Обычный 5 3 5" xfId="4296"/>
    <cellStyle name="Обычный 5 3 5 2" xfId="4297"/>
    <cellStyle name="Обычный 5 3 6" xfId="4298"/>
    <cellStyle name="Обычный 5 4" xfId="4299"/>
    <cellStyle name="Обычный 5 4 2" xfId="4300"/>
    <cellStyle name="Обычный 5 4 2 2" xfId="4301"/>
    <cellStyle name="Обычный 5 4 2 2 2" xfId="4302"/>
    <cellStyle name="Обычный 5 4 2 3" xfId="4303"/>
    <cellStyle name="Обычный 5 4 2 3 2" xfId="4304"/>
    <cellStyle name="Обычный 5 4 2 4" xfId="4305"/>
    <cellStyle name="Обычный 5 4 3" xfId="4306"/>
    <cellStyle name="Обычный 5 4 3 2" xfId="4307"/>
    <cellStyle name="Обычный 5 4 4" xfId="4308"/>
    <cellStyle name="Обычный 5 5" xfId="4309"/>
    <cellStyle name="Обычный 5 6" xfId="4310"/>
    <cellStyle name="Обычный 5 7" xfId="4311"/>
    <cellStyle name="Обычный 5 8" xfId="4312"/>
    <cellStyle name="Обычный 5 9" xfId="4313"/>
    <cellStyle name="Обычный 5_15_06_2014_prinevskoe" xfId="4314"/>
    <cellStyle name="Обычный 6" xfId="4315"/>
    <cellStyle name="Обычный 6 10" xfId="4316"/>
    <cellStyle name="Обычный 6 11" xfId="4317"/>
    <cellStyle name="Обычный 6 12" xfId="4318"/>
    <cellStyle name="Обычный 6 13" xfId="4319"/>
    <cellStyle name="Обычный 6 14" xfId="4320"/>
    <cellStyle name="Обычный 6 15" xfId="4321"/>
    <cellStyle name="Обычный 6 16" xfId="4322"/>
    <cellStyle name="Обычный 6 17" xfId="4323"/>
    <cellStyle name="Обычный 6 2" xfId="4324"/>
    <cellStyle name="Обычный 6 2 2" xfId="4325"/>
    <cellStyle name="Обычный 6 2 3" xfId="4326"/>
    <cellStyle name="Обычный 6 3" xfId="4327"/>
    <cellStyle name="Обычный 6 4" xfId="4328"/>
    <cellStyle name="Обычный 6 5" xfId="4329"/>
    <cellStyle name="Обычный 6 6" xfId="4330"/>
    <cellStyle name="Обычный 6 7" xfId="4331"/>
    <cellStyle name="Обычный 6 8" xfId="4332"/>
    <cellStyle name="Обычный 6 9" xfId="4333"/>
    <cellStyle name="Обычный 6_Гермес 26.09.15" xfId="4334"/>
    <cellStyle name="Обычный 7" xfId="4335"/>
    <cellStyle name="Обычный 7 10" xfId="4336"/>
    <cellStyle name="Обычный 7 11" xfId="4337"/>
    <cellStyle name="Обычный 7 12" xfId="4338"/>
    <cellStyle name="Обычный 7 13" xfId="4339"/>
    <cellStyle name="Обычный 7 14" xfId="4340"/>
    <cellStyle name="Обычный 7 2" xfId="4341"/>
    <cellStyle name="Обычный 7 3" xfId="4342"/>
    <cellStyle name="Обычный 7 4" xfId="4343"/>
    <cellStyle name="Обычный 7 5" xfId="4344"/>
    <cellStyle name="Обычный 7 6" xfId="4345"/>
    <cellStyle name="Обычный 7 7" xfId="4346"/>
    <cellStyle name="Обычный 7 8" xfId="4347"/>
    <cellStyle name="Обычный 7 9" xfId="4348"/>
    <cellStyle name="Обычный 8" xfId="4349"/>
    <cellStyle name="Обычный 8 10" xfId="4350"/>
    <cellStyle name="Обычный 8 2" xfId="4351"/>
    <cellStyle name="Обычный 8 3" xfId="4352"/>
    <cellStyle name="Обычный 8 4" xfId="4353"/>
    <cellStyle name="Обычный 8 5" xfId="4354"/>
    <cellStyle name="Обычный 8 6" xfId="4355"/>
    <cellStyle name="Обычный 8 7" xfId="4356"/>
    <cellStyle name="Обычный 8 8" xfId="4357"/>
    <cellStyle name="Обычный 8 9" xfId="4358"/>
    <cellStyle name="Обычный 9" xfId="4359"/>
    <cellStyle name="Обычный 9 2" xfId="4360"/>
    <cellStyle name="Обычный 9 3" xfId="4361"/>
    <cellStyle name="Обычный_База 2 2 2 2 2 2" xfId="4548"/>
    <cellStyle name="Обычный_База_База1 2_База1 (version 1)" xfId="4549"/>
    <cellStyle name="Обычный_Выездка технические1 2 2" xfId="4362"/>
    <cellStyle name="Обычный_Выездка технические1 3" xfId="4543"/>
    <cellStyle name="Обычный_Измайлово-2003" xfId="4544"/>
    <cellStyle name="Обычный_Измайлово-2003 2" xfId="4545"/>
    <cellStyle name="Обычный_конкур f" xfId="4363"/>
    <cellStyle name="Обычный_Лист Microsoft Excel 10" xfId="4364"/>
    <cellStyle name="Обычный_Лист Microsoft Excel 11" xfId="4547"/>
    <cellStyle name="Обычный_Лист Microsoft Excel 11 2" xfId="4550"/>
    <cellStyle name="Обычный_Лист Microsoft Excel 2 12" xfId="4546"/>
    <cellStyle name="Обычный_Лист Microsoft Excel 3 2" xfId="4542"/>
    <cellStyle name="Обычный_Орел 11" xfId="4551"/>
    <cellStyle name="Обычный_Россия (В) юниоры 2_Стартовые 04-06.04.13 2" xfId="4552"/>
    <cellStyle name="Плохой 2" xfId="4365"/>
    <cellStyle name="Плохой 2 2" xfId="4366"/>
    <cellStyle name="Плохой 3" xfId="4367"/>
    <cellStyle name="Плохой 3 2" xfId="4368"/>
    <cellStyle name="Плохой 4" xfId="4369"/>
    <cellStyle name="Плохой 4 2" xfId="4370"/>
    <cellStyle name="Плохой 5" xfId="4371"/>
    <cellStyle name="Плохой 5 2" xfId="4372"/>
    <cellStyle name="Плохой 6" xfId="4373"/>
    <cellStyle name="Плохой 6 2" xfId="4374"/>
    <cellStyle name="Плохой 7" xfId="4375"/>
    <cellStyle name="Плохой 7 2" xfId="4376"/>
    <cellStyle name="Плохой 8" xfId="4377"/>
    <cellStyle name="Пояснение 2" xfId="4378"/>
    <cellStyle name="Пояснение 2 2" xfId="4379"/>
    <cellStyle name="Пояснение 3" xfId="4380"/>
    <cellStyle name="Пояснение 3 2" xfId="4381"/>
    <cellStyle name="Пояснение 4" xfId="4382"/>
    <cellStyle name="Пояснение 4 2" xfId="4383"/>
    <cellStyle name="Пояснение 5" xfId="4384"/>
    <cellStyle name="Пояснение 5 2" xfId="4385"/>
    <cellStyle name="Пояснение 6" xfId="4386"/>
    <cellStyle name="Пояснение 6 2" xfId="4387"/>
    <cellStyle name="Пояснение 7" xfId="4388"/>
    <cellStyle name="Примечание 2" xfId="4389"/>
    <cellStyle name="Примечание 2 2" xfId="4390"/>
    <cellStyle name="Примечание 2 2 2" xfId="4391"/>
    <cellStyle name="Примечание 2 3" xfId="4392"/>
    <cellStyle name="Примечание 2 3 2" xfId="4393"/>
    <cellStyle name="Примечание 2 4" xfId="4394"/>
    <cellStyle name="Примечание 3" xfId="4395"/>
    <cellStyle name="Примечание 4" xfId="4396"/>
    <cellStyle name="Примечание 5" xfId="4397"/>
    <cellStyle name="Примечание 6" xfId="4398"/>
    <cellStyle name="Примечание 6 2" xfId="4399"/>
    <cellStyle name="Примечание 6 3" xfId="4400"/>
    <cellStyle name="Примечание 7" xfId="4401"/>
    <cellStyle name="Примечание 7 2" xfId="4402"/>
    <cellStyle name="Примечание 8" xfId="4403"/>
    <cellStyle name="Примечание 8 2" xfId="4404"/>
    <cellStyle name="Примечание 9" xfId="4405"/>
    <cellStyle name="Процентный 2" xfId="4406"/>
    <cellStyle name="Процентный 2 2" xfId="4407"/>
    <cellStyle name="Процентный 2 3" xfId="4408"/>
    <cellStyle name="Связанная ячейка 2" xfId="4409"/>
    <cellStyle name="Связанная ячейка 2 2" xfId="4410"/>
    <cellStyle name="Связанная ячейка 3" xfId="4411"/>
    <cellStyle name="Связанная ячейка 3 2" xfId="4412"/>
    <cellStyle name="Связанная ячейка 4" xfId="4413"/>
    <cellStyle name="Связанная ячейка 4 2" xfId="4414"/>
    <cellStyle name="Связанная ячейка 5" xfId="4415"/>
    <cellStyle name="Связанная ячейка 5 2" xfId="4416"/>
    <cellStyle name="Связанная ячейка 6" xfId="4417"/>
    <cellStyle name="Связанная ячейка 6 2" xfId="4418"/>
    <cellStyle name="Связанная ячейка 7" xfId="4419"/>
    <cellStyle name="Текст предупреждения 2" xfId="4420"/>
    <cellStyle name="Текст предупреждения 2 2" xfId="4421"/>
    <cellStyle name="Текст предупреждения 3" xfId="4422"/>
    <cellStyle name="Текст предупреждения 3 2" xfId="4423"/>
    <cellStyle name="Текст предупреждения 4" xfId="4424"/>
    <cellStyle name="Текст предупреждения 4 2" xfId="4425"/>
    <cellStyle name="Текст предупреждения 5" xfId="4426"/>
    <cellStyle name="Текст предупреждения 5 2" xfId="4427"/>
    <cellStyle name="Текст предупреждения 6" xfId="4428"/>
    <cellStyle name="Текст предупреждения 6 2" xfId="4429"/>
    <cellStyle name="Текст предупреждения 7" xfId="4430"/>
    <cellStyle name="Финансовый 2" xfId="4431"/>
    <cellStyle name="Финансовый 2 2" xfId="4432"/>
    <cellStyle name="Финансовый 2 2 2" xfId="4433"/>
    <cellStyle name="Финансовый 2 2 2 2" xfId="4434"/>
    <cellStyle name="Финансовый 2 2 2 2 2" xfId="4435"/>
    <cellStyle name="Финансовый 2 2 2 2 2 2" xfId="4436"/>
    <cellStyle name="Финансовый 2 2 2 2 2 3" xfId="4437"/>
    <cellStyle name="Финансовый 2 2 2 2 3" xfId="4438"/>
    <cellStyle name="Финансовый 2 2 2 2 4" xfId="4439"/>
    <cellStyle name="Финансовый 2 2 3" xfId="4440"/>
    <cellStyle name="Финансовый 2 2 3 2" xfId="4441"/>
    <cellStyle name="Финансовый 2 2 3 3" xfId="4442"/>
    <cellStyle name="Финансовый 2 2 3 4" xfId="4443"/>
    <cellStyle name="Финансовый 2 2 3 5" xfId="4444"/>
    <cellStyle name="Финансовый 2 2 3 6" xfId="4445"/>
    <cellStyle name="Финансовый 2 2 4" xfId="4446"/>
    <cellStyle name="Финансовый 2 2 4 2" xfId="4447"/>
    <cellStyle name="Финансовый 2 2 4 2 2" xfId="4448"/>
    <cellStyle name="Финансовый 2 2 4 2 2 2" xfId="4449"/>
    <cellStyle name="Финансовый 2 2 4 2 2 3" xfId="4450"/>
    <cellStyle name="Финансовый 2 2 4 2 3" xfId="4451"/>
    <cellStyle name="Финансовый 2 2 4 2 4" xfId="4452"/>
    <cellStyle name="Финансовый 2 2 5" xfId="4453"/>
    <cellStyle name="Финансовый 2 2 5 2" xfId="4454"/>
    <cellStyle name="Финансовый 2 2 5 2 2" xfId="4455"/>
    <cellStyle name="Финансовый 2 2 5 2 2 2" xfId="4456"/>
    <cellStyle name="Финансовый 2 2 5 2 2 3" xfId="4457"/>
    <cellStyle name="Финансовый 2 2 5 2 3" xfId="4458"/>
    <cellStyle name="Финансовый 2 2 5 2 4" xfId="4459"/>
    <cellStyle name="Финансовый 2 2 6" xfId="4460"/>
    <cellStyle name="Финансовый 2 2 6 2" xfId="4461"/>
    <cellStyle name="Финансовый 2 2 6 2 2" xfId="4462"/>
    <cellStyle name="Финансовый 2 2 6 2 2 2" xfId="4463"/>
    <cellStyle name="Финансовый 2 2 6 2 2 3" xfId="4464"/>
    <cellStyle name="Финансовый 2 2 6 2 3" xfId="4465"/>
    <cellStyle name="Финансовый 2 2 6 2 4" xfId="4466"/>
    <cellStyle name="Финансовый 2 2 7" xfId="4467"/>
    <cellStyle name="Финансовый 2 3" xfId="4468"/>
    <cellStyle name="Финансовый 2 3 2" xfId="4469"/>
    <cellStyle name="Финансовый 2 3 2 2" xfId="4470"/>
    <cellStyle name="Финансовый 2 3 2 2 2" xfId="4471"/>
    <cellStyle name="Финансовый 2 3 2 2 3" xfId="4472"/>
    <cellStyle name="Финансовый 2 3 2 3" xfId="4473"/>
    <cellStyle name="Финансовый 2 3 2 4" xfId="4474"/>
    <cellStyle name="Финансовый 2 4" xfId="4475"/>
    <cellStyle name="Финансовый 2 4 2" xfId="4476"/>
    <cellStyle name="Финансовый 2 4 2 2" xfId="4477"/>
    <cellStyle name="Финансовый 2 4 2 2 2" xfId="4478"/>
    <cellStyle name="Финансовый 2 4 2 2 3" xfId="4479"/>
    <cellStyle name="Финансовый 2 4 2 3" xfId="4480"/>
    <cellStyle name="Финансовый 2 4 2 4" xfId="4481"/>
    <cellStyle name="Финансовый 2 4 3" xfId="4482"/>
    <cellStyle name="Финансовый 2 4 3 2" xfId="4483"/>
    <cellStyle name="Финансовый 2 4 4" xfId="4484"/>
    <cellStyle name="Финансовый 2 5" xfId="4485"/>
    <cellStyle name="Финансовый 2 5 2" xfId="4486"/>
    <cellStyle name="Финансовый 2 6" xfId="4487"/>
    <cellStyle name="Финансовый 2 6 2" xfId="4488"/>
    <cellStyle name="Финансовый 2 7" xfId="4489"/>
    <cellStyle name="Финансовый 2 8" xfId="4490"/>
    <cellStyle name="Финансовый 2 9" xfId="4491"/>
    <cellStyle name="Финансовый 3" xfId="4492"/>
    <cellStyle name="Финансовый 3 2" xfId="4493"/>
    <cellStyle name="Финансовый 3 2 2" xfId="4494"/>
    <cellStyle name="Финансовый 3 2 2 2" xfId="4495"/>
    <cellStyle name="Финансовый 3 2 2 2 2" xfId="4496"/>
    <cellStyle name="Финансовый 3 2 2 2 3" xfId="4497"/>
    <cellStyle name="Финансовый 3 2 2 3" xfId="4498"/>
    <cellStyle name="Финансовый 3 2 2 4" xfId="4499"/>
    <cellStyle name="Финансовый 3 2 3" xfId="4500"/>
    <cellStyle name="Финансовый 3 2 4" xfId="4501"/>
    <cellStyle name="Финансовый 3 3" xfId="4502"/>
    <cellStyle name="Финансовый 3 3 2" xfId="4503"/>
    <cellStyle name="Финансовый 3 3 2 2" xfId="4504"/>
    <cellStyle name="Финансовый 3 3 2 2 2" xfId="4505"/>
    <cellStyle name="Финансовый 3 3 2 3" xfId="4506"/>
    <cellStyle name="Финансовый 3 3 3" xfId="4507"/>
    <cellStyle name="Финансовый 3 3 3 2" xfId="4508"/>
    <cellStyle name="Финансовый 3 3 4" xfId="4509"/>
    <cellStyle name="Финансовый 3 4" xfId="4510"/>
    <cellStyle name="Финансовый 3 4 2" xfId="4511"/>
    <cellStyle name="Финансовый 3 4 3" xfId="4512"/>
    <cellStyle name="Финансовый 4" xfId="4513"/>
    <cellStyle name="Финансовый 4 2" xfId="4514"/>
    <cellStyle name="Финансовый 4 2 2" xfId="4515"/>
    <cellStyle name="Финансовый 4 2 3" xfId="4516"/>
    <cellStyle name="Финансовый 4 2 4" xfId="4517"/>
    <cellStyle name="Финансовый 4 2 5" xfId="4518"/>
    <cellStyle name="Финансовый 4 2 6" xfId="4519"/>
    <cellStyle name="Финансовый 4 3" xfId="4520"/>
    <cellStyle name="Финансовый 4 3 2" xfId="4521"/>
    <cellStyle name="Финансовый 4 3 2 2" xfId="4522"/>
    <cellStyle name="Финансовый 4 3 3" xfId="4523"/>
    <cellStyle name="Финансовый 4 4" xfId="4524"/>
    <cellStyle name="Финансовый 4 4 2" xfId="4525"/>
    <cellStyle name="Финансовый 4 5" xfId="4526"/>
    <cellStyle name="Финансовый 4 5 2" xfId="4527"/>
    <cellStyle name="Финансовый 4 6" xfId="4528"/>
    <cellStyle name="Хороший 2" xfId="4529"/>
    <cellStyle name="Хороший 2 2" xfId="4530"/>
    <cellStyle name="Хороший 3" xfId="4531"/>
    <cellStyle name="Хороший 3 2" xfId="4532"/>
    <cellStyle name="Хороший 4" xfId="4533"/>
    <cellStyle name="Хороший 4 2" xfId="4534"/>
    <cellStyle name="Хороший 5" xfId="4535"/>
    <cellStyle name="Хороший 5 2" xfId="4536"/>
    <cellStyle name="Хороший 6" xfId="4537"/>
    <cellStyle name="Хороший 6 2" xfId="4538"/>
    <cellStyle name="Хороший 7" xfId="4539"/>
    <cellStyle name="Хороший 7 2" xfId="4540"/>
    <cellStyle name="Хороший 8" xfId="45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397933</xdr:colOff>
      <xdr:row>0</xdr:row>
      <xdr:rowOff>143933</xdr:rowOff>
    </xdr:from>
    <xdr:to>
      <xdr:col>4</xdr:col>
      <xdr:colOff>52916</xdr:colOff>
      <xdr:row>0</xdr:row>
      <xdr:rowOff>893233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933" y="143933"/>
          <a:ext cx="14922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440266</xdr:rowOff>
    </xdr:from>
    <xdr:to>
      <xdr:col>4</xdr:col>
      <xdr:colOff>534404</xdr:colOff>
      <xdr:row>2</xdr:row>
      <xdr:rowOff>8466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67" y="440266"/>
          <a:ext cx="1753604" cy="880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135467</xdr:colOff>
      <xdr:row>0</xdr:row>
      <xdr:rowOff>406400</xdr:rowOff>
    </xdr:from>
    <xdr:to>
      <xdr:col>4</xdr:col>
      <xdr:colOff>68738</xdr:colOff>
      <xdr:row>1</xdr:row>
      <xdr:rowOff>50800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406400"/>
          <a:ext cx="1753604" cy="880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440266</xdr:rowOff>
    </xdr:from>
    <xdr:to>
      <xdr:col>4</xdr:col>
      <xdr:colOff>534404</xdr:colOff>
      <xdr:row>2</xdr:row>
      <xdr:rowOff>8466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84" y="440266"/>
          <a:ext cx="174937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440267</xdr:rowOff>
    </xdr:from>
    <xdr:to>
      <xdr:col>4</xdr:col>
      <xdr:colOff>273050</xdr:colOff>
      <xdr:row>1</xdr:row>
      <xdr:rowOff>105834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67" y="440267"/>
          <a:ext cx="14922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440267</xdr:rowOff>
    </xdr:from>
    <xdr:to>
      <xdr:col>4</xdr:col>
      <xdr:colOff>273050</xdr:colOff>
      <xdr:row>1</xdr:row>
      <xdr:rowOff>105834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4" y="440267"/>
          <a:ext cx="1467696" cy="747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75" zoomScaleNormal="100" zoomScaleSheetLayoutView="75" workbookViewId="0">
      <selection activeCell="O5" sqref="N5:O5"/>
    </sheetView>
  </sheetViews>
  <sheetFormatPr defaultRowHeight="13.2" x14ac:dyDescent="0.25"/>
  <cols>
    <col min="1" max="1" width="6" customWidth="1"/>
    <col min="2" max="3" width="5.44140625" hidden="1" customWidth="1"/>
    <col min="4" max="4" width="20.21875" customWidth="1"/>
    <col min="5" max="5" width="9.5546875" customWidth="1"/>
    <col min="6" max="6" width="7.77734375" customWidth="1"/>
    <col min="7" max="7" width="32.5546875" customWidth="1"/>
    <col min="8" max="8" width="11.21875" customWidth="1"/>
    <col min="9" max="9" width="17.21875" customWidth="1"/>
    <col min="10" max="10" width="16.5546875" customWidth="1"/>
    <col min="11" max="11" width="28" customWidth="1"/>
    <col min="12" max="12" width="14.77734375" customWidth="1"/>
  </cols>
  <sheetData>
    <row r="1" spans="1:12" ht="71.55" customHeight="1" x14ac:dyDescent="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" customHeight="1" x14ac:dyDescent="0.25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 x14ac:dyDescent="0.2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 customHeight="1" x14ac:dyDescent="0.25">
      <c r="A4" s="1" t="s">
        <v>64</v>
      </c>
      <c r="B4" s="2"/>
      <c r="C4" s="2"/>
      <c r="D4" s="3"/>
      <c r="E4" s="4"/>
      <c r="F4" s="5"/>
      <c r="G4" s="6"/>
      <c r="H4" s="5"/>
      <c r="I4" s="7"/>
      <c r="J4" s="7"/>
      <c r="K4" s="8"/>
      <c r="L4" s="9" t="s">
        <v>111</v>
      </c>
    </row>
    <row r="5" spans="1:12" ht="58.5" customHeight="1" x14ac:dyDescent="0.25">
      <c r="A5" s="61" t="s">
        <v>1</v>
      </c>
      <c r="B5" s="61" t="s">
        <v>2</v>
      </c>
      <c r="C5" s="61"/>
      <c r="D5" s="62" t="s">
        <v>3</v>
      </c>
      <c r="E5" s="63" t="s">
        <v>4</v>
      </c>
      <c r="F5" s="61" t="s">
        <v>5</v>
      </c>
      <c r="G5" s="62" t="s">
        <v>6</v>
      </c>
      <c r="H5" s="62" t="s">
        <v>4</v>
      </c>
      <c r="I5" s="62" t="s">
        <v>7</v>
      </c>
      <c r="J5" s="62" t="s">
        <v>8</v>
      </c>
      <c r="K5" s="62" t="s">
        <v>9</v>
      </c>
      <c r="L5" s="62" t="s">
        <v>10</v>
      </c>
    </row>
    <row r="6" spans="1:12" s="39" customFormat="1" ht="37.5" customHeight="1" x14ac:dyDescent="0.25">
      <c r="A6" s="10">
        <v>1</v>
      </c>
      <c r="B6" s="11"/>
      <c r="C6" s="11"/>
      <c r="D6" s="12" t="s">
        <v>98</v>
      </c>
      <c r="E6" s="13" t="s">
        <v>117</v>
      </c>
      <c r="F6" s="14" t="s">
        <v>22</v>
      </c>
      <c r="G6" s="15" t="s">
        <v>99</v>
      </c>
      <c r="H6" s="16" t="s">
        <v>100</v>
      </c>
      <c r="I6" s="17" t="s">
        <v>70</v>
      </c>
      <c r="J6" s="17" t="s">
        <v>101</v>
      </c>
      <c r="K6" s="18" t="s">
        <v>76</v>
      </c>
      <c r="L6" s="19" t="s">
        <v>150</v>
      </c>
    </row>
    <row r="7" spans="1:12" s="39" customFormat="1" ht="37.5" customHeight="1" x14ac:dyDescent="0.25">
      <c r="A7" s="10">
        <v>2</v>
      </c>
      <c r="B7" s="11"/>
      <c r="C7" s="11"/>
      <c r="D7" s="12" t="s">
        <v>71</v>
      </c>
      <c r="E7" s="13" t="s">
        <v>118</v>
      </c>
      <c r="F7" s="14">
        <v>3</v>
      </c>
      <c r="G7" s="15" t="s">
        <v>72</v>
      </c>
      <c r="H7" s="16" t="s">
        <v>73</v>
      </c>
      <c r="I7" s="17" t="s">
        <v>74</v>
      </c>
      <c r="J7" s="17" t="s">
        <v>75</v>
      </c>
      <c r="K7" s="18" t="s">
        <v>76</v>
      </c>
      <c r="L7" s="19" t="s">
        <v>150</v>
      </c>
    </row>
    <row r="8" spans="1:12" s="39" customFormat="1" ht="37.5" customHeight="1" x14ac:dyDescent="0.25">
      <c r="A8" s="10">
        <v>3</v>
      </c>
      <c r="B8" s="11"/>
      <c r="C8" s="11"/>
      <c r="D8" s="71" t="s">
        <v>79</v>
      </c>
      <c r="E8" s="72" t="s">
        <v>119</v>
      </c>
      <c r="F8" s="73" t="s">
        <v>22</v>
      </c>
      <c r="G8" s="74" t="s">
        <v>113</v>
      </c>
      <c r="H8" s="75" t="s">
        <v>80</v>
      </c>
      <c r="I8" s="76" t="s">
        <v>112</v>
      </c>
      <c r="J8" s="76" t="s">
        <v>25</v>
      </c>
      <c r="K8" s="77" t="s">
        <v>102</v>
      </c>
      <c r="L8" s="19" t="s">
        <v>150</v>
      </c>
    </row>
    <row r="9" spans="1:12" s="39" customFormat="1" ht="37.5" customHeight="1" x14ac:dyDescent="0.25">
      <c r="A9" s="10">
        <v>4</v>
      </c>
      <c r="B9" s="11"/>
      <c r="C9" s="11"/>
      <c r="D9" s="12" t="s">
        <v>81</v>
      </c>
      <c r="E9" s="13"/>
      <c r="F9" s="14" t="s">
        <v>22</v>
      </c>
      <c r="G9" s="74" t="s">
        <v>113</v>
      </c>
      <c r="H9" s="75" t="s">
        <v>80</v>
      </c>
      <c r="I9" s="76" t="s">
        <v>112</v>
      </c>
      <c r="J9" s="76" t="s">
        <v>25</v>
      </c>
      <c r="K9" s="77" t="s">
        <v>102</v>
      </c>
      <c r="L9" s="19" t="s">
        <v>150</v>
      </c>
    </row>
    <row r="10" spans="1:12" s="39" customFormat="1" ht="37.5" customHeight="1" x14ac:dyDescent="0.25">
      <c r="A10" s="10">
        <v>5</v>
      </c>
      <c r="B10" s="11"/>
      <c r="C10" s="11"/>
      <c r="D10" s="12" t="s">
        <v>67</v>
      </c>
      <c r="E10" s="13" t="s">
        <v>114</v>
      </c>
      <c r="F10" s="14"/>
      <c r="G10" s="15" t="s">
        <v>68</v>
      </c>
      <c r="H10" s="16"/>
      <c r="I10" s="17" t="s">
        <v>69</v>
      </c>
      <c r="J10" s="17" t="s">
        <v>23</v>
      </c>
      <c r="K10" s="18" t="s">
        <v>144</v>
      </c>
      <c r="L10" s="19" t="s">
        <v>150</v>
      </c>
    </row>
    <row r="11" spans="1:12" s="39" customFormat="1" ht="37.5" customHeight="1" x14ac:dyDescent="0.25">
      <c r="A11" s="10">
        <v>6</v>
      </c>
      <c r="B11" s="11"/>
      <c r="C11" s="11"/>
      <c r="D11" s="12" t="s">
        <v>67</v>
      </c>
      <c r="E11" s="13" t="s">
        <v>114</v>
      </c>
      <c r="F11" s="14"/>
      <c r="G11" s="15" t="s">
        <v>116</v>
      </c>
      <c r="H11" s="16" t="s">
        <v>115</v>
      </c>
      <c r="I11" s="17" t="s">
        <v>70</v>
      </c>
      <c r="J11" s="17" t="s">
        <v>23</v>
      </c>
      <c r="K11" s="18" t="s">
        <v>144</v>
      </c>
      <c r="L11" s="19" t="s">
        <v>150</v>
      </c>
    </row>
    <row r="12" spans="1:12" s="39" customFormat="1" ht="37.5" customHeight="1" x14ac:dyDescent="0.25">
      <c r="A12" s="10">
        <v>7</v>
      </c>
      <c r="B12" s="11"/>
      <c r="C12" s="11"/>
      <c r="D12" s="12" t="s">
        <v>89</v>
      </c>
      <c r="E12" s="13"/>
      <c r="F12" s="14" t="s">
        <v>22</v>
      </c>
      <c r="G12" s="15" t="s">
        <v>90</v>
      </c>
      <c r="H12" s="16" t="s">
        <v>91</v>
      </c>
      <c r="I12" s="17" t="s">
        <v>70</v>
      </c>
      <c r="J12" s="17" t="s">
        <v>87</v>
      </c>
      <c r="K12" s="18" t="s">
        <v>76</v>
      </c>
      <c r="L12" s="19" t="s">
        <v>150</v>
      </c>
    </row>
    <row r="13" spans="1:12" s="39" customFormat="1" ht="37.5" customHeight="1" x14ac:dyDescent="0.25">
      <c r="A13" s="10">
        <v>8</v>
      </c>
      <c r="B13" s="11"/>
      <c r="C13" s="11"/>
      <c r="D13" s="12" t="s">
        <v>92</v>
      </c>
      <c r="E13" s="13" t="s">
        <v>93</v>
      </c>
      <c r="F13" s="14" t="s">
        <v>22</v>
      </c>
      <c r="G13" s="15" t="s">
        <v>94</v>
      </c>
      <c r="H13" s="16" t="s">
        <v>95</v>
      </c>
      <c r="I13" s="17" t="s">
        <v>96</v>
      </c>
      <c r="J13" s="17" t="s">
        <v>88</v>
      </c>
      <c r="K13" s="18" t="s">
        <v>97</v>
      </c>
      <c r="L13" s="19" t="s">
        <v>150</v>
      </c>
    </row>
    <row r="14" spans="1:12" s="39" customFormat="1" ht="37.5" customHeight="1" x14ac:dyDescent="0.25">
      <c r="A14" s="10">
        <v>9</v>
      </c>
      <c r="B14" s="11"/>
      <c r="C14" s="11"/>
      <c r="D14" s="12" t="s">
        <v>84</v>
      </c>
      <c r="E14" s="13" t="s">
        <v>120</v>
      </c>
      <c r="F14" s="14" t="s">
        <v>24</v>
      </c>
      <c r="G14" s="15" t="s">
        <v>85</v>
      </c>
      <c r="H14" s="16" t="s">
        <v>86</v>
      </c>
      <c r="I14" s="17" t="s">
        <v>87</v>
      </c>
      <c r="J14" s="17" t="s">
        <v>88</v>
      </c>
      <c r="K14" s="18" t="s">
        <v>76</v>
      </c>
      <c r="L14" s="19" t="s">
        <v>150</v>
      </c>
    </row>
    <row r="15" spans="1:12" s="39" customFormat="1" ht="37.5" customHeight="1" x14ac:dyDescent="0.25">
      <c r="A15" s="10">
        <v>10</v>
      </c>
      <c r="B15" s="11"/>
      <c r="C15" s="11"/>
      <c r="D15" s="12" t="s">
        <v>66</v>
      </c>
      <c r="E15" s="13"/>
      <c r="F15" s="14" t="s">
        <v>22</v>
      </c>
      <c r="G15" s="74" t="s">
        <v>121</v>
      </c>
      <c r="H15" s="75" t="s">
        <v>122</v>
      </c>
      <c r="I15" s="76" t="s">
        <v>123</v>
      </c>
      <c r="J15" s="78" t="s">
        <v>65</v>
      </c>
      <c r="K15" s="77" t="s">
        <v>124</v>
      </c>
      <c r="L15" s="19" t="s">
        <v>150</v>
      </c>
    </row>
    <row r="16" spans="1:12" s="39" customFormat="1" ht="37.5" customHeight="1" x14ac:dyDescent="0.25">
      <c r="A16" s="10">
        <v>11</v>
      </c>
      <c r="B16" s="11"/>
      <c r="C16" s="11"/>
      <c r="D16" s="12" t="s">
        <v>82</v>
      </c>
      <c r="E16" s="13" t="s">
        <v>83</v>
      </c>
      <c r="F16" s="14">
        <v>3</v>
      </c>
      <c r="G16" s="15" t="s">
        <v>125</v>
      </c>
      <c r="H16" s="75" t="s">
        <v>146</v>
      </c>
      <c r="I16" s="17" t="s">
        <v>126</v>
      </c>
      <c r="J16" s="17" t="s">
        <v>148</v>
      </c>
      <c r="K16" s="18" t="s">
        <v>149</v>
      </c>
      <c r="L16" s="19" t="s">
        <v>150</v>
      </c>
    </row>
    <row r="17" spans="1:12" s="39" customFormat="1" ht="37.5" customHeight="1" x14ac:dyDescent="0.25">
      <c r="A17" s="10">
        <v>12</v>
      </c>
      <c r="B17" s="11"/>
      <c r="C17" s="11"/>
      <c r="D17" s="79" t="s">
        <v>128</v>
      </c>
      <c r="E17" s="80"/>
      <c r="F17" s="81" t="s">
        <v>22</v>
      </c>
      <c r="G17" s="74" t="s">
        <v>129</v>
      </c>
      <c r="H17" s="75" t="s">
        <v>130</v>
      </c>
      <c r="I17" s="76" t="s">
        <v>70</v>
      </c>
      <c r="J17" s="78" t="s">
        <v>65</v>
      </c>
      <c r="K17" s="77" t="s">
        <v>124</v>
      </c>
      <c r="L17" s="19" t="s">
        <v>150</v>
      </c>
    </row>
    <row r="18" spans="1:12" s="39" customFormat="1" ht="37.5" customHeight="1" x14ac:dyDescent="0.25">
      <c r="A18" s="10">
        <v>13</v>
      </c>
      <c r="B18" s="11"/>
      <c r="C18" s="11"/>
      <c r="D18" s="79" t="s">
        <v>131</v>
      </c>
      <c r="E18" s="80"/>
      <c r="F18" s="81" t="s">
        <v>22</v>
      </c>
      <c r="G18" s="74" t="s">
        <v>132</v>
      </c>
      <c r="H18" s="75"/>
      <c r="I18" s="76" t="s">
        <v>127</v>
      </c>
      <c r="J18" s="78" t="s">
        <v>65</v>
      </c>
      <c r="K18" s="77" t="s">
        <v>124</v>
      </c>
      <c r="L18" s="19" t="s">
        <v>150</v>
      </c>
    </row>
    <row r="19" spans="1:12" s="39" customFormat="1" ht="37.5" customHeight="1" x14ac:dyDescent="0.25">
      <c r="A19" s="10">
        <v>14</v>
      </c>
      <c r="B19" s="11"/>
      <c r="C19" s="11"/>
      <c r="D19" s="12" t="s">
        <v>78</v>
      </c>
      <c r="E19" s="13" t="s">
        <v>28</v>
      </c>
      <c r="F19" s="14">
        <v>2</v>
      </c>
      <c r="G19" s="15" t="s">
        <v>52</v>
      </c>
      <c r="H19" s="16" t="s">
        <v>53</v>
      </c>
      <c r="I19" s="17" t="s">
        <v>27</v>
      </c>
      <c r="J19" s="17" t="s">
        <v>26</v>
      </c>
      <c r="K19" s="18" t="s">
        <v>77</v>
      </c>
      <c r="L19" s="19" t="s">
        <v>150</v>
      </c>
    </row>
    <row r="20" spans="1:12" s="39" customFormat="1" ht="37.5" customHeight="1" x14ac:dyDescent="0.25">
      <c r="A20" s="10">
        <v>15</v>
      </c>
      <c r="B20" s="11"/>
      <c r="C20" s="11"/>
      <c r="D20" s="12" t="s">
        <v>78</v>
      </c>
      <c r="E20" s="13" t="s">
        <v>28</v>
      </c>
      <c r="F20" s="14">
        <v>2</v>
      </c>
      <c r="G20" s="15" t="s">
        <v>72</v>
      </c>
      <c r="H20" s="16" t="s">
        <v>73</v>
      </c>
      <c r="I20" s="17" t="s">
        <v>74</v>
      </c>
      <c r="J20" s="17" t="s">
        <v>75</v>
      </c>
      <c r="K20" s="18" t="s">
        <v>77</v>
      </c>
      <c r="L20" s="19" t="s">
        <v>150</v>
      </c>
    </row>
    <row r="21" spans="1:12" ht="18.75" customHeight="1" x14ac:dyDescent="0.25"/>
    <row r="22" spans="1:12" s="20" customFormat="1" ht="28.5" customHeight="1" x14ac:dyDescent="0.2">
      <c r="D22" s="20" t="s">
        <v>29</v>
      </c>
      <c r="I22" s="20" t="s">
        <v>105</v>
      </c>
    </row>
    <row r="23" spans="1:12" s="20" customFormat="1" ht="10.5" customHeight="1" x14ac:dyDescent="0.2"/>
    <row r="24" spans="1:12" s="20" customFormat="1" ht="27" customHeight="1" x14ac:dyDescent="0.2">
      <c r="D24" s="20" t="s">
        <v>12</v>
      </c>
      <c r="I24" s="20" t="s">
        <v>106</v>
      </c>
    </row>
    <row r="25" spans="1:12" s="20" customFormat="1" ht="12.6" x14ac:dyDescent="0.2"/>
    <row r="26" spans="1:12" s="20" customFormat="1" ht="30.75" customHeight="1" x14ac:dyDescent="0.2">
      <c r="D26" s="20" t="s">
        <v>16</v>
      </c>
      <c r="I26" s="20" t="s">
        <v>133</v>
      </c>
    </row>
  </sheetData>
  <protectedRanges>
    <protectedRange sqref="K21" name="Диапазон1_3_1_1_3_11_1_1_3_1_1_2_2_1"/>
  </protectedRanges>
  <autoFilter ref="A5:L20"/>
  <sortState ref="A6:Q20">
    <sortCondition ref="D6:D20"/>
  </sortState>
  <mergeCells count="3">
    <mergeCell ref="A1:L1"/>
    <mergeCell ref="A2:L2"/>
    <mergeCell ref="A3:L3"/>
  </mergeCells>
  <pageMargins left="0" right="0.15748031496062992" top="0" bottom="0" header="0.51181102362204722" footer="0.19685039370078741"/>
  <pageSetup paperSize="9" scale="62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7"/>
  <sheetViews>
    <sheetView view="pageBreakPreview" zoomScale="75" zoomScaleNormal="100" zoomScaleSheetLayoutView="75" workbookViewId="0">
      <selection activeCell="K12" sqref="K12"/>
    </sheetView>
  </sheetViews>
  <sheetFormatPr defaultColWidth="8.77734375" defaultRowHeight="13.2" x14ac:dyDescent="0.25"/>
  <cols>
    <col min="1" max="1" width="5" style="60" customWidth="1"/>
    <col min="2" max="2" width="7.44140625" style="60" hidden="1" customWidth="1"/>
    <col min="3" max="3" width="4.77734375" style="60" hidden="1" customWidth="1"/>
    <col min="4" max="4" width="18.77734375" style="60" customWidth="1"/>
    <col min="5" max="5" width="8.5546875" style="60" customWidth="1"/>
    <col min="6" max="6" width="6.21875" style="60" customWidth="1"/>
    <col min="7" max="7" width="30.21875" style="60" customWidth="1"/>
    <col min="8" max="8" width="8.77734375" style="60" customWidth="1"/>
    <col min="9" max="9" width="15" style="60" customWidth="1"/>
    <col min="10" max="10" width="12.77734375" style="60" hidden="1" customWidth="1"/>
    <col min="11" max="11" width="22.5546875" style="60" customWidth="1"/>
    <col min="12" max="12" width="6.21875" style="60" customWidth="1"/>
    <col min="13" max="13" width="8.77734375" style="60" customWidth="1"/>
    <col min="14" max="14" width="3.33203125" style="60" customWidth="1"/>
    <col min="15" max="15" width="6.44140625" style="60" customWidth="1"/>
    <col min="16" max="16" width="8.77734375" style="60" customWidth="1"/>
    <col min="17" max="17" width="3.77734375" style="60" customWidth="1"/>
    <col min="18" max="18" width="6.44140625" style="60" customWidth="1"/>
    <col min="19" max="19" width="8.77734375" style="60" customWidth="1"/>
    <col min="20" max="20" width="3.77734375" style="60" customWidth="1"/>
    <col min="21" max="22" width="4.77734375" style="60" customWidth="1"/>
    <col min="23" max="23" width="6.21875" style="60" customWidth="1"/>
    <col min="24" max="24" width="6.77734375" style="60" hidden="1" customWidth="1"/>
    <col min="25" max="25" width="10.21875" style="60" customWidth="1"/>
    <col min="26" max="26" width="6.77734375" style="60" customWidth="1"/>
    <col min="27" max="16384" width="8.77734375" style="60"/>
  </cols>
  <sheetData>
    <row r="1" spans="1:27" ht="85.5" customHeight="1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ht="18" customHeight="1" x14ac:dyDescent="0.25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ht="27.75" customHeight="1" x14ac:dyDescent="0.25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ht="16.05" customHeight="1" x14ac:dyDescent="0.25">
      <c r="A4" s="93" t="s">
        <v>107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2"/>
    </row>
    <row r="5" spans="1:27" ht="19.2" customHeight="1" x14ac:dyDescent="0.25">
      <c r="A5" s="94" t="s">
        <v>143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7" ht="19.2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7" ht="15" customHeight="1" x14ac:dyDescent="0.25">
      <c r="A7" s="1" t="s">
        <v>64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9" t="s">
        <v>111</v>
      </c>
    </row>
    <row r="8" spans="1:27" ht="20.100000000000001" customHeight="1" x14ac:dyDescent="0.25">
      <c r="A8" s="88" t="s">
        <v>34</v>
      </c>
      <c r="B8" s="85" t="s">
        <v>48</v>
      </c>
      <c r="C8" s="85" t="s">
        <v>13</v>
      </c>
      <c r="D8" s="89" t="s">
        <v>35</v>
      </c>
      <c r="E8" s="89" t="s">
        <v>4</v>
      </c>
      <c r="F8" s="88" t="s">
        <v>5</v>
      </c>
      <c r="G8" s="89" t="s">
        <v>36</v>
      </c>
      <c r="H8" s="89" t="s">
        <v>4</v>
      </c>
      <c r="I8" s="89" t="s">
        <v>7</v>
      </c>
      <c r="J8" s="56"/>
      <c r="K8" s="89" t="s">
        <v>9</v>
      </c>
      <c r="L8" s="89" t="s">
        <v>145</v>
      </c>
      <c r="M8" s="89"/>
      <c r="N8" s="89"/>
      <c r="O8" s="87" t="s">
        <v>44</v>
      </c>
      <c r="P8" s="87"/>
      <c r="Q8" s="87"/>
      <c r="R8" s="87" t="s">
        <v>51</v>
      </c>
      <c r="S8" s="87"/>
      <c r="T8" s="87"/>
      <c r="U8" s="85" t="s">
        <v>37</v>
      </c>
      <c r="V8" s="85" t="s">
        <v>38</v>
      </c>
      <c r="W8" s="85" t="s">
        <v>45</v>
      </c>
      <c r="X8" s="88" t="s">
        <v>46</v>
      </c>
      <c r="Y8" s="85" t="s">
        <v>39</v>
      </c>
      <c r="Z8" s="86" t="s">
        <v>40</v>
      </c>
    </row>
    <row r="9" spans="1:27" ht="40.049999999999997" customHeight="1" x14ac:dyDescent="0.25">
      <c r="A9" s="88"/>
      <c r="B9" s="85"/>
      <c r="C9" s="85"/>
      <c r="D9" s="89"/>
      <c r="E9" s="89"/>
      <c r="F9" s="88"/>
      <c r="G9" s="89"/>
      <c r="H9" s="89"/>
      <c r="I9" s="89"/>
      <c r="J9" s="56"/>
      <c r="K9" s="89"/>
      <c r="L9" s="29" t="s">
        <v>41</v>
      </c>
      <c r="M9" s="30" t="s">
        <v>42</v>
      </c>
      <c r="N9" s="29" t="s">
        <v>34</v>
      </c>
      <c r="O9" s="29" t="s">
        <v>41</v>
      </c>
      <c r="P9" s="30" t="s">
        <v>42</v>
      </c>
      <c r="Q9" s="29" t="s">
        <v>34</v>
      </c>
      <c r="R9" s="29" t="s">
        <v>41</v>
      </c>
      <c r="S9" s="30" t="s">
        <v>42</v>
      </c>
      <c r="T9" s="29" t="s">
        <v>34</v>
      </c>
      <c r="U9" s="85"/>
      <c r="V9" s="85"/>
      <c r="W9" s="85"/>
      <c r="X9" s="88"/>
      <c r="Y9" s="85"/>
      <c r="Z9" s="86"/>
    </row>
    <row r="10" spans="1:27" ht="40.049999999999997" customHeight="1" x14ac:dyDescent="0.25">
      <c r="A10" s="40">
        <v>1</v>
      </c>
      <c r="B10" s="57"/>
      <c r="C10" s="57"/>
      <c r="D10" s="71" t="s">
        <v>79</v>
      </c>
      <c r="E10" s="72" t="s">
        <v>119</v>
      </c>
      <c r="F10" s="73" t="s">
        <v>22</v>
      </c>
      <c r="G10" s="74" t="s">
        <v>113</v>
      </c>
      <c r="H10" s="75" t="s">
        <v>80</v>
      </c>
      <c r="I10" s="76" t="s">
        <v>112</v>
      </c>
      <c r="J10" s="76" t="s">
        <v>25</v>
      </c>
      <c r="K10" s="77" t="s">
        <v>102</v>
      </c>
      <c r="L10" s="33">
        <v>66</v>
      </c>
      <c r="M10" s="67">
        <f>L10/0.9-IF($U10=1,0.5,IF($U10=2,1.5,0))</f>
        <v>73.333333333333329</v>
      </c>
      <c r="N10" s="68">
        <f>RANK(M10,M$10:M$13,0)</f>
        <v>1</v>
      </c>
      <c r="O10" s="33">
        <v>61</v>
      </c>
      <c r="P10" s="67">
        <f>O10/0.9-IF($U10=1,0.5,IF($U10=2,1.5,0))</f>
        <v>67.777777777777771</v>
      </c>
      <c r="Q10" s="68">
        <f>RANK(P10,P$10:P$13,0)</f>
        <v>2</v>
      </c>
      <c r="R10" s="33">
        <v>64</v>
      </c>
      <c r="S10" s="67">
        <f>R10/0.9-IF($U10=1,0.5,IF($U10=2,1.5,0))</f>
        <v>71.111111111111114</v>
      </c>
      <c r="T10" s="68">
        <f>RANK(S10,S$10:S$13,0)</f>
        <v>1</v>
      </c>
      <c r="U10" s="36"/>
      <c r="V10" s="36"/>
      <c r="W10" s="69">
        <f>L10+O10+R10</f>
        <v>191</v>
      </c>
      <c r="X10" s="70"/>
      <c r="Y10" s="67">
        <f>ROUND(SUM(M10,P10,S10)/3,3)</f>
        <v>70.741</v>
      </c>
      <c r="Z10" s="58" t="s">
        <v>33</v>
      </c>
    </row>
    <row r="11" spans="1:27" ht="40.049999999999997" customHeight="1" x14ac:dyDescent="0.25">
      <c r="A11" s="40">
        <v>2</v>
      </c>
      <c r="B11" s="57"/>
      <c r="C11" s="57"/>
      <c r="D11" s="12" t="s">
        <v>81</v>
      </c>
      <c r="E11" s="13"/>
      <c r="F11" s="14" t="s">
        <v>22</v>
      </c>
      <c r="G11" s="74" t="s">
        <v>113</v>
      </c>
      <c r="H11" s="75" t="s">
        <v>80</v>
      </c>
      <c r="I11" s="76" t="s">
        <v>112</v>
      </c>
      <c r="J11" s="76" t="s">
        <v>25</v>
      </c>
      <c r="K11" s="77" t="s">
        <v>102</v>
      </c>
      <c r="L11" s="33">
        <v>65.5</v>
      </c>
      <c r="M11" s="67">
        <f>L11/0.9-IF($U11=1,0.5,IF($U11=2,1.5,0))</f>
        <v>72.777777777777771</v>
      </c>
      <c r="N11" s="68">
        <f t="shared" ref="N11:N13" si="0">RANK(M11,M$10:M$13,0)</f>
        <v>2</v>
      </c>
      <c r="O11" s="33">
        <v>61.5</v>
      </c>
      <c r="P11" s="67">
        <f>O11/0.9-IF($U11=1,0.5,IF($U11=2,1.5,0))</f>
        <v>68.333333333333329</v>
      </c>
      <c r="Q11" s="68">
        <f t="shared" ref="Q11:Q13" si="1">RANK(P11,P$10:P$13,0)</f>
        <v>1</v>
      </c>
      <c r="R11" s="33">
        <v>62</v>
      </c>
      <c r="S11" s="67">
        <f>R11/0.9-IF($U11=1,0.5,IF($U11=2,1.5,0))</f>
        <v>68.888888888888886</v>
      </c>
      <c r="T11" s="68">
        <f t="shared" ref="T11:T13" si="2">RANK(S11,S$10:S$13,0)</f>
        <v>2</v>
      </c>
      <c r="U11" s="36"/>
      <c r="V11" s="36"/>
      <c r="W11" s="69">
        <f>L11+O11+R11</f>
        <v>189</v>
      </c>
      <c r="X11" s="70"/>
      <c r="Y11" s="67">
        <f>ROUND(SUM(M11,P11,S11)/3,3)</f>
        <v>70</v>
      </c>
      <c r="Z11" s="58" t="s">
        <v>33</v>
      </c>
    </row>
    <row r="12" spans="1:27" ht="40.049999999999997" customHeight="1" x14ac:dyDescent="0.25">
      <c r="A12" s="40">
        <v>3</v>
      </c>
      <c r="B12" s="57"/>
      <c r="C12" s="57"/>
      <c r="D12" s="12" t="s">
        <v>98</v>
      </c>
      <c r="E12" s="13" t="s">
        <v>117</v>
      </c>
      <c r="F12" s="14" t="s">
        <v>22</v>
      </c>
      <c r="G12" s="15" t="s">
        <v>99</v>
      </c>
      <c r="H12" s="16" t="s">
        <v>100</v>
      </c>
      <c r="I12" s="17" t="s">
        <v>70</v>
      </c>
      <c r="J12" s="17" t="s">
        <v>101</v>
      </c>
      <c r="K12" s="18" t="s">
        <v>76</v>
      </c>
      <c r="L12" s="33">
        <v>65.5</v>
      </c>
      <c r="M12" s="67">
        <f>L12/0.9-IF($U12=1,0.5,IF($U12=2,1.5,0))</f>
        <v>72.777777777777771</v>
      </c>
      <c r="N12" s="68">
        <f t="shared" si="0"/>
        <v>2</v>
      </c>
      <c r="O12" s="33">
        <v>59</v>
      </c>
      <c r="P12" s="67">
        <f>O12/0.9-IF($U12=1,0.5,IF($U12=2,1.5,0))</f>
        <v>65.555555555555557</v>
      </c>
      <c r="Q12" s="68">
        <f t="shared" si="1"/>
        <v>4</v>
      </c>
      <c r="R12" s="33">
        <v>60.5</v>
      </c>
      <c r="S12" s="67">
        <f>R12/0.9-IF($U12=1,0.5,IF($U12=2,1.5,0))</f>
        <v>67.222222222222214</v>
      </c>
      <c r="T12" s="68">
        <f t="shared" si="2"/>
        <v>3</v>
      </c>
      <c r="U12" s="36"/>
      <c r="V12" s="36"/>
      <c r="W12" s="69">
        <f>L12+O12+R12</f>
        <v>185</v>
      </c>
      <c r="X12" s="70"/>
      <c r="Y12" s="67">
        <f>ROUND(SUM(M12,P12,S12)/3,3)</f>
        <v>68.519000000000005</v>
      </c>
      <c r="Z12" s="58" t="s">
        <v>33</v>
      </c>
    </row>
    <row r="13" spans="1:27" ht="40.049999999999997" customHeight="1" x14ac:dyDescent="0.25">
      <c r="A13" s="40">
        <v>4</v>
      </c>
      <c r="B13" s="57"/>
      <c r="C13" s="57"/>
      <c r="D13" s="12" t="s">
        <v>66</v>
      </c>
      <c r="E13" s="13"/>
      <c r="F13" s="14" t="s">
        <v>22</v>
      </c>
      <c r="G13" s="74" t="s">
        <v>121</v>
      </c>
      <c r="H13" s="75" t="s">
        <v>122</v>
      </c>
      <c r="I13" s="76" t="s">
        <v>123</v>
      </c>
      <c r="J13" s="78" t="s">
        <v>65</v>
      </c>
      <c r="K13" s="77" t="s">
        <v>124</v>
      </c>
      <c r="L13" s="33">
        <v>61</v>
      </c>
      <c r="M13" s="67">
        <f>L13/0.9-IF($U13=1,0.5,IF($U13=2,1.5,0))</f>
        <v>67.777777777777771</v>
      </c>
      <c r="N13" s="68">
        <f t="shared" si="0"/>
        <v>4</v>
      </c>
      <c r="O13" s="33">
        <v>60.5</v>
      </c>
      <c r="P13" s="67">
        <f>O13/0.9-IF($U13=1,0.5,IF($U13=2,1.5,0))</f>
        <v>67.222222222222214</v>
      </c>
      <c r="Q13" s="68">
        <f t="shared" si="1"/>
        <v>3</v>
      </c>
      <c r="R13" s="33">
        <v>57</v>
      </c>
      <c r="S13" s="67">
        <f>R13/0.9-IF($U13=1,0.5,IF($U13=2,1.5,0))</f>
        <v>63.333333333333329</v>
      </c>
      <c r="T13" s="68">
        <f t="shared" si="2"/>
        <v>4</v>
      </c>
      <c r="U13" s="36"/>
      <c r="V13" s="36">
        <v>1</v>
      </c>
      <c r="W13" s="69">
        <f>L13+O13+R13</f>
        <v>178.5</v>
      </c>
      <c r="X13" s="70"/>
      <c r="Y13" s="67">
        <f>ROUND(SUM(M13,P13,S13)/3,3)</f>
        <v>66.111000000000004</v>
      </c>
      <c r="Z13" s="58" t="s">
        <v>33</v>
      </c>
    </row>
    <row r="14" spans="1:27" ht="29.25" customHeight="1" x14ac:dyDescent="0.25"/>
    <row r="15" spans="1:27" s="20" customFormat="1" ht="28.5" customHeight="1" x14ac:dyDescent="0.2">
      <c r="D15" s="20" t="s">
        <v>29</v>
      </c>
      <c r="K15" s="20" t="s">
        <v>105</v>
      </c>
    </row>
    <row r="16" spans="1:27" s="20" customFormat="1" ht="10.5" customHeight="1" x14ac:dyDescent="0.2"/>
    <row r="17" spans="4:11" s="20" customFormat="1" ht="27" customHeight="1" x14ac:dyDescent="0.2">
      <c r="D17" s="20" t="s">
        <v>12</v>
      </c>
      <c r="K17" s="20" t="s">
        <v>106</v>
      </c>
    </row>
  </sheetData>
  <protectedRanges>
    <protectedRange sqref="K14" name="Диапазон1_3_1_1_3_11_1_1_3_1_1_2_1_3_2_3_5_1"/>
  </protectedRanges>
  <sortState ref="A10:AA13">
    <sortCondition descending="1" ref="Y10:Y13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"/>
  <sheetViews>
    <sheetView view="pageBreakPreview" zoomScale="75" zoomScaleNormal="75" zoomScaleSheetLayoutView="75" workbookViewId="0">
      <selection activeCell="I9" sqref="I9:I10"/>
    </sheetView>
  </sheetViews>
  <sheetFormatPr defaultRowHeight="13.2" x14ac:dyDescent="0.25"/>
  <cols>
    <col min="1" max="1" width="4.77734375" customWidth="1"/>
    <col min="2" max="3" width="6.21875" hidden="1" customWidth="1"/>
    <col min="4" max="4" width="26" customWidth="1"/>
    <col min="5" max="5" width="7.21875" customWidth="1"/>
    <col min="6" max="6" width="5.77734375" customWidth="1"/>
    <col min="7" max="7" width="38.5546875" customWidth="1"/>
    <col min="8" max="8" width="8.44140625" customWidth="1"/>
    <col min="9" max="9" width="16.44140625" customWidth="1"/>
    <col min="10" max="10" width="19.5546875" hidden="1" customWidth="1"/>
    <col min="11" max="11" width="21.44140625" customWidth="1"/>
    <col min="12" max="16" width="10" customWidth="1"/>
    <col min="17" max="17" width="5" customWidth="1"/>
    <col min="18" max="19" width="11.77734375" customWidth="1"/>
    <col min="20" max="20" width="12" customWidth="1"/>
  </cols>
  <sheetData>
    <row r="1" spans="1:20" s="21" customFormat="1" ht="97.5" customHeight="1" x14ac:dyDescent="0.25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21" customFormat="1" ht="22.5" customHeight="1" x14ac:dyDescent="0.25">
      <c r="A2" s="91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21" customFormat="1" ht="21.75" customHeight="1" x14ac:dyDescent="0.25">
      <c r="A3" s="101" t="s">
        <v>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21" customFormat="1" ht="39.75" customHeight="1" x14ac:dyDescent="0.25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x14ac:dyDescent="0.25">
      <c r="A6" s="94" t="s">
        <v>151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21" customHeight="1" x14ac:dyDescent="0.25"/>
    <row r="8" spans="1:20" s="21" customFormat="1" ht="15" customHeight="1" x14ac:dyDescent="0.25">
      <c r="A8" s="1" t="s">
        <v>64</v>
      </c>
      <c r="B8" s="24"/>
      <c r="C8" s="24"/>
      <c r="D8" s="24"/>
      <c r="E8" s="25"/>
      <c r="F8" s="25"/>
      <c r="G8" s="25"/>
      <c r="H8" s="25"/>
      <c r="I8" s="25"/>
      <c r="J8" s="26"/>
      <c r="K8" s="26"/>
      <c r="L8" s="24"/>
      <c r="M8" s="27"/>
      <c r="T8" s="9" t="s">
        <v>111</v>
      </c>
    </row>
    <row r="9" spans="1:20" s="48" customFormat="1" ht="33.75" customHeight="1" x14ac:dyDescent="0.2">
      <c r="A9" s="103" t="s">
        <v>34</v>
      </c>
      <c r="B9" s="104" t="s">
        <v>2</v>
      </c>
      <c r="C9" s="104" t="s">
        <v>13</v>
      </c>
      <c r="D9" s="95" t="s">
        <v>35</v>
      </c>
      <c r="E9" s="95" t="s">
        <v>4</v>
      </c>
      <c r="F9" s="103" t="s">
        <v>5</v>
      </c>
      <c r="G9" s="95" t="s">
        <v>36</v>
      </c>
      <c r="H9" s="95" t="s">
        <v>4</v>
      </c>
      <c r="I9" s="95" t="s">
        <v>7</v>
      </c>
      <c r="J9" s="47"/>
      <c r="K9" s="95" t="s">
        <v>9</v>
      </c>
      <c r="L9" s="96" t="s">
        <v>55</v>
      </c>
      <c r="M9" s="96" t="s">
        <v>56</v>
      </c>
      <c r="N9" s="96" t="s">
        <v>57</v>
      </c>
      <c r="O9" s="96" t="s">
        <v>58</v>
      </c>
      <c r="P9" s="96" t="s">
        <v>43</v>
      </c>
      <c r="Q9" s="100" t="s">
        <v>59</v>
      </c>
      <c r="R9" s="97" t="s">
        <v>60</v>
      </c>
      <c r="S9" s="98" t="s">
        <v>61</v>
      </c>
      <c r="T9" s="100" t="s">
        <v>62</v>
      </c>
    </row>
    <row r="10" spans="1:20" s="48" customFormat="1" ht="39.75" customHeight="1" x14ac:dyDescent="0.2">
      <c r="A10" s="103"/>
      <c r="B10" s="104"/>
      <c r="C10" s="104"/>
      <c r="D10" s="95"/>
      <c r="E10" s="95"/>
      <c r="F10" s="103"/>
      <c r="G10" s="95"/>
      <c r="H10" s="95"/>
      <c r="I10" s="95"/>
      <c r="J10" s="47"/>
      <c r="K10" s="95"/>
      <c r="L10" s="96"/>
      <c r="M10" s="96"/>
      <c r="N10" s="96"/>
      <c r="O10" s="96"/>
      <c r="P10" s="96"/>
      <c r="Q10" s="100"/>
      <c r="R10" s="97"/>
      <c r="S10" s="99"/>
      <c r="T10" s="100"/>
    </row>
    <row r="11" spans="1:20" s="46" customFormat="1" ht="59.25" customHeight="1" x14ac:dyDescent="0.3">
      <c r="A11" s="40">
        <v>1</v>
      </c>
      <c r="B11" s="41"/>
      <c r="C11" s="41"/>
      <c r="D11" s="12" t="s">
        <v>92</v>
      </c>
      <c r="E11" s="13" t="s">
        <v>93</v>
      </c>
      <c r="F11" s="14" t="s">
        <v>22</v>
      </c>
      <c r="G11" s="15" t="s">
        <v>94</v>
      </c>
      <c r="H11" s="16" t="s">
        <v>95</v>
      </c>
      <c r="I11" s="17" t="s">
        <v>96</v>
      </c>
      <c r="J11" s="17" t="s">
        <v>88</v>
      </c>
      <c r="K11" s="18" t="s">
        <v>97</v>
      </c>
      <c r="L11" s="42">
        <v>6</v>
      </c>
      <c r="M11" s="42">
        <v>7.5</v>
      </c>
      <c r="N11" s="42">
        <v>6.9</v>
      </c>
      <c r="O11" s="42">
        <v>6.7</v>
      </c>
      <c r="P11" s="42">
        <v>6.7</v>
      </c>
      <c r="Q11" s="43"/>
      <c r="R11" s="44">
        <f>L11+M11+N11+O11+P11</f>
        <v>33.799999999999997</v>
      </c>
      <c r="S11" s="44"/>
      <c r="T11" s="45">
        <f>R11*2</f>
        <v>67.599999999999994</v>
      </c>
    </row>
    <row r="12" spans="1:20" ht="31.5" customHeight="1" x14ac:dyDescent="0.25"/>
    <row r="13" spans="1:20" s="20" customFormat="1" ht="28.5" customHeight="1" x14ac:dyDescent="0.2">
      <c r="D13" s="20" t="s">
        <v>29</v>
      </c>
      <c r="K13" s="20" t="s">
        <v>105</v>
      </c>
    </row>
    <row r="14" spans="1:20" s="20" customFormat="1" ht="10.5" customHeight="1" x14ac:dyDescent="0.2"/>
    <row r="15" spans="1:20" s="20" customFormat="1" ht="27" customHeight="1" x14ac:dyDescent="0.2">
      <c r="D15" s="20" t="s">
        <v>12</v>
      </c>
      <c r="K15" s="20" t="s">
        <v>106</v>
      </c>
    </row>
  </sheetData>
  <protectedRanges>
    <protectedRange sqref="K12" name="Диапазон1_3_1_1_3_11_1_1_3_1_1_2_1_3_3_1_1_4_1"/>
  </protectedRanges>
  <mergeCells count="24">
    <mergeCell ref="A6:T6"/>
    <mergeCell ref="T9:T10"/>
    <mergeCell ref="A2:T2"/>
    <mergeCell ref="A1:T1"/>
    <mergeCell ref="A3:T3"/>
    <mergeCell ref="A9:A10"/>
    <mergeCell ref="B9:B10"/>
    <mergeCell ref="C9:C10"/>
    <mergeCell ref="D9:D10"/>
    <mergeCell ref="A4:T4"/>
    <mergeCell ref="O9:O10"/>
    <mergeCell ref="P9:P10"/>
    <mergeCell ref="E9:E10"/>
    <mergeCell ref="F9:F10"/>
    <mergeCell ref="H9:H10"/>
    <mergeCell ref="I9:I10"/>
    <mergeCell ref="G9:G10"/>
    <mergeCell ref="L9:L10"/>
    <mergeCell ref="M9:M10"/>
    <mergeCell ref="R9:R10"/>
    <mergeCell ref="S9:S10"/>
    <mergeCell ref="K9:K10"/>
    <mergeCell ref="N9:N10"/>
    <mergeCell ref="Q9:Q10"/>
  </mergeCells>
  <pageMargins left="0" right="0" top="0.31496062992125984" bottom="0.27559055118110237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22"/>
  <sheetViews>
    <sheetView view="pageBreakPreview" zoomScaleNormal="100" zoomScaleSheetLayoutView="100" workbookViewId="0">
      <selection activeCell="A5" sqref="A5:Z5"/>
    </sheetView>
  </sheetViews>
  <sheetFormatPr defaultColWidth="8.77734375" defaultRowHeight="13.2" x14ac:dyDescent="0.25"/>
  <cols>
    <col min="1" max="1" width="5" style="60" customWidth="1"/>
    <col min="2" max="2" width="7.44140625" style="60" hidden="1" customWidth="1"/>
    <col min="3" max="3" width="4.77734375" style="60" hidden="1" customWidth="1"/>
    <col min="4" max="4" width="18.77734375" style="60" customWidth="1"/>
    <col min="5" max="5" width="8.5546875" style="60" customWidth="1"/>
    <col min="6" max="6" width="6.21875" style="60" customWidth="1"/>
    <col min="7" max="7" width="30.21875" style="60" customWidth="1"/>
    <col min="8" max="8" width="8.77734375" style="60" customWidth="1"/>
    <col min="9" max="9" width="15" style="60" customWidth="1"/>
    <col min="10" max="10" width="12.77734375" style="60" hidden="1" customWidth="1"/>
    <col min="11" max="11" width="22.5546875" style="60" customWidth="1"/>
    <col min="12" max="12" width="6.21875" style="60" customWidth="1"/>
    <col min="13" max="13" width="8.77734375" style="60" customWidth="1"/>
    <col min="14" max="14" width="3.77734375" style="60" customWidth="1"/>
    <col min="15" max="15" width="6.44140625" style="60" customWidth="1"/>
    <col min="16" max="16" width="8.77734375" style="60" customWidth="1"/>
    <col min="17" max="17" width="3.77734375" style="60" customWidth="1"/>
    <col min="18" max="18" width="6.44140625" style="60" customWidth="1"/>
    <col min="19" max="19" width="8.77734375" style="60" customWidth="1"/>
    <col min="20" max="20" width="3.77734375" style="60" customWidth="1"/>
    <col min="21" max="22" width="4.77734375" style="60" customWidth="1"/>
    <col min="23" max="23" width="6.21875" style="60" customWidth="1"/>
    <col min="24" max="24" width="6.77734375" style="60" hidden="1" customWidth="1"/>
    <col min="25" max="25" width="10.21875" style="60" customWidth="1"/>
    <col min="26" max="26" width="6.77734375" style="60" customWidth="1"/>
    <col min="27" max="16384" width="8.77734375" style="60"/>
  </cols>
  <sheetData>
    <row r="1" spans="1:27" ht="85.5" customHeight="1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ht="18" customHeight="1" x14ac:dyDescent="0.25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ht="27.75" customHeight="1" x14ac:dyDescent="0.25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ht="16.05" customHeight="1" x14ac:dyDescent="0.25">
      <c r="A4" s="93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2"/>
    </row>
    <row r="5" spans="1:27" ht="19.2" customHeight="1" x14ac:dyDescent="0.25">
      <c r="A5" s="94" t="s">
        <v>143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7" ht="19.2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7" ht="15" customHeight="1" x14ac:dyDescent="0.25">
      <c r="A7" s="1" t="s">
        <v>64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9" t="s">
        <v>111</v>
      </c>
    </row>
    <row r="8" spans="1:27" ht="20.100000000000001" customHeight="1" x14ac:dyDescent="0.25">
      <c r="A8" s="88" t="s">
        <v>34</v>
      </c>
      <c r="B8" s="85" t="s">
        <v>48</v>
      </c>
      <c r="C8" s="85" t="s">
        <v>13</v>
      </c>
      <c r="D8" s="89" t="s">
        <v>35</v>
      </c>
      <c r="E8" s="89" t="s">
        <v>4</v>
      </c>
      <c r="F8" s="88" t="s">
        <v>5</v>
      </c>
      <c r="G8" s="89" t="s">
        <v>36</v>
      </c>
      <c r="H8" s="89" t="s">
        <v>4</v>
      </c>
      <c r="I8" s="89" t="s">
        <v>7</v>
      </c>
      <c r="J8" s="56"/>
      <c r="K8" s="89" t="s">
        <v>9</v>
      </c>
      <c r="L8" s="89" t="s">
        <v>145</v>
      </c>
      <c r="M8" s="89"/>
      <c r="N8" s="89"/>
      <c r="O8" s="87" t="s">
        <v>44</v>
      </c>
      <c r="P8" s="87"/>
      <c r="Q8" s="87"/>
      <c r="R8" s="87" t="s">
        <v>51</v>
      </c>
      <c r="S8" s="87"/>
      <c r="T8" s="87"/>
      <c r="U8" s="85" t="s">
        <v>37</v>
      </c>
      <c r="V8" s="85" t="s">
        <v>38</v>
      </c>
      <c r="W8" s="85" t="s">
        <v>45</v>
      </c>
      <c r="X8" s="88" t="s">
        <v>46</v>
      </c>
      <c r="Y8" s="85" t="s">
        <v>39</v>
      </c>
      <c r="Z8" s="86" t="s">
        <v>40</v>
      </c>
    </row>
    <row r="9" spans="1:27" ht="40.049999999999997" customHeight="1" x14ac:dyDescent="0.25">
      <c r="A9" s="88"/>
      <c r="B9" s="85"/>
      <c r="C9" s="85"/>
      <c r="D9" s="89"/>
      <c r="E9" s="89"/>
      <c r="F9" s="88"/>
      <c r="G9" s="89"/>
      <c r="H9" s="89"/>
      <c r="I9" s="89"/>
      <c r="J9" s="56"/>
      <c r="K9" s="89"/>
      <c r="L9" s="29" t="s">
        <v>41</v>
      </c>
      <c r="M9" s="30" t="s">
        <v>42</v>
      </c>
      <c r="N9" s="29" t="s">
        <v>34</v>
      </c>
      <c r="O9" s="29" t="s">
        <v>41</v>
      </c>
      <c r="P9" s="30" t="s">
        <v>42</v>
      </c>
      <c r="Q9" s="29" t="s">
        <v>34</v>
      </c>
      <c r="R9" s="29" t="s">
        <v>41</v>
      </c>
      <c r="S9" s="30" t="s">
        <v>42</v>
      </c>
      <c r="T9" s="29" t="s">
        <v>34</v>
      </c>
      <c r="U9" s="85"/>
      <c r="V9" s="85"/>
      <c r="W9" s="85"/>
      <c r="X9" s="88"/>
      <c r="Y9" s="85"/>
      <c r="Z9" s="86"/>
    </row>
    <row r="10" spans="1:27" ht="40.049999999999997" customHeight="1" x14ac:dyDescent="0.25">
      <c r="A10" s="40">
        <v>1</v>
      </c>
      <c r="B10" s="57"/>
      <c r="C10" s="57"/>
      <c r="D10" s="12" t="s">
        <v>78</v>
      </c>
      <c r="E10" s="13" t="s">
        <v>28</v>
      </c>
      <c r="F10" s="14">
        <v>2</v>
      </c>
      <c r="G10" s="15" t="s">
        <v>72</v>
      </c>
      <c r="H10" s="16" t="s">
        <v>73</v>
      </c>
      <c r="I10" s="17" t="s">
        <v>74</v>
      </c>
      <c r="J10" s="17" t="s">
        <v>75</v>
      </c>
      <c r="K10" s="18" t="s">
        <v>76</v>
      </c>
      <c r="L10" s="33">
        <v>150.5</v>
      </c>
      <c r="M10" s="67">
        <f>L10/2.2-IF($U10=1,0.5,IF($U10=2,1.5,0))</f>
        <v>68.409090909090907</v>
      </c>
      <c r="N10" s="68">
        <f>RANK(M10,M$10:M$18,0)</f>
        <v>2</v>
      </c>
      <c r="O10" s="33">
        <v>152.5</v>
      </c>
      <c r="P10" s="67">
        <f>O10/2.2-IF($U10=1,0.5,IF($U10=2,1.5,0))</f>
        <v>69.318181818181813</v>
      </c>
      <c r="Q10" s="68">
        <f>RANK(P10,P$10:P$18,0)</f>
        <v>1</v>
      </c>
      <c r="R10" s="33">
        <v>151</v>
      </c>
      <c r="S10" s="67">
        <f>R10/2.2-IF($U10=1,0.5,IF($U10=2,1.5,0))</f>
        <v>68.636363636363626</v>
      </c>
      <c r="T10" s="68">
        <f>RANK(S10,S$10:S$18,0)</f>
        <v>2</v>
      </c>
      <c r="U10" s="36"/>
      <c r="V10" s="36"/>
      <c r="W10" s="69">
        <f>L10+O10+R10</f>
        <v>454</v>
      </c>
      <c r="X10" s="70"/>
      <c r="Y10" s="67">
        <f>ROUND(SUM(M10,P10,S10)/3,3)</f>
        <v>68.787999999999997</v>
      </c>
      <c r="Z10" s="58" t="s">
        <v>33</v>
      </c>
    </row>
    <row r="11" spans="1:27" ht="40.049999999999997" customHeight="1" x14ac:dyDescent="0.25">
      <c r="A11" s="40">
        <v>2</v>
      </c>
      <c r="B11" s="57"/>
      <c r="C11" s="57"/>
      <c r="D11" s="12" t="s">
        <v>71</v>
      </c>
      <c r="E11" s="13"/>
      <c r="F11" s="14">
        <v>3</v>
      </c>
      <c r="G11" s="15" t="s">
        <v>72</v>
      </c>
      <c r="H11" s="16" t="s">
        <v>73</v>
      </c>
      <c r="I11" s="17" t="s">
        <v>74</v>
      </c>
      <c r="J11" s="17" t="s">
        <v>75</v>
      </c>
      <c r="K11" s="18" t="s">
        <v>76</v>
      </c>
      <c r="L11" s="33">
        <v>151.5</v>
      </c>
      <c r="M11" s="67">
        <f>L11/2.2-IF($U11=1,0.5,IF($U11=2,1.5,0))</f>
        <v>68.86363636363636</v>
      </c>
      <c r="N11" s="68">
        <f>RANK(M11,M$10:M$18,0)</f>
        <v>1</v>
      </c>
      <c r="O11" s="33">
        <v>148</v>
      </c>
      <c r="P11" s="67">
        <f>O11/2.2-IF($U11=1,0.5,IF($U11=2,1.5,0))</f>
        <v>67.272727272727266</v>
      </c>
      <c r="Q11" s="68">
        <f>RANK(P11,P$10:P$18,0)</f>
        <v>2</v>
      </c>
      <c r="R11" s="33">
        <v>152</v>
      </c>
      <c r="S11" s="67">
        <f>R11/2.2-IF($U11=1,0.5,IF($U11=2,1.5,0))</f>
        <v>69.090909090909079</v>
      </c>
      <c r="T11" s="68">
        <f>RANK(S11,S$10:S$18,0)</f>
        <v>1</v>
      </c>
      <c r="U11" s="36"/>
      <c r="V11" s="36"/>
      <c r="W11" s="69">
        <f>L11+O11+R11</f>
        <v>451.5</v>
      </c>
      <c r="X11" s="70"/>
      <c r="Y11" s="67">
        <f>ROUND(SUM(M11,P11,S11)/3,3)</f>
        <v>68.409000000000006</v>
      </c>
      <c r="Z11" s="58" t="s">
        <v>33</v>
      </c>
    </row>
    <row r="12" spans="1:27" ht="40.049999999999997" customHeight="1" x14ac:dyDescent="0.25">
      <c r="A12" s="40">
        <v>3</v>
      </c>
      <c r="B12" s="57"/>
      <c r="C12" s="57"/>
      <c r="D12" s="12" t="s">
        <v>78</v>
      </c>
      <c r="E12" s="13" t="s">
        <v>28</v>
      </c>
      <c r="F12" s="14">
        <v>2</v>
      </c>
      <c r="G12" s="15" t="s">
        <v>52</v>
      </c>
      <c r="H12" s="16" t="s">
        <v>53</v>
      </c>
      <c r="I12" s="17" t="s">
        <v>27</v>
      </c>
      <c r="J12" s="17" t="s">
        <v>26</v>
      </c>
      <c r="K12" s="18" t="s">
        <v>77</v>
      </c>
      <c r="L12" s="33">
        <v>146</v>
      </c>
      <c r="M12" s="67">
        <f>L12/2.2-IF($U12=1,0.5,IF($U12=2,1.5,0))</f>
        <v>66.36363636363636</v>
      </c>
      <c r="N12" s="68">
        <f>RANK(M12,M$10:M$18,0)</f>
        <v>3</v>
      </c>
      <c r="O12" s="33">
        <v>144</v>
      </c>
      <c r="P12" s="67">
        <f>O12/2.2-IF($U12=1,0.5,IF($U12=2,1.5,0))</f>
        <v>65.454545454545453</v>
      </c>
      <c r="Q12" s="68">
        <f>RANK(P12,P$10:P$18,0)</f>
        <v>4</v>
      </c>
      <c r="R12" s="33">
        <v>146</v>
      </c>
      <c r="S12" s="67">
        <f>R12/2.2-IF($U12=1,0.5,IF($U12=2,1.5,0))</f>
        <v>66.36363636363636</v>
      </c>
      <c r="T12" s="68">
        <f>RANK(S12,S$10:S$18,0)</f>
        <v>3</v>
      </c>
      <c r="U12" s="36"/>
      <c r="V12" s="36"/>
      <c r="W12" s="69">
        <f>L12+O12+R12</f>
        <v>436</v>
      </c>
      <c r="X12" s="70"/>
      <c r="Y12" s="67">
        <f>ROUND(SUM(M12,P12,S12)/3,3)</f>
        <v>66.061000000000007</v>
      </c>
      <c r="Z12" s="58" t="s">
        <v>33</v>
      </c>
    </row>
    <row r="13" spans="1:27" ht="40.049999999999997" customHeight="1" x14ac:dyDescent="0.25">
      <c r="A13" s="40">
        <v>4</v>
      </c>
      <c r="B13" s="57"/>
      <c r="C13" s="57"/>
      <c r="D13" s="12" t="s">
        <v>92</v>
      </c>
      <c r="E13" s="13" t="s">
        <v>93</v>
      </c>
      <c r="F13" s="14" t="s">
        <v>22</v>
      </c>
      <c r="G13" s="15" t="s">
        <v>94</v>
      </c>
      <c r="H13" s="16" t="s">
        <v>95</v>
      </c>
      <c r="I13" s="17" t="s">
        <v>96</v>
      </c>
      <c r="J13" s="17" t="s">
        <v>88</v>
      </c>
      <c r="K13" s="18" t="s">
        <v>97</v>
      </c>
      <c r="L13" s="33">
        <v>142.5</v>
      </c>
      <c r="M13" s="67">
        <f>L13/2.2-IF($U13=1,0.5,IF($U13=2,1.5,0))</f>
        <v>64.772727272727266</v>
      </c>
      <c r="N13" s="68">
        <f>RANK(M13,M$10:M$18,0)</f>
        <v>4</v>
      </c>
      <c r="O13" s="33">
        <v>143.5</v>
      </c>
      <c r="P13" s="67">
        <f>O13/2.2-IF($U13=1,0.5,IF($U13=2,1.5,0))</f>
        <v>65.22727272727272</v>
      </c>
      <c r="Q13" s="68">
        <f>RANK(P13,P$10:P$18,0)</f>
        <v>5</v>
      </c>
      <c r="R13" s="33">
        <v>142.5</v>
      </c>
      <c r="S13" s="67">
        <f>R13/2.2-IF($U13=1,0.5,IF($U13=2,1.5,0))</f>
        <v>64.772727272727266</v>
      </c>
      <c r="T13" s="68">
        <f>RANK(S13,S$10:S$18,0)</f>
        <v>5</v>
      </c>
      <c r="U13" s="36"/>
      <c r="V13" s="36"/>
      <c r="W13" s="69">
        <f>L13+O13+R13</f>
        <v>428.5</v>
      </c>
      <c r="X13" s="70"/>
      <c r="Y13" s="67">
        <f>ROUND(SUM(M13,P13,S13)/3,3)</f>
        <v>64.924000000000007</v>
      </c>
      <c r="Z13" s="58" t="s">
        <v>33</v>
      </c>
    </row>
    <row r="14" spans="1:27" ht="40.049999999999997" customHeight="1" x14ac:dyDescent="0.25">
      <c r="A14" s="40">
        <v>5</v>
      </c>
      <c r="B14" s="57"/>
      <c r="C14" s="57"/>
      <c r="D14" s="12" t="s">
        <v>67</v>
      </c>
      <c r="E14" s="13" t="s">
        <v>114</v>
      </c>
      <c r="F14" s="14" t="s">
        <v>22</v>
      </c>
      <c r="G14" s="15" t="s">
        <v>68</v>
      </c>
      <c r="H14" s="16"/>
      <c r="I14" s="17" t="s">
        <v>69</v>
      </c>
      <c r="J14" s="17" t="s">
        <v>23</v>
      </c>
      <c r="K14" s="18" t="s">
        <v>144</v>
      </c>
      <c r="L14" s="33">
        <v>135</v>
      </c>
      <c r="M14" s="67">
        <f>L14/2.2-IF($U14=1,0.5,IF($U14=2,1.5,0))</f>
        <v>61.36363636363636</v>
      </c>
      <c r="N14" s="68">
        <f>RANK(M14,M$10:M$18,0)</f>
        <v>6</v>
      </c>
      <c r="O14" s="33">
        <v>145</v>
      </c>
      <c r="P14" s="67">
        <f>O14/2.2-IF($U14=1,0.5,IF($U14=2,1.5,0))</f>
        <v>65.909090909090907</v>
      </c>
      <c r="Q14" s="68">
        <f>RANK(P14,P$10:P$18,0)</f>
        <v>3</v>
      </c>
      <c r="R14" s="33">
        <v>143.5</v>
      </c>
      <c r="S14" s="67">
        <f>R14/2.2-IF($U14=1,0.5,IF($U14=2,1.5,0))</f>
        <v>65.22727272727272</v>
      </c>
      <c r="T14" s="68">
        <f>RANK(S14,S$10:S$18,0)</f>
        <v>4</v>
      </c>
      <c r="U14" s="36"/>
      <c r="V14" s="36"/>
      <c r="W14" s="69">
        <f>L14+O14+R14</f>
        <v>423.5</v>
      </c>
      <c r="X14" s="70"/>
      <c r="Y14" s="67">
        <f>ROUND(SUM(M14,P14,S14)/3,3)</f>
        <v>64.167000000000002</v>
      </c>
      <c r="Z14" s="58" t="s">
        <v>33</v>
      </c>
    </row>
    <row r="15" spans="1:27" ht="40.049999999999997" customHeight="1" x14ac:dyDescent="0.25">
      <c r="A15" s="40">
        <v>6</v>
      </c>
      <c r="B15" s="57"/>
      <c r="C15" s="57"/>
      <c r="D15" s="12" t="s">
        <v>89</v>
      </c>
      <c r="E15" s="13"/>
      <c r="F15" s="14" t="s">
        <v>22</v>
      </c>
      <c r="G15" s="15" t="s">
        <v>90</v>
      </c>
      <c r="H15" s="16" t="s">
        <v>91</v>
      </c>
      <c r="I15" s="17" t="s">
        <v>70</v>
      </c>
      <c r="J15" s="17" t="s">
        <v>87</v>
      </c>
      <c r="K15" s="18" t="s">
        <v>76</v>
      </c>
      <c r="L15" s="33">
        <v>139.5</v>
      </c>
      <c r="M15" s="67">
        <f>L15/2.2-IF($U15=1,0.5,IF($U15=2,1.5,0))</f>
        <v>63.409090909090907</v>
      </c>
      <c r="N15" s="68">
        <f>RANK(M15,M$10:M$18,0)</f>
        <v>5</v>
      </c>
      <c r="O15" s="33">
        <v>141.5</v>
      </c>
      <c r="P15" s="67">
        <f>O15/2.2-IF($U15=1,0.5,IF($U15=2,1.5,0))</f>
        <v>64.318181818181813</v>
      </c>
      <c r="Q15" s="68">
        <f>RANK(P15,P$10:P$18,0)</f>
        <v>6</v>
      </c>
      <c r="R15" s="33">
        <v>133.5</v>
      </c>
      <c r="S15" s="67">
        <f>R15/2.2-IF($U15=1,0.5,IF($U15=2,1.5,0))</f>
        <v>60.68181818181818</v>
      </c>
      <c r="T15" s="68">
        <f>RANK(S15,S$10:S$18,0)</f>
        <v>8</v>
      </c>
      <c r="U15" s="36"/>
      <c r="V15" s="36"/>
      <c r="W15" s="69">
        <f>L15+O15+R15</f>
        <v>414.5</v>
      </c>
      <c r="X15" s="70"/>
      <c r="Y15" s="67">
        <f>ROUND(SUM(M15,P15,S15)/3,3)</f>
        <v>62.802999999999997</v>
      </c>
      <c r="Z15" s="58" t="s">
        <v>33</v>
      </c>
    </row>
    <row r="16" spans="1:27" ht="40.049999999999997" customHeight="1" x14ac:dyDescent="0.25">
      <c r="A16" s="40">
        <v>7</v>
      </c>
      <c r="B16" s="57"/>
      <c r="C16" s="57"/>
      <c r="D16" s="79" t="s">
        <v>131</v>
      </c>
      <c r="E16" s="80"/>
      <c r="F16" s="81" t="s">
        <v>22</v>
      </c>
      <c r="G16" s="74" t="s">
        <v>132</v>
      </c>
      <c r="H16" s="75"/>
      <c r="I16" s="76" t="s">
        <v>127</v>
      </c>
      <c r="J16" s="78" t="s">
        <v>65</v>
      </c>
      <c r="K16" s="77" t="s">
        <v>124</v>
      </c>
      <c r="L16" s="33">
        <v>133</v>
      </c>
      <c r="M16" s="67">
        <f>L16/2.2-IF($U16=1,0.5,IF($U16=2,1.5,0))</f>
        <v>60.454545454545446</v>
      </c>
      <c r="N16" s="68">
        <f>RANK(M16,M$10:M$18,0)</f>
        <v>7</v>
      </c>
      <c r="O16" s="33">
        <v>135</v>
      </c>
      <c r="P16" s="67">
        <f>O16/2.2-IF($U16=1,0.5,IF($U16=2,1.5,0))</f>
        <v>61.36363636363636</v>
      </c>
      <c r="Q16" s="68">
        <f>RANK(P16,P$10:P$18,0)</f>
        <v>8</v>
      </c>
      <c r="R16" s="33">
        <v>138</v>
      </c>
      <c r="S16" s="67">
        <f>R16/2.2-IF($U16=1,0.5,IF($U16=2,1.5,0))</f>
        <v>62.72727272727272</v>
      </c>
      <c r="T16" s="68">
        <f>RANK(S16,S$10:S$18,0)</f>
        <v>7</v>
      </c>
      <c r="U16" s="36"/>
      <c r="V16" s="36"/>
      <c r="W16" s="69">
        <f>L16+O16+R16</f>
        <v>406</v>
      </c>
      <c r="X16" s="70"/>
      <c r="Y16" s="67">
        <f>ROUND(SUM(M16,P16,S16)/3,3)</f>
        <v>61.515000000000001</v>
      </c>
      <c r="Z16" s="58" t="s">
        <v>33</v>
      </c>
    </row>
    <row r="17" spans="1:26" ht="40.049999999999997" customHeight="1" x14ac:dyDescent="0.25">
      <c r="A17" s="40">
        <v>8</v>
      </c>
      <c r="B17" s="57"/>
      <c r="C17" s="57"/>
      <c r="D17" s="79" t="s">
        <v>128</v>
      </c>
      <c r="E17" s="80"/>
      <c r="F17" s="81" t="s">
        <v>22</v>
      </c>
      <c r="G17" s="74" t="s">
        <v>129</v>
      </c>
      <c r="H17" s="75" t="s">
        <v>130</v>
      </c>
      <c r="I17" s="76" t="s">
        <v>70</v>
      </c>
      <c r="J17" s="78" t="s">
        <v>65</v>
      </c>
      <c r="K17" s="77" t="s">
        <v>124</v>
      </c>
      <c r="L17" s="33">
        <v>131.5</v>
      </c>
      <c r="M17" s="67">
        <f>L17/2.2-IF($U17=1,0.5,IF($U17=2,1.5,0))</f>
        <v>59.772727272727266</v>
      </c>
      <c r="N17" s="68">
        <f>RANK(M17,M$10:M$18,0)</f>
        <v>9</v>
      </c>
      <c r="O17" s="33">
        <v>134</v>
      </c>
      <c r="P17" s="67">
        <f>O17/2.2-IF($U17=1,0.5,IF($U17=2,1.5,0))</f>
        <v>60.909090909090907</v>
      </c>
      <c r="Q17" s="68">
        <f>RANK(P17,P$10:P$18,0)</f>
        <v>9</v>
      </c>
      <c r="R17" s="33">
        <v>139</v>
      </c>
      <c r="S17" s="67">
        <f>R17/2.2-IF($U17=1,0.5,IF($U17=2,1.5,0))</f>
        <v>63.18181818181818</v>
      </c>
      <c r="T17" s="68">
        <f>RANK(S17,S$10:S$18,0)</f>
        <v>6</v>
      </c>
      <c r="U17" s="36"/>
      <c r="V17" s="36"/>
      <c r="W17" s="69">
        <f>L17+O17+R17</f>
        <v>404.5</v>
      </c>
      <c r="X17" s="70"/>
      <c r="Y17" s="67">
        <f>ROUND(SUM(M17,P17,S17)/3,3)</f>
        <v>61.287999999999997</v>
      </c>
      <c r="Z17" s="58" t="s">
        <v>33</v>
      </c>
    </row>
    <row r="18" spans="1:26" ht="40.049999999999997" customHeight="1" x14ac:dyDescent="0.25">
      <c r="A18" s="40">
        <v>9</v>
      </c>
      <c r="B18" s="57"/>
      <c r="C18" s="57"/>
      <c r="D18" s="12" t="s">
        <v>67</v>
      </c>
      <c r="E18" s="13" t="s">
        <v>114</v>
      </c>
      <c r="F18" s="14" t="s">
        <v>22</v>
      </c>
      <c r="G18" s="15" t="s">
        <v>116</v>
      </c>
      <c r="H18" s="16" t="s">
        <v>115</v>
      </c>
      <c r="I18" s="17" t="s">
        <v>70</v>
      </c>
      <c r="J18" s="17" t="s">
        <v>23</v>
      </c>
      <c r="K18" s="18" t="s">
        <v>144</v>
      </c>
      <c r="L18" s="33">
        <v>132</v>
      </c>
      <c r="M18" s="67">
        <f>L18/2.2-IF($U18=1,0.5,IF($U18=2,1.5,0))</f>
        <v>59.999999999999993</v>
      </c>
      <c r="N18" s="68">
        <f>RANK(M18,M$10:M$18,0)</f>
        <v>8</v>
      </c>
      <c r="O18" s="33">
        <v>139</v>
      </c>
      <c r="P18" s="67">
        <f>O18/2.2-IF($U18=1,0.5,IF($U18=2,1.5,0))</f>
        <v>63.18181818181818</v>
      </c>
      <c r="Q18" s="68">
        <f>RANK(P18,P$10:P$18,0)</f>
        <v>7</v>
      </c>
      <c r="R18" s="33">
        <v>133</v>
      </c>
      <c r="S18" s="67">
        <f>R18/2.2-IF($U18=1,0.5,IF($U18=2,1.5,0))</f>
        <v>60.454545454545446</v>
      </c>
      <c r="T18" s="68">
        <f>RANK(S18,S$10:S$18,0)</f>
        <v>9</v>
      </c>
      <c r="U18" s="36"/>
      <c r="V18" s="36"/>
      <c r="W18" s="69">
        <f>L18+O18+R18</f>
        <v>404</v>
      </c>
      <c r="X18" s="70"/>
      <c r="Y18" s="67">
        <f>ROUND(SUM(M18,P18,S18)/3,3)</f>
        <v>61.212000000000003</v>
      </c>
      <c r="Z18" s="58" t="s">
        <v>33</v>
      </c>
    </row>
    <row r="19" spans="1:26" s="20" customFormat="1" ht="27" customHeight="1" x14ac:dyDescent="0.2"/>
    <row r="20" spans="1:26" s="20" customFormat="1" ht="28.5" customHeight="1" x14ac:dyDescent="0.2">
      <c r="D20" s="20" t="s">
        <v>29</v>
      </c>
      <c r="K20" s="20" t="s">
        <v>105</v>
      </c>
    </row>
    <row r="21" spans="1:26" s="20" customFormat="1" ht="10.5" customHeight="1" x14ac:dyDescent="0.2"/>
    <row r="22" spans="1:26" s="20" customFormat="1" ht="27" customHeight="1" x14ac:dyDescent="0.2">
      <c r="D22" s="20" t="s">
        <v>12</v>
      </c>
      <c r="K22" s="20" t="s">
        <v>106</v>
      </c>
    </row>
  </sheetData>
  <protectedRanges>
    <protectedRange sqref="K18:K19" name="Диапазон1_3_1_1_3_11_1_1_3_1_1_2_1_3_2_3_5_1"/>
  </protectedRanges>
  <sortState ref="A10:AA18">
    <sortCondition descending="1" ref="Y10:Y18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4"/>
  <sheetViews>
    <sheetView view="pageBreakPreview" zoomScale="75" zoomScaleNormal="100" zoomScaleSheetLayoutView="75" workbookViewId="0">
      <selection activeCell="H22" sqref="H22"/>
    </sheetView>
  </sheetViews>
  <sheetFormatPr defaultRowHeight="13.2" x14ac:dyDescent="0.25"/>
  <cols>
    <col min="1" max="1" width="5" customWidth="1"/>
    <col min="2" max="2" width="7.44140625" hidden="1" customWidth="1"/>
    <col min="3" max="3" width="4.77734375" hidden="1" customWidth="1"/>
    <col min="4" max="4" width="18.77734375" customWidth="1"/>
    <col min="5" max="5" width="8.5546875" customWidth="1"/>
    <col min="6" max="6" width="6.21875" customWidth="1"/>
    <col min="7" max="7" width="30.21875" customWidth="1"/>
    <col min="8" max="8" width="8.77734375" customWidth="1"/>
    <col min="9" max="9" width="15" customWidth="1"/>
    <col min="10" max="10" width="12.77734375" hidden="1" customWidth="1"/>
    <col min="11" max="11" width="22.5546875" customWidth="1"/>
    <col min="12" max="12" width="6.21875" customWidth="1"/>
    <col min="13" max="13" width="8.77734375" customWidth="1"/>
    <col min="14" max="14" width="3.77734375" customWidth="1"/>
    <col min="15" max="15" width="6.44140625" customWidth="1"/>
    <col min="16" max="16" width="8.77734375" customWidth="1"/>
    <col min="17" max="17" width="3.77734375" customWidth="1"/>
    <col min="18" max="18" width="6.44140625" customWidth="1"/>
    <col min="19" max="19" width="8.77734375" customWidth="1"/>
    <col min="20" max="20" width="3.77734375" customWidth="1"/>
    <col min="21" max="22" width="4.77734375" customWidth="1"/>
    <col min="23" max="23" width="6.21875" customWidth="1"/>
    <col min="24" max="24" width="6.77734375" hidden="1" customWidth="1"/>
    <col min="25" max="25" width="10.21875" customWidth="1"/>
    <col min="26" max="26" width="6.77734375" customWidth="1"/>
  </cols>
  <sheetData>
    <row r="1" spans="1:27" s="21" customFormat="1" ht="85.5" customHeight="1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s="21" customFormat="1" ht="18" customHeight="1" x14ac:dyDescent="0.25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s="21" customFormat="1" ht="27.75" customHeight="1" x14ac:dyDescent="0.25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s="21" customFormat="1" ht="16.05" customHeight="1" x14ac:dyDescent="0.25">
      <c r="A4" s="93" t="s">
        <v>104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2"/>
    </row>
    <row r="5" spans="1:27" s="21" customFormat="1" ht="19.2" customHeight="1" x14ac:dyDescent="0.25">
      <c r="A5" s="94" t="s">
        <v>143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7" s="21" customFormat="1" ht="19.2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s="21" customFormat="1" ht="15" customHeight="1" x14ac:dyDescent="0.25">
      <c r="A7" s="1" t="s">
        <v>64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9" t="s">
        <v>111</v>
      </c>
    </row>
    <row r="8" spans="1:27" s="21" customFormat="1" ht="20.100000000000001" customHeight="1" x14ac:dyDescent="0.25">
      <c r="A8" s="88" t="s">
        <v>34</v>
      </c>
      <c r="B8" s="85" t="s">
        <v>48</v>
      </c>
      <c r="C8" s="85" t="s">
        <v>13</v>
      </c>
      <c r="D8" s="89" t="s">
        <v>35</v>
      </c>
      <c r="E8" s="89" t="s">
        <v>4</v>
      </c>
      <c r="F8" s="88" t="s">
        <v>5</v>
      </c>
      <c r="G8" s="89" t="s">
        <v>36</v>
      </c>
      <c r="H8" s="89" t="s">
        <v>4</v>
      </c>
      <c r="I8" s="89" t="s">
        <v>7</v>
      </c>
      <c r="J8" s="28"/>
      <c r="K8" s="89" t="s">
        <v>9</v>
      </c>
      <c r="L8" s="89" t="s">
        <v>145</v>
      </c>
      <c r="M8" s="89"/>
      <c r="N8" s="89"/>
      <c r="O8" s="87" t="s">
        <v>44</v>
      </c>
      <c r="P8" s="87"/>
      <c r="Q8" s="87"/>
      <c r="R8" s="87" t="s">
        <v>51</v>
      </c>
      <c r="S8" s="87"/>
      <c r="T8" s="87"/>
      <c r="U8" s="85" t="s">
        <v>37</v>
      </c>
      <c r="V8" s="85" t="s">
        <v>38</v>
      </c>
      <c r="W8" s="85" t="s">
        <v>45</v>
      </c>
      <c r="X8" s="88" t="s">
        <v>46</v>
      </c>
      <c r="Y8" s="85" t="s">
        <v>39</v>
      </c>
      <c r="Z8" s="86" t="s">
        <v>40</v>
      </c>
    </row>
    <row r="9" spans="1:27" s="21" customFormat="1" ht="40.049999999999997" customHeight="1" x14ac:dyDescent="0.25">
      <c r="A9" s="88"/>
      <c r="B9" s="85"/>
      <c r="C9" s="85"/>
      <c r="D9" s="89"/>
      <c r="E9" s="89"/>
      <c r="F9" s="88"/>
      <c r="G9" s="89"/>
      <c r="H9" s="89"/>
      <c r="I9" s="89"/>
      <c r="J9" s="28"/>
      <c r="K9" s="89"/>
      <c r="L9" s="29" t="s">
        <v>41</v>
      </c>
      <c r="M9" s="30" t="s">
        <v>42</v>
      </c>
      <c r="N9" s="29" t="s">
        <v>34</v>
      </c>
      <c r="O9" s="29" t="s">
        <v>41</v>
      </c>
      <c r="P9" s="30" t="s">
        <v>42</v>
      </c>
      <c r="Q9" s="29" t="s">
        <v>34</v>
      </c>
      <c r="R9" s="29" t="s">
        <v>41</v>
      </c>
      <c r="S9" s="30" t="s">
        <v>42</v>
      </c>
      <c r="T9" s="29" t="s">
        <v>34</v>
      </c>
      <c r="U9" s="85"/>
      <c r="V9" s="85"/>
      <c r="W9" s="85"/>
      <c r="X9" s="88"/>
      <c r="Y9" s="85"/>
      <c r="Z9" s="86"/>
    </row>
    <row r="10" spans="1:27" s="21" customFormat="1" ht="48" customHeight="1" x14ac:dyDescent="0.25">
      <c r="A10" s="40">
        <v>1</v>
      </c>
      <c r="B10" s="31"/>
      <c r="C10" s="32"/>
      <c r="D10" s="12" t="s">
        <v>84</v>
      </c>
      <c r="E10" s="13"/>
      <c r="F10" s="14" t="s">
        <v>24</v>
      </c>
      <c r="G10" s="15" t="s">
        <v>85</v>
      </c>
      <c r="H10" s="16" t="s">
        <v>86</v>
      </c>
      <c r="I10" s="17" t="s">
        <v>87</v>
      </c>
      <c r="J10" s="17" t="s">
        <v>88</v>
      </c>
      <c r="K10" s="18" t="s">
        <v>76</v>
      </c>
      <c r="L10" s="33">
        <v>291</v>
      </c>
      <c r="M10" s="34">
        <f>L10/4.6-IF($U10=1,0.5,IF($U10=2,1.5,0))</f>
        <v>63.260869565217398</v>
      </c>
      <c r="N10" s="35">
        <v>1</v>
      </c>
      <c r="O10" s="33">
        <v>288.5</v>
      </c>
      <c r="P10" s="34">
        <f>O10/4.6-IF($U10=1,0.5,IF($U10=2,1.5,0))</f>
        <v>62.717391304347828</v>
      </c>
      <c r="Q10" s="35">
        <v>1</v>
      </c>
      <c r="R10" s="33">
        <v>287</v>
      </c>
      <c r="S10" s="34">
        <f>R10/4.6-IF($U10=1,0.5,IF($U10=2,1.5,0))</f>
        <v>62.391304347826093</v>
      </c>
      <c r="T10" s="35">
        <f>RANK(S10,S$10:S$10,0)</f>
        <v>1</v>
      </c>
      <c r="U10" s="36"/>
      <c r="V10" s="36"/>
      <c r="W10" s="33">
        <f>L10+O10+R10</f>
        <v>866.5</v>
      </c>
      <c r="X10" s="37"/>
      <c r="Y10" s="34">
        <f>ROUND(SUM(M10,P10,S10)/3,3)</f>
        <v>62.79</v>
      </c>
      <c r="Z10" s="38" t="s">
        <v>33</v>
      </c>
    </row>
    <row r="11" spans="1:27" ht="29.25" customHeight="1" x14ac:dyDescent="0.25"/>
    <row r="12" spans="1:27" s="20" customFormat="1" ht="28.5" customHeight="1" x14ac:dyDescent="0.2">
      <c r="D12" s="20" t="s">
        <v>29</v>
      </c>
      <c r="K12" s="20" t="s">
        <v>105</v>
      </c>
    </row>
    <row r="13" spans="1:27" s="20" customFormat="1" ht="10.5" customHeight="1" x14ac:dyDescent="0.2"/>
    <row r="14" spans="1:27" s="20" customFormat="1" ht="27" customHeight="1" x14ac:dyDescent="0.2">
      <c r="D14" s="20" t="s">
        <v>12</v>
      </c>
      <c r="K14" s="20" t="s">
        <v>106</v>
      </c>
    </row>
  </sheetData>
  <protectedRanges>
    <protectedRange sqref="K10" name="Диапазон1_3_1_1_3_11_1_1_3_1_1_2_1_3_2_3_4_1"/>
    <protectedRange sqref="K11" name="Диапазон1_3_1_1_3_11_1_1_3_1_1_2_1_3_2_3_5_1"/>
  </protectedRanges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4"/>
  <sheetViews>
    <sheetView view="pageBreakPreview" zoomScale="75" zoomScaleNormal="100" zoomScaleSheetLayoutView="75" workbookViewId="0">
      <selection activeCell="G21" sqref="G21"/>
    </sheetView>
  </sheetViews>
  <sheetFormatPr defaultRowHeight="13.2" x14ac:dyDescent="0.25"/>
  <cols>
    <col min="1" max="1" width="5" style="64" customWidth="1"/>
    <col min="2" max="2" width="7.44140625" style="64" hidden="1" customWidth="1"/>
    <col min="3" max="3" width="4.77734375" style="64" hidden="1" customWidth="1"/>
    <col min="4" max="4" width="18.77734375" style="64" customWidth="1"/>
    <col min="5" max="5" width="8.5546875" style="64" customWidth="1"/>
    <col min="6" max="6" width="6.21875" style="64" customWidth="1"/>
    <col min="7" max="7" width="30.21875" style="64" customWidth="1"/>
    <col min="8" max="8" width="8.77734375" style="64" customWidth="1"/>
    <col min="9" max="9" width="15" style="64" customWidth="1"/>
    <col min="10" max="10" width="12.77734375" style="64" hidden="1" customWidth="1"/>
    <col min="11" max="11" width="22.5546875" style="64" customWidth="1"/>
    <col min="12" max="12" width="6.21875" style="64" customWidth="1"/>
    <col min="13" max="13" width="8.77734375" style="64" customWidth="1"/>
    <col min="14" max="14" width="3.77734375" style="64" customWidth="1"/>
    <col min="15" max="15" width="6.44140625" style="64" customWidth="1"/>
    <col min="16" max="16" width="8.77734375" style="64" customWidth="1"/>
    <col min="17" max="17" width="3.77734375" style="64" customWidth="1"/>
    <col min="18" max="18" width="6.44140625" style="64" customWidth="1"/>
    <col min="19" max="19" width="8.77734375" style="64" customWidth="1"/>
    <col min="20" max="20" width="3.77734375" style="64" customWidth="1"/>
    <col min="21" max="22" width="4.77734375" style="64" customWidth="1"/>
    <col min="23" max="23" width="6.21875" style="64" customWidth="1"/>
    <col min="24" max="24" width="6.77734375" style="64" hidden="1" customWidth="1"/>
    <col min="25" max="25" width="10.21875" style="64" customWidth="1"/>
    <col min="26" max="26" width="6.77734375" style="64" customWidth="1"/>
    <col min="27" max="16384" width="8.88671875" style="64"/>
  </cols>
  <sheetData>
    <row r="1" spans="1:27" ht="85.5" customHeight="1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ht="18" customHeight="1" x14ac:dyDescent="0.25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7" ht="27.75" customHeight="1" x14ac:dyDescent="0.25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ht="16.05" customHeight="1" x14ac:dyDescent="0.25">
      <c r="A4" s="93" t="s">
        <v>147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2"/>
    </row>
    <row r="5" spans="1:27" ht="19.2" customHeight="1" x14ac:dyDescent="0.25">
      <c r="A5" s="94" t="s">
        <v>143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7" ht="19.2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7" ht="15" customHeight="1" x14ac:dyDescent="0.25">
      <c r="A7" s="1" t="s">
        <v>64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9" t="s">
        <v>111</v>
      </c>
    </row>
    <row r="8" spans="1:27" ht="20.100000000000001" customHeight="1" x14ac:dyDescent="0.25">
      <c r="A8" s="88" t="s">
        <v>34</v>
      </c>
      <c r="B8" s="85" t="s">
        <v>48</v>
      </c>
      <c r="C8" s="85" t="s">
        <v>13</v>
      </c>
      <c r="D8" s="89" t="s">
        <v>35</v>
      </c>
      <c r="E8" s="89" t="s">
        <v>4</v>
      </c>
      <c r="F8" s="88" t="s">
        <v>5</v>
      </c>
      <c r="G8" s="89" t="s">
        <v>36</v>
      </c>
      <c r="H8" s="89" t="s">
        <v>4</v>
      </c>
      <c r="I8" s="89" t="s">
        <v>7</v>
      </c>
      <c r="J8" s="65"/>
      <c r="K8" s="89" t="s">
        <v>9</v>
      </c>
      <c r="L8" s="89" t="s">
        <v>145</v>
      </c>
      <c r="M8" s="89"/>
      <c r="N8" s="89"/>
      <c r="O8" s="87" t="s">
        <v>44</v>
      </c>
      <c r="P8" s="87"/>
      <c r="Q8" s="87"/>
      <c r="R8" s="87" t="s">
        <v>51</v>
      </c>
      <c r="S8" s="87"/>
      <c r="T8" s="87"/>
      <c r="U8" s="85" t="s">
        <v>37</v>
      </c>
      <c r="V8" s="85" t="s">
        <v>38</v>
      </c>
      <c r="W8" s="85" t="s">
        <v>45</v>
      </c>
      <c r="X8" s="88" t="s">
        <v>46</v>
      </c>
      <c r="Y8" s="85" t="s">
        <v>39</v>
      </c>
      <c r="Z8" s="86" t="s">
        <v>40</v>
      </c>
    </row>
    <row r="9" spans="1:27" ht="40.049999999999997" customHeight="1" x14ac:dyDescent="0.25">
      <c r="A9" s="88"/>
      <c r="B9" s="85"/>
      <c r="C9" s="85"/>
      <c r="D9" s="89"/>
      <c r="E9" s="89"/>
      <c r="F9" s="88"/>
      <c r="G9" s="89"/>
      <c r="H9" s="89"/>
      <c r="I9" s="89"/>
      <c r="J9" s="65"/>
      <c r="K9" s="89"/>
      <c r="L9" s="29" t="s">
        <v>41</v>
      </c>
      <c r="M9" s="30" t="s">
        <v>42</v>
      </c>
      <c r="N9" s="29" t="s">
        <v>34</v>
      </c>
      <c r="O9" s="29" t="s">
        <v>41</v>
      </c>
      <c r="P9" s="30" t="s">
        <v>42</v>
      </c>
      <c r="Q9" s="29" t="s">
        <v>34</v>
      </c>
      <c r="R9" s="29" t="s">
        <v>41</v>
      </c>
      <c r="S9" s="30" t="s">
        <v>42</v>
      </c>
      <c r="T9" s="29" t="s">
        <v>34</v>
      </c>
      <c r="U9" s="85"/>
      <c r="V9" s="85"/>
      <c r="W9" s="85"/>
      <c r="X9" s="88"/>
      <c r="Y9" s="85"/>
      <c r="Z9" s="86"/>
    </row>
    <row r="10" spans="1:27" ht="48" customHeight="1" x14ac:dyDescent="0.25">
      <c r="A10" s="40">
        <v>1</v>
      </c>
      <c r="B10" s="31"/>
      <c r="C10" s="32"/>
      <c r="D10" s="12" t="s">
        <v>82</v>
      </c>
      <c r="E10" s="13" t="s">
        <v>83</v>
      </c>
      <c r="F10" s="14">
        <v>3</v>
      </c>
      <c r="G10" s="15" t="s">
        <v>125</v>
      </c>
      <c r="H10" s="75" t="s">
        <v>146</v>
      </c>
      <c r="I10" s="17" t="s">
        <v>126</v>
      </c>
      <c r="J10" s="17"/>
      <c r="K10" s="18" t="s">
        <v>102</v>
      </c>
      <c r="L10" s="33">
        <v>187.5</v>
      </c>
      <c r="M10" s="34">
        <f>L10/3-IF($U10=1,0.5,IF($U10=2,1.5,0))</f>
        <v>62.5</v>
      </c>
      <c r="N10" s="35">
        <v>1</v>
      </c>
      <c r="O10" s="33">
        <v>180.5</v>
      </c>
      <c r="P10" s="34">
        <f>O10/3-IF($U10=1,0.5,IF($U10=2,1.5,0))</f>
        <v>60.166666666666664</v>
      </c>
      <c r="Q10" s="35">
        <v>1</v>
      </c>
      <c r="R10" s="33">
        <v>183</v>
      </c>
      <c r="S10" s="34">
        <f>R10/3-IF($U10=1,0.5,IF($U10=2,1.5,0))</f>
        <v>61</v>
      </c>
      <c r="T10" s="35">
        <f>RANK(S10,S$10:S$10,0)</f>
        <v>1</v>
      </c>
      <c r="U10" s="36"/>
      <c r="V10" s="36"/>
      <c r="W10" s="33">
        <f>L10+O10+R10</f>
        <v>551</v>
      </c>
      <c r="X10" s="37"/>
      <c r="Y10" s="34">
        <f>ROUND(SUM(M10,P10,S10)/3,0)</f>
        <v>61</v>
      </c>
      <c r="Z10" s="38" t="s">
        <v>33</v>
      </c>
    </row>
    <row r="11" spans="1:27" ht="29.25" customHeight="1" x14ac:dyDescent="0.25"/>
    <row r="12" spans="1:27" s="20" customFormat="1" ht="28.5" customHeight="1" x14ac:dyDescent="0.2">
      <c r="D12" s="20" t="s">
        <v>29</v>
      </c>
      <c r="K12" s="20" t="s">
        <v>105</v>
      </c>
    </row>
    <row r="13" spans="1:27" s="20" customFormat="1" ht="10.5" customHeight="1" x14ac:dyDescent="0.2"/>
    <row r="14" spans="1:27" s="20" customFormat="1" ht="27" customHeight="1" x14ac:dyDescent="0.2">
      <c r="D14" s="20" t="s">
        <v>12</v>
      </c>
      <c r="K14" s="20" t="s">
        <v>106</v>
      </c>
    </row>
  </sheetData>
  <protectedRanges>
    <protectedRange sqref="K11" name="Диапазон1_3_1_1_3_11_1_1_3_1_1_2_1_3_2_3_5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view="pageBreakPreview" topLeftCell="A2" zoomScaleNormal="100" zoomScaleSheetLayoutView="100" workbookViewId="0">
      <selection activeCell="J11" sqref="J11"/>
    </sheetView>
  </sheetViews>
  <sheetFormatPr defaultRowHeight="13.2" x14ac:dyDescent="0.25"/>
  <cols>
    <col min="1" max="1" width="23.21875" customWidth="1"/>
    <col min="2" max="2" width="20.77734375" customWidth="1"/>
    <col min="3" max="3" width="13.21875" customWidth="1"/>
    <col min="4" max="4" width="25.77734375" customWidth="1"/>
    <col min="5" max="5" width="22.77734375" customWidth="1"/>
    <col min="6" max="6" width="20.44140625" customWidth="1"/>
  </cols>
  <sheetData>
    <row r="1" spans="1:5" s="21" customFormat="1" ht="74.25" customHeight="1" x14ac:dyDescent="0.25">
      <c r="A1" s="106" t="s">
        <v>134</v>
      </c>
      <c r="B1" s="107"/>
      <c r="C1" s="107"/>
      <c r="D1" s="107"/>
      <c r="E1" s="107"/>
    </row>
    <row r="2" spans="1:5" s="21" customFormat="1" ht="18.75" customHeight="1" x14ac:dyDescent="0.25">
      <c r="A2" s="108" t="s">
        <v>30</v>
      </c>
      <c r="B2" s="108"/>
      <c r="C2" s="108"/>
      <c r="D2" s="108"/>
      <c r="E2" s="108"/>
    </row>
    <row r="3" spans="1:5" ht="13.5" customHeight="1" x14ac:dyDescent="0.25"/>
    <row r="4" spans="1:5" s="21" customFormat="1" x14ac:dyDescent="0.25">
      <c r="A4" s="1" t="s">
        <v>64</v>
      </c>
      <c r="B4" s="50"/>
      <c r="C4" s="50"/>
      <c r="D4" s="50"/>
      <c r="E4" s="9" t="s">
        <v>111</v>
      </c>
    </row>
    <row r="5" spans="1:5" s="21" customFormat="1" ht="13.8" x14ac:dyDescent="0.25">
      <c r="A5" s="51" t="s">
        <v>17</v>
      </c>
      <c r="B5" s="51" t="s">
        <v>18</v>
      </c>
      <c r="C5" s="51" t="s">
        <v>19</v>
      </c>
      <c r="D5" s="51" t="s">
        <v>20</v>
      </c>
      <c r="E5" s="52" t="s">
        <v>21</v>
      </c>
    </row>
    <row r="6" spans="1:5" s="21" customFormat="1" ht="34.5" customHeight="1" x14ac:dyDescent="0.25">
      <c r="A6" s="53" t="s">
        <v>11</v>
      </c>
      <c r="B6" s="53" t="s">
        <v>135</v>
      </c>
      <c r="C6" s="53" t="s">
        <v>136</v>
      </c>
      <c r="D6" s="53" t="s">
        <v>14</v>
      </c>
      <c r="E6" s="54"/>
    </row>
    <row r="7" spans="1:5" s="21" customFormat="1" ht="37.5" customHeight="1" x14ac:dyDescent="0.25">
      <c r="A7" s="53" t="s">
        <v>31</v>
      </c>
      <c r="B7" s="53" t="s">
        <v>137</v>
      </c>
      <c r="C7" s="53" t="s">
        <v>138</v>
      </c>
      <c r="D7" s="53" t="s">
        <v>15</v>
      </c>
      <c r="E7" s="54"/>
    </row>
    <row r="8" spans="1:5" s="21" customFormat="1" ht="37.5" customHeight="1" x14ac:dyDescent="0.25">
      <c r="A8" s="53" t="s">
        <v>31</v>
      </c>
      <c r="B8" s="53" t="s">
        <v>152</v>
      </c>
      <c r="C8" s="53" t="s">
        <v>142</v>
      </c>
      <c r="D8" s="53" t="s">
        <v>14</v>
      </c>
      <c r="E8" s="54"/>
    </row>
    <row r="9" spans="1:5" s="21" customFormat="1" ht="37.5" customHeight="1" x14ac:dyDescent="0.25">
      <c r="A9" s="53" t="s">
        <v>12</v>
      </c>
      <c r="B9" s="53" t="s">
        <v>139</v>
      </c>
      <c r="C9" s="53" t="s">
        <v>136</v>
      </c>
      <c r="D9" s="53" t="s">
        <v>14</v>
      </c>
      <c r="E9" s="54"/>
    </row>
    <row r="10" spans="1:5" s="21" customFormat="1" ht="37.5" customHeight="1" x14ac:dyDescent="0.25">
      <c r="A10" s="53" t="s">
        <v>140</v>
      </c>
      <c r="B10" s="53" t="s">
        <v>54</v>
      </c>
      <c r="C10" s="53" t="s">
        <v>136</v>
      </c>
      <c r="D10" s="53" t="s">
        <v>14</v>
      </c>
      <c r="E10" s="54"/>
    </row>
    <row r="11" spans="1:5" s="64" customFormat="1" ht="37.5" customHeight="1" x14ac:dyDescent="0.25">
      <c r="A11" s="53" t="s">
        <v>153</v>
      </c>
      <c r="B11" s="53" t="s">
        <v>154</v>
      </c>
      <c r="C11" s="53" t="s">
        <v>155</v>
      </c>
      <c r="D11" s="53" t="s">
        <v>14</v>
      </c>
      <c r="E11" s="54"/>
    </row>
    <row r="12" spans="1:5" s="21" customFormat="1" ht="37.5" customHeight="1" x14ac:dyDescent="0.25">
      <c r="A12" s="53" t="s">
        <v>32</v>
      </c>
      <c r="B12" s="53" t="s">
        <v>141</v>
      </c>
      <c r="C12" s="53" t="s">
        <v>142</v>
      </c>
      <c r="D12" s="53" t="s">
        <v>14</v>
      </c>
      <c r="E12" s="54"/>
    </row>
    <row r="13" spans="1:5" ht="22.5" customHeight="1" x14ac:dyDescent="0.25">
      <c r="A13" s="21"/>
      <c r="B13" s="21"/>
      <c r="C13" s="21"/>
      <c r="D13" s="21"/>
      <c r="E13" s="21"/>
    </row>
    <row r="14" spans="1:5" s="21" customFormat="1" x14ac:dyDescent="0.25">
      <c r="A14" s="55" t="s">
        <v>11</v>
      </c>
      <c r="D14" s="55" t="s">
        <v>105</v>
      </c>
    </row>
    <row r="15" spans="1:5" ht="14.25" customHeight="1" x14ac:dyDescent="0.25">
      <c r="A15" s="109"/>
      <c r="B15" s="109"/>
      <c r="C15" s="109"/>
      <c r="D15" s="109"/>
      <c r="E15" s="109"/>
    </row>
  </sheetData>
  <mergeCells count="3">
    <mergeCell ref="A1:E1"/>
    <mergeCell ref="A2:E2"/>
    <mergeCell ref="A15:E15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МЛ</vt:lpstr>
      <vt:lpstr>тест А</vt:lpstr>
      <vt:lpstr>МЛ 5</vt:lpstr>
      <vt:lpstr>ППДА</vt:lpstr>
      <vt:lpstr>БП</vt:lpstr>
      <vt:lpstr>ППЮн</vt:lpstr>
      <vt:lpstr>Судейская </vt:lpstr>
      <vt:lpstr>БП!Область_печати</vt:lpstr>
      <vt:lpstr>МЛ!Область_печати</vt:lpstr>
      <vt:lpstr>'МЛ 5'!Область_печати</vt:lpstr>
      <vt:lpstr>ППДА!Область_печати</vt:lpstr>
      <vt:lpstr>ППЮн!Область_печати</vt:lpstr>
      <vt:lpstr>'тест 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laxta_secure</cp:lastModifiedBy>
  <cp:lastPrinted>2020-11-14T09:47:33Z</cp:lastPrinted>
  <dcterms:created xsi:type="dcterms:W3CDTF">1996-10-08T23:32:33Z</dcterms:created>
  <dcterms:modified xsi:type="dcterms:W3CDTF">2020-11-14T09:49:36Z</dcterms:modified>
</cp:coreProperties>
</file>