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600" windowHeight="9375" tabRatio="933"/>
  </bookViews>
  <sheets>
    <sheet name="МЛ" sheetId="103" r:id="rId1"/>
    <sheet name="ППюн" sheetId="79" r:id="rId2"/>
    <sheet name="ППд А(ок)" sheetId="64" r:id="rId3"/>
    <sheet name="ППд А" sheetId="93" r:id="rId4"/>
    <sheet name="Тест" sheetId="80" r:id="rId5"/>
    <sheet name="Тест (ок)" sheetId="102" r:id="rId6"/>
    <sheet name="Судейская" sheetId="30" r:id="rId7"/>
  </sheets>
  <definedNames>
    <definedName name="_xlnm._FilterDatabase" localSheetId="0" hidden="1">МЛ!$A$5:$L$42</definedName>
    <definedName name="_xlnm.Print_Area" localSheetId="0">МЛ!$A$1:$L$42</definedName>
    <definedName name="_xlnm.Print_Area" localSheetId="3">'ППд А'!$A$1:$AA$23</definedName>
    <definedName name="_xlnm.Print_Area" localSheetId="2">'ППд А(ок)'!$A$1:$Z$26</definedName>
    <definedName name="_xlnm.Print_Area" localSheetId="1">ППюн!$A$1:$Z$19</definedName>
    <definedName name="_xlnm.Print_Area" localSheetId="6">Судейская!$A$1:$E$56</definedName>
    <definedName name="_xlnm.Print_Area" localSheetId="4">Тест!$A$1:$Z$25</definedName>
    <definedName name="_xlnm.Print_Area" localSheetId="5">'Тест (ок)'!$A$1:$Z$20</definedName>
  </definedNames>
  <calcPr calcId="125725"/>
</workbook>
</file>

<file path=xl/calcChain.xml><?xml version="1.0" encoding="utf-8"?>
<calcChain xmlns="http://schemas.openxmlformats.org/spreadsheetml/2006/main">
  <c r="M12" i="93"/>
  <c r="W12" i="64"/>
  <c r="S12"/>
  <c r="P12"/>
  <c r="M12"/>
  <c r="W13" i="80"/>
  <c r="W19"/>
  <c r="W15"/>
  <c r="W16"/>
  <c r="W17"/>
  <c r="W12"/>
  <c r="W14"/>
  <c r="W18"/>
  <c r="S13"/>
  <c r="S19"/>
  <c r="S15"/>
  <c r="S16"/>
  <c r="S17"/>
  <c r="S12"/>
  <c r="S14"/>
  <c r="S18"/>
  <c r="P13"/>
  <c r="P19"/>
  <c r="P15"/>
  <c r="P16"/>
  <c r="P17"/>
  <c r="P12"/>
  <c r="P14"/>
  <c r="P18"/>
  <c r="M13"/>
  <c r="Y13"/>
  <c r="M19"/>
  <c r="M15"/>
  <c r="M16"/>
  <c r="M17"/>
  <c r="M12"/>
  <c r="M14"/>
  <c r="M18"/>
  <c r="M16" i="93"/>
  <c r="M14"/>
  <c r="M13"/>
  <c r="M15"/>
  <c r="S11" i="80"/>
  <c r="P11"/>
  <c r="M11"/>
  <c r="S12" i="102"/>
  <c r="S13"/>
  <c r="S14"/>
  <c r="P12"/>
  <c r="P13"/>
  <c r="P14"/>
  <c r="S11"/>
  <c r="P11"/>
  <c r="M12"/>
  <c r="M13"/>
  <c r="M14"/>
  <c r="M11"/>
  <c r="Y18" i="80"/>
  <c r="Y14"/>
  <c r="Y12"/>
  <c r="Y17"/>
  <c r="Y16"/>
  <c r="Y15"/>
  <c r="T19"/>
  <c r="Y19"/>
  <c r="Q19"/>
  <c r="N19"/>
  <c r="T14"/>
  <c r="T17"/>
  <c r="T15"/>
  <c r="T13"/>
  <c r="T18"/>
  <c r="T12"/>
  <c r="T16"/>
  <c r="Q14"/>
  <c r="Q17"/>
  <c r="Q15"/>
  <c r="Q13"/>
  <c r="Q18"/>
  <c r="Q12"/>
  <c r="Q16"/>
  <c r="N14"/>
  <c r="N17"/>
  <c r="N15"/>
  <c r="N13"/>
  <c r="N18"/>
  <c r="N12"/>
  <c r="N16"/>
  <c r="Y12" i="64"/>
  <c r="W18"/>
  <c r="W16"/>
  <c r="W19"/>
  <c r="W11"/>
  <c r="W17"/>
  <c r="W14"/>
  <c r="W13"/>
  <c r="W15"/>
  <c r="S18"/>
  <c r="S16"/>
  <c r="S19"/>
  <c r="S11"/>
  <c r="S17"/>
  <c r="S14"/>
  <c r="S13"/>
  <c r="S15"/>
  <c r="P18"/>
  <c r="P16"/>
  <c r="P19"/>
  <c r="P11"/>
  <c r="P17"/>
  <c r="P14"/>
  <c r="P13"/>
  <c r="P15"/>
  <c r="M18"/>
  <c r="M16"/>
  <c r="M19"/>
  <c r="M11"/>
  <c r="M17"/>
  <c r="M14"/>
  <c r="M13"/>
  <c r="M15"/>
  <c r="W12" i="102"/>
  <c r="W11"/>
  <c r="W14"/>
  <c r="Y12"/>
  <c r="Y14"/>
  <c r="W13"/>
  <c r="T12"/>
  <c r="S12" i="93"/>
  <c r="T12"/>
  <c r="S16"/>
  <c r="T16"/>
  <c r="S15"/>
  <c r="T15"/>
  <c r="S14"/>
  <c r="T14"/>
  <c r="S13"/>
  <c r="T13"/>
  <c r="W13" i="79"/>
  <c r="W11"/>
  <c r="S13"/>
  <c r="S11"/>
  <c r="P13"/>
  <c r="P11"/>
  <c r="M13"/>
  <c r="M11"/>
  <c r="N12" i="64"/>
  <c r="Q12"/>
  <c r="T12"/>
  <c r="Y15"/>
  <c r="Y14"/>
  <c r="Y17"/>
  <c r="N12" i="102"/>
  <c r="N11"/>
  <c r="T11"/>
  <c r="T14"/>
  <c r="Y11"/>
  <c r="Q13"/>
  <c r="N14"/>
  <c r="Q12"/>
  <c r="Q14"/>
  <c r="Q11"/>
  <c r="N16" i="93"/>
  <c r="Z13"/>
  <c r="Z15"/>
  <c r="Y11" i="64"/>
  <c r="Y19"/>
  <c r="Y16"/>
  <c r="Y13"/>
  <c r="Q16"/>
  <c r="Y18"/>
  <c r="T16"/>
  <c r="N16"/>
  <c r="Q15"/>
  <c r="N15"/>
  <c r="N17"/>
  <c r="N18"/>
  <c r="Q13"/>
  <c r="Q14"/>
  <c r="Q17"/>
  <c r="Q18"/>
  <c r="T15"/>
  <c r="T13"/>
  <c r="T14"/>
  <c r="T17"/>
  <c r="T18"/>
  <c r="N13"/>
  <c r="N14"/>
  <c r="N11"/>
  <c r="N19"/>
  <c r="Q11"/>
  <c r="Q19"/>
  <c r="T11"/>
  <c r="T19"/>
  <c r="Y11" i="79"/>
  <c r="Y13"/>
  <c r="N13" i="102"/>
  <c r="T13"/>
  <c r="Y13"/>
  <c r="U12" i="93"/>
  <c r="U14"/>
  <c r="U16"/>
  <c r="Z14"/>
  <c r="N13"/>
  <c r="N15"/>
  <c r="Z12"/>
  <c r="N14"/>
  <c r="N12"/>
  <c r="Z16"/>
  <c r="U13"/>
  <c r="U15"/>
  <c r="A12" i="64"/>
  <c r="A12" i="102"/>
  <c r="A11"/>
  <c r="A14"/>
  <c r="A13"/>
  <c r="A12" i="93"/>
  <c r="A15"/>
  <c r="A13"/>
  <c r="A16"/>
  <c r="A14"/>
  <c r="W11" i="80"/>
  <c r="W12" i="79"/>
  <c r="S12"/>
  <c r="P12"/>
  <c r="M12"/>
  <c r="Y11" i="80"/>
  <c r="N13" i="79"/>
  <c r="N11"/>
  <c r="T11"/>
  <c r="T13"/>
  <c r="Q13"/>
  <c r="Q11"/>
  <c r="T11" i="80"/>
  <c r="Q11"/>
  <c r="N11"/>
  <c r="Y12" i="79"/>
  <c r="Q12"/>
  <c r="N12"/>
  <c r="T12"/>
  <c r="A18" i="80"/>
  <c r="A15"/>
  <c r="A14"/>
  <c r="A16"/>
  <c r="A17"/>
  <c r="A19"/>
  <c r="A12"/>
  <c r="A13"/>
  <c r="A11" i="64"/>
  <c r="A13" i="79"/>
  <c r="A11"/>
  <c r="A11" i="80"/>
</calcChain>
</file>

<file path=xl/sharedStrings.xml><?xml version="1.0" encoding="utf-8"?>
<sst xmlns="http://schemas.openxmlformats.org/spreadsheetml/2006/main" count="824" uniqueCount="239">
  <si>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</si>
  <si>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</si>
  <si>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</si>
  <si>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</si>
  <si>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</si>
  <si>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</si>
  <si>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</si>
  <si>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</si>
  <si>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</si>
  <si>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</si>
  <si>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</si>
  <si>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</si>
  <si>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</si>
  <si>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</si>
  <si>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</si>
  <si>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</si>
  <si>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</si>
  <si>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</si>
  <si>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</si>
  <si>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</si>
  <si>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</si>
  <si>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</si>
  <si>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</si>
  <si>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</si>
  <si>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</si>
  <si>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</si>
  <si>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</si>
  <si>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</si>
  <si>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</si>
  <si>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</si>
  <si>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</si>
  <si>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</si>
  <si>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</si>
  <si>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</si>
  <si>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</si>
  <si>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</si>
  <si>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</si>
  <si>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</si>
  <si>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</si>
  <si>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</si>
  <si>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</si>
  <si>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</si>
  <si>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самостоятельно</t>
  </si>
  <si>
    <t xml:space="preserve">Главный судья </t>
  </si>
  <si>
    <t>1К</t>
  </si>
  <si>
    <t>-</t>
  </si>
  <si>
    <t>Член ГСК, Технический Делегат</t>
  </si>
  <si>
    <t>М</t>
  </si>
  <si>
    <t>Технический делегат</t>
  </si>
  <si>
    <t>Ассистент ст.судьи</t>
  </si>
  <si>
    <t>Блюменталь Н.А.</t>
  </si>
  <si>
    <t>Блюменталь Н. - 1К - Санкт-Петербург</t>
  </si>
  <si>
    <t>Читчик</t>
  </si>
  <si>
    <t>Медиана</t>
  </si>
  <si>
    <t>2К</t>
  </si>
  <si>
    <t>Новгородская область</t>
  </si>
  <si>
    <t>С</t>
  </si>
  <si>
    <t>Кравченко Н.В.</t>
  </si>
  <si>
    <t>Секретарь</t>
  </si>
  <si>
    <t>Шеф-стюард</t>
  </si>
  <si>
    <t>Кравченко Н. - 2К - Новгородская область</t>
  </si>
  <si>
    <t>Ружинская Е. - 1К - Ленинградская область</t>
  </si>
  <si>
    <t>Ружинская Е.В.</t>
  </si>
  <si>
    <t>б/к</t>
  </si>
  <si>
    <t>Судья-инспектор (Шеф-стюард)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</si>
  <si>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</si>
  <si>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</si>
  <si>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</si>
  <si>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</si>
  <si>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</si>
  <si>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</si>
  <si>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</si>
  <si>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</si>
  <si>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</si>
  <si>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 xml:space="preserve">ПРЕДВАРИТЕЛЬНЫЙ ПРИЗ А. Дети </t>
  </si>
  <si>
    <t>048900</t>
  </si>
  <si>
    <t>017486</t>
  </si>
  <si>
    <t>Бондаренко Е.</t>
  </si>
  <si>
    <t>КСОЦ "Берегиня" /
 Ленинградская область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</si>
  <si>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</si>
  <si>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t>019079</t>
  </si>
  <si>
    <r>
      <t>МАЛЬТА-</t>
    </r>
    <r>
      <rPr>
        <sz val="9"/>
        <rFont val="Verdana"/>
        <family val="2"/>
        <charset val="204"/>
      </rPr>
      <t>12, коб., гнед., полукр., Лат, ЗАО ПЗ "Урожай"</t>
    </r>
  </si>
  <si>
    <t>011451</t>
  </si>
  <si>
    <t>Виленская Н.</t>
  </si>
  <si>
    <t>КСОЦ "Берегиня" /
 Санкт-Петербург</t>
  </si>
  <si>
    <t>Мянд А.</t>
  </si>
  <si>
    <t>КСОЦ "Берегиня" / 
Ленинградская область</t>
  </si>
  <si>
    <t>030207</t>
  </si>
  <si>
    <t>Е</t>
  </si>
  <si>
    <t>Краснова Е.</t>
  </si>
  <si>
    <t>мальчики и девочки до 15 лет</t>
  </si>
  <si>
    <t xml:space="preserve">юноши и девушки 14-18 лет, мужчины и женщины </t>
  </si>
  <si>
    <t>КСК "КрисСтэйбл" / Ленинградская область</t>
  </si>
  <si>
    <t>26 июня 2021г.</t>
  </si>
  <si>
    <r>
      <rPr>
        <b/>
        <sz val="14"/>
        <rFont val="Verdana"/>
        <family val="2"/>
        <charset val="204"/>
      </rPr>
      <t xml:space="preserve">ОТКРЫТЫЕ СОРЕВНОВАНИЯ ПО ВЫЕЗДКЕ В КСК "КРИССТЭЙБЛ"
</t>
    </r>
    <r>
      <rPr>
        <sz val="12"/>
        <rFont val="Verdana"/>
        <family val="2"/>
        <charset val="204"/>
      </rPr>
      <t>МУНИЦИПАЛЬНЫЕ СОРЕВНОВАНИЯ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лет, юноши и девушки 14-18 лет,  мужчины и женщины</t>
    </r>
  </si>
  <si>
    <r>
      <rPr>
        <b/>
        <sz val="12"/>
        <rFont val="Verdana"/>
        <family val="2"/>
        <charset val="204"/>
      </rPr>
      <t>ОТКРЫТЫЕ СОРЕВНОВАНИЯ ПО ВЫЕЗДКЕ В КСК "КРИССТЭЙБЛ"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>МУНИЦИПАЛЬНЫЕ СОРЕВНОВАНИЯ</t>
    </r>
  </si>
  <si>
    <r>
      <rPr>
        <b/>
        <sz val="14"/>
        <rFont val="Verdana"/>
        <family val="2"/>
        <charset val="204"/>
      </rPr>
      <t xml:space="preserve">ОТКРЫТЫЕ СОРЕВНОВАНИЯ ПО ВЫЕЗДКЕ В КСК "КРИССТЭЙБЛ"
</t>
    </r>
    <r>
      <rPr>
        <sz val="12"/>
        <rFont val="Verdana"/>
        <family val="2"/>
        <charset val="204"/>
      </rPr>
      <t>МУНИЦИПАЛЬНЫЕ СОРЕВНОВАНИЯ</t>
    </r>
  </si>
  <si>
    <t>Член ГСК, технический Делегат</t>
  </si>
  <si>
    <t>Кротова Н.В.</t>
  </si>
  <si>
    <t>Волкова Ж.А.</t>
  </si>
  <si>
    <t>Кадыралиева А.В.</t>
  </si>
  <si>
    <t>СПРАВКА о количестве субъектов РФ</t>
  </si>
  <si>
    <t>ВСЕГО РЕГИОНОВ:</t>
  </si>
  <si>
    <t>Григорьева А.</t>
  </si>
  <si>
    <t>Веселова В.</t>
  </si>
  <si>
    <r>
      <t>ТИТОВА</t>
    </r>
    <r>
      <rPr>
        <sz val="9"/>
        <rFont val="Verdana"/>
        <family val="2"/>
        <charset val="204"/>
      </rPr>
      <t xml:space="preserve"> Варвара, 2007</t>
    </r>
  </si>
  <si>
    <t>017808</t>
  </si>
  <si>
    <r>
      <t xml:space="preserve">СПИРИДОНОВА </t>
    </r>
    <r>
      <rPr>
        <sz val="9"/>
        <rFont val="Verdana"/>
        <family val="2"/>
        <charset val="204"/>
      </rPr>
      <t>Мария, 2008</t>
    </r>
  </si>
  <si>
    <t>Спиридонова И.</t>
  </si>
  <si>
    <t>КСК "Регион"/
Санкт-Петербург</t>
  </si>
  <si>
    <r>
      <t>ДАУРИЯ</t>
    </r>
    <r>
      <rPr>
        <sz val="9"/>
        <rFont val="Verdana"/>
        <family val="2"/>
        <charset val="204"/>
      </rPr>
      <t>-12, коб., т.гнед., РСП, неизв., Ленинградская обл.</t>
    </r>
  </si>
  <si>
    <r>
      <t xml:space="preserve">КРАСНОВА </t>
    </r>
    <r>
      <rPr>
        <sz val="9"/>
        <rFont val="Verdana"/>
        <family val="2"/>
        <charset val="204"/>
      </rPr>
      <t>Екатерина</t>
    </r>
  </si>
  <si>
    <t>005094</t>
  </si>
  <si>
    <t>КМС</t>
  </si>
  <si>
    <r>
      <t xml:space="preserve">КАПЛЕНКО </t>
    </r>
    <r>
      <rPr>
        <sz val="9"/>
        <rFont val="Verdana"/>
        <family val="2"/>
        <charset val="204"/>
      </rPr>
      <t>Марина</t>
    </r>
  </si>
  <si>
    <t>003266</t>
  </si>
  <si>
    <t>Капленко М.</t>
  </si>
  <si>
    <r>
      <t>ИБЕРИЗ</t>
    </r>
    <r>
      <rPr>
        <sz val="9"/>
        <rFont val="Verdana"/>
        <family val="2"/>
        <charset val="204"/>
      </rPr>
      <t>-15, жер., гнед., РСП, Злат 23, Рязанская обл.</t>
    </r>
  </si>
  <si>
    <r>
      <t>АЗАРД-</t>
    </r>
    <r>
      <rPr>
        <sz val="9"/>
        <rFont val="Verdana"/>
        <family val="2"/>
        <charset val="204"/>
      </rPr>
      <t>06, мер., вор., русс. верх., Атом, Старожиловский к/з</t>
    </r>
  </si>
  <si>
    <t>017400</t>
  </si>
  <si>
    <t>КСК "Регион" / 
Санкт-Петербург</t>
  </si>
  <si>
    <r>
      <t xml:space="preserve">ГОРБАЧЕВА </t>
    </r>
    <r>
      <rPr>
        <sz val="9"/>
        <rFont val="Verdana"/>
        <family val="2"/>
        <charset val="204"/>
      </rPr>
      <t>Антонина</t>
    </r>
  </si>
  <si>
    <t>Черткова Т.</t>
  </si>
  <si>
    <t>Блюменталь Н.</t>
  </si>
  <si>
    <r>
      <t xml:space="preserve">ЗАГИРОВА </t>
    </r>
    <r>
      <rPr>
        <sz val="9"/>
        <rFont val="Verdana"/>
        <family val="2"/>
        <charset val="204"/>
      </rPr>
      <t>Диана, 2007</t>
    </r>
  </si>
  <si>
    <r>
      <t>ГРОГ</t>
    </r>
    <r>
      <rPr>
        <sz val="9"/>
        <rFont val="Verdana"/>
        <family val="2"/>
        <charset val="204"/>
      </rPr>
      <t>-01, мер., вор., ганн., Горизонт, Россия</t>
    </r>
  </si>
  <si>
    <r>
      <t xml:space="preserve">РАЛЬМАН </t>
    </r>
    <r>
      <rPr>
        <sz val="9"/>
        <rFont val="Verdana"/>
        <family val="2"/>
        <charset val="204"/>
      </rPr>
      <t>Яна-Эрика, 2004</t>
    </r>
  </si>
  <si>
    <t>057704</t>
  </si>
  <si>
    <r>
      <t>РОДРИГО</t>
    </r>
    <r>
      <rPr>
        <sz val="9"/>
        <rFont val="Verdana"/>
        <family val="2"/>
        <charset val="204"/>
      </rPr>
      <t>-13, мер., гн. полукр., Драгоценный, Ленинградская обл</t>
    </r>
  </si>
  <si>
    <t>020958</t>
  </si>
  <si>
    <t>Данилова И.</t>
  </si>
  <si>
    <t>Нестеренко К.</t>
  </si>
  <si>
    <r>
      <t xml:space="preserve">ПЕЧЕРСКАЯ </t>
    </r>
    <r>
      <rPr>
        <sz val="9"/>
        <rFont val="Verdana"/>
        <family val="2"/>
        <charset val="204"/>
      </rPr>
      <t>Ярослава, 2006</t>
    </r>
  </si>
  <si>
    <t>073306</t>
  </si>
  <si>
    <t>002591</t>
  </si>
  <si>
    <r>
      <t xml:space="preserve">КУЛЬГОВА </t>
    </r>
    <r>
      <rPr>
        <sz val="9"/>
        <rFont val="Verdana"/>
        <family val="2"/>
        <charset val="204"/>
      </rPr>
      <t>Полина, 2011</t>
    </r>
  </si>
  <si>
    <t>019478</t>
  </si>
  <si>
    <r>
      <t>КАПИТАН ГРАНД</t>
    </r>
    <r>
      <rPr>
        <sz val="9"/>
        <rFont val="Verdana"/>
        <family val="2"/>
        <charset val="204"/>
      </rPr>
      <t>-11, мер., вор. полукр., Апполон, Карелия Респ</t>
    </r>
  </si>
  <si>
    <r>
      <t xml:space="preserve">ТРИПЕЦКАЯ </t>
    </r>
    <r>
      <rPr>
        <sz val="9"/>
        <rFont val="Verdana"/>
        <family val="2"/>
        <charset val="204"/>
      </rPr>
      <t>Божена, 2008</t>
    </r>
  </si>
  <si>
    <t>035708</t>
  </si>
  <si>
    <r>
      <t>ГЕРЦОГ</t>
    </r>
    <r>
      <rPr>
        <sz val="9"/>
        <rFont val="Verdana"/>
        <family val="2"/>
        <charset val="204"/>
      </rPr>
      <t>-13, мер., гнед., полукр., неизв., Россия</t>
    </r>
  </si>
  <si>
    <t>020410</t>
  </si>
  <si>
    <t>Граненое Е.</t>
  </si>
  <si>
    <r>
      <t>ЧИНЯКОВА</t>
    </r>
    <r>
      <rPr>
        <sz val="9"/>
        <rFont val="Verdana"/>
        <family val="2"/>
        <charset val="204"/>
      </rPr>
      <t xml:space="preserve"> Анастасия, 2005</t>
    </r>
  </si>
  <si>
    <t>113305</t>
  </si>
  <si>
    <r>
      <t>ГЕЙНСБОРО</t>
    </r>
    <r>
      <rPr>
        <sz val="9"/>
        <rFont val="Verdana"/>
        <family val="2"/>
        <charset val="204"/>
      </rPr>
      <t>-08, мер., вор., латв., неизв., Ленинградская область</t>
    </r>
  </si>
  <si>
    <t>015124</t>
  </si>
  <si>
    <t>Переверзева Е.</t>
  </si>
  <si>
    <t>КСК "Ингерманландия"/ Ленинградская область</t>
  </si>
  <si>
    <r>
      <t xml:space="preserve">НЕКРАСОВА </t>
    </r>
    <r>
      <rPr>
        <sz val="9"/>
        <rFont val="Verdana"/>
        <family val="2"/>
        <charset val="204"/>
      </rPr>
      <t>Анастасия</t>
    </r>
  </si>
  <si>
    <t>013784</t>
  </si>
  <si>
    <r>
      <t>ДОННА ДЕЛИЯ</t>
    </r>
    <r>
      <rPr>
        <sz val="9"/>
        <rFont val="Verdana"/>
        <family val="2"/>
        <charset val="204"/>
      </rPr>
      <t>-11, коб., рыж., ганн., Дронго 5, к/з "Веедерн"</t>
    </r>
  </si>
  <si>
    <t>020406</t>
  </si>
  <si>
    <t>Бойцова А.</t>
  </si>
  <si>
    <t>КСК "БЭСТ" /
Ленинградская область</t>
  </si>
  <si>
    <t>КСК "КрисСтэйбл"/
Санкт-Петербург</t>
  </si>
  <si>
    <t>ПРЕДВАРИТЕЛЬНЫЙ ПРИЗ А. Дети / Открытый класс</t>
  </si>
  <si>
    <t>Предварительный приз. Юноши / Открытый класс</t>
  </si>
  <si>
    <r>
      <rPr>
        <b/>
        <sz val="16"/>
        <rFont val="Verdana"/>
        <family val="2"/>
        <charset val="204"/>
      </rPr>
      <t>ОТКРЫТЫЕ СОРЕВНОВАНИЯ ПО ВЫЕЗДКЕ В КСК "КРИССТЭЙБЛ"</t>
    </r>
    <r>
      <rPr>
        <b/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 xml:space="preserve">юноши и девушки 14-18 лет, мужчины и женщины </t>
    </r>
  </si>
  <si>
    <r>
      <rPr>
        <b/>
        <sz val="16"/>
        <rFont val="Verdana"/>
        <family val="2"/>
        <charset val="204"/>
      </rPr>
      <t>ОТКРЫТЫЕ СОРЕВНОВАНИЯ ПО ВЫЕЗДКЕ В КСК "КРИССТЭЙБЛ"</t>
    </r>
    <r>
      <rPr>
        <sz val="12"/>
        <rFont val="Verdana"/>
        <family val="2"/>
        <charset val="204"/>
      </rPr>
      <t xml:space="preserve">
МУНИЦИПАЛЬНЫЕ СОРЕВНОВАНИЯ
</t>
    </r>
    <r>
      <rPr>
        <sz val="10"/>
        <rFont val="Verdana"/>
        <family val="2"/>
        <charset val="204"/>
      </rPr>
      <t>юноши и девушки 14-18 лет, мужчины и женщины</t>
    </r>
    <r>
      <rPr>
        <sz val="12"/>
        <rFont val="Verdana"/>
        <family val="2"/>
        <charset val="204"/>
      </rPr>
      <t xml:space="preserve"> </t>
    </r>
  </si>
  <si>
    <r>
      <rPr>
        <b/>
        <sz val="16"/>
        <rFont val="Verdana"/>
        <family val="2"/>
        <charset val="204"/>
      </rPr>
      <t>ОТКРЫТЫЕ СОРЕВНОВАНИЯ ПО ВЫЕЗДКЕ В КСК "КРИССТЭЙБЛ"</t>
    </r>
    <r>
      <rPr>
        <b/>
        <sz val="18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</si>
  <si>
    <t>Тест Special C (шаг-рысь) / Дети</t>
  </si>
  <si>
    <t>Тест Special C (шаг-рысь) / Открытый класс</t>
  </si>
  <si>
    <r>
      <t>БАРОГРАФ</t>
    </r>
    <r>
      <rPr>
        <sz val="9"/>
        <rFont val="Verdana"/>
        <family val="2"/>
        <charset val="204"/>
      </rPr>
      <t>-06, мер., сер., терск., Бутафор 5, Россия</t>
    </r>
  </si>
  <si>
    <t>006449</t>
  </si>
  <si>
    <t>Леонова И.</t>
  </si>
  <si>
    <t>Адаменко О.</t>
  </si>
  <si>
    <t>КК "Феникс" /
 Санкт-Петербург</t>
  </si>
  <si>
    <r>
      <t>ГУЛЬГИНЭМ</t>
    </r>
    <r>
      <rPr>
        <sz val="9"/>
        <rFont val="Verdana"/>
        <family val="2"/>
        <charset val="204"/>
      </rPr>
      <t>-11, коб., рыж., полукр., Ганг, Россия</t>
    </r>
  </si>
  <si>
    <t>024889</t>
  </si>
  <si>
    <t>Сидорова Т.</t>
  </si>
  <si>
    <t>Тюленева Э.</t>
  </si>
  <si>
    <r>
      <t>КАРПОВИЧ</t>
    </r>
    <r>
      <rPr>
        <sz val="9"/>
        <rFont val="Verdana"/>
        <family val="2"/>
        <charset val="204"/>
      </rPr>
      <t xml:space="preserve"> Ирина</t>
    </r>
  </si>
  <si>
    <r>
      <t xml:space="preserve">ДАВЛЕТБАЕВА </t>
    </r>
    <r>
      <rPr>
        <sz val="9"/>
        <rFont val="Verdana"/>
        <family val="2"/>
        <charset val="204"/>
      </rPr>
      <t>Евгения, 2010</t>
    </r>
  </si>
  <si>
    <r>
      <t xml:space="preserve">МУРГАШОВА </t>
    </r>
    <r>
      <rPr>
        <sz val="9"/>
        <rFont val="Verdana"/>
        <family val="2"/>
        <charset val="204"/>
      </rPr>
      <t>Анастасия</t>
    </r>
  </si>
  <si>
    <t>013192</t>
  </si>
  <si>
    <t>026403</t>
  </si>
  <si>
    <t>Санганаева И.</t>
  </si>
  <si>
    <r>
      <t>ПРОВИНЦИЯ</t>
    </r>
    <r>
      <rPr>
        <sz val="9"/>
        <rFont val="Verdana"/>
        <family val="2"/>
        <charset val="204"/>
      </rPr>
      <t>-09, коб., рыж., трак., Вертопрах, Россия</t>
    </r>
  </si>
  <si>
    <r>
      <t>СЕРГЕЕВА</t>
    </r>
    <r>
      <rPr>
        <sz val="9"/>
        <rFont val="Verdana"/>
        <family val="2"/>
        <charset val="204"/>
      </rPr>
      <t xml:space="preserve"> Таисия, 2010</t>
    </r>
  </si>
  <si>
    <r>
      <t>ОПЕРАТИВНИК</t>
    </r>
    <r>
      <rPr>
        <sz val="9"/>
        <rFont val="Verdana"/>
        <family val="2"/>
        <charset val="204"/>
      </rPr>
      <t>-08, мер., сер., орл.рыс., Повстанец, Россия</t>
    </r>
  </si>
  <si>
    <t>026402</t>
  </si>
  <si>
    <t>Кудрявцева И.</t>
  </si>
  <si>
    <r>
      <t xml:space="preserve">КУДРЯВЦЕВА </t>
    </r>
    <r>
      <rPr>
        <sz val="9"/>
        <rFont val="Verdana"/>
        <family val="2"/>
        <charset val="204"/>
      </rPr>
      <t>Ирина</t>
    </r>
  </si>
  <si>
    <r>
      <t xml:space="preserve">ТАТАРИНОВА </t>
    </r>
    <r>
      <rPr>
        <sz val="9"/>
        <rFont val="Verdana"/>
        <family val="2"/>
        <charset val="204"/>
      </rPr>
      <t>Варвара, 2011</t>
    </r>
  </si>
  <si>
    <t>008136</t>
  </si>
  <si>
    <t>Камин А.</t>
  </si>
  <si>
    <r>
      <t>МАРСЕЛЬЕЗА</t>
    </r>
    <r>
      <rPr>
        <sz val="9"/>
        <rFont val="Verdana"/>
        <family val="2"/>
        <charset val="204"/>
      </rPr>
      <t>-05, коб., рыж., полукр., Мотив, Россия</t>
    </r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</si>
  <si>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</si>
  <si>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009207</t>
  </si>
  <si>
    <r>
      <t>ЗАВЕТНАЯ</t>
    </r>
    <r>
      <rPr>
        <sz val="9"/>
        <rFont val="Verdana"/>
        <family val="2"/>
        <charset val="204"/>
      </rPr>
      <t>-08 (147), коб., т.-гн., полукр., Варвар, Россия</t>
    </r>
  </si>
  <si>
    <t>011322</t>
  </si>
  <si>
    <t>Корсакова Е.</t>
  </si>
  <si>
    <r>
      <rPr>
        <b/>
        <sz val="9"/>
        <rFont val="Verdana"/>
        <family val="2"/>
        <charset val="204"/>
      </rPr>
      <t>БОНДАРЕНКО</t>
    </r>
    <r>
      <rPr>
        <sz val="9"/>
        <rFont val="Verdana"/>
        <family val="2"/>
        <charset val="204"/>
      </rPr>
      <t xml:space="preserve"> Валерия, 2007</t>
    </r>
  </si>
  <si>
    <r>
      <t>ГАРРИ ПОТТЕР</t>
    </r>
    <r>
      <rPr>
        <sz val="9"/>
        <rFont val="Verdana"/>
        <family val="2"/>
        <charset val="204"/>
      </rPr>
      <t>-14, жер., гн., полукр., Оскар, Тверская обл.</t>
    </r>
  </si>
  <si>
    <t>025537</t>
  </si>
  <si>
    <r>
      <t>ЭТАЛОН-</t>
    </r>
    <r>
      <rPr>
        <sz val="9"/>
        <rFont val="Verdana"/>
        <family val="2"/>
        <charset val="204"/>
      </rPr>
      <t>96, мер., т.-гнед., УВП, Такт, кз аф Снежков</t>
    </r>
  </si>
  <si>
    <t>009599</t>
  </si>
  <si>
    <t>Ружинская Е.</t>
  </si>
  <si>
    <r>
      <t xml:space="preserve">ВЛАДИМИРОВА </t>
    </r>
    <r>
      <rPr>
        <sz val="9"/>
        <rFont val="Verdana"/>
        <family val="2"/>
        <charset val="204"/>
      </rPr>
      <t>Дарья, 2000</t>
    </r>
  </si>
  <si>
    <r>
      <t>ВОЛЬФРАМ</t>
    </r>
    <r>
      <rPr>
        <sz val="9"/>
        <rFont val="Verdana"/>
        <family val="2"/>
        <charset val="204"/>
      </rPr>
      <t>-14, жер., сер., полукр., неизв., Россия</t>
    </r>
  </si>
  <si>
    <r>
      <t xml:space="preserve">ВОРОБЬЕВА </t>
    </r>
    <r>
      <rPr>
        <sz val="9"/>
        <rFont val="Verdana"/>
        <family val="2"/>
        <charset val="204"/>
      </rPr>
      <t>Екатерина, 2004</t>
    </r>
  </si>
  <si>
    <t>094404</t>
  </si>
  <si>
    <r>
      <t>БОНДАРЕНКО</t>
    </r>
    <r>
      <rPr>
        <sz val="9"/>
        <rFont val="Verdana"/>
        <family val="2"/>
        <charset val="204"/>
      </rPr>
      <t xml:space="preserve"> Екатерина</t>
    </r>
  </si>
  <si>
    <t>001079</t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</si>
  <si>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</si>
  <si>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t>016608</t>
  </si>
  <si>
    <t>000107</t>
  </si>
  <si>
    <t>2</t>
  </si>
  <si>
    <r>
      <t>ГРУМ-</t>
    </r>
    <r>
      <rPr>
        <sz val="9"/>
        <rFont val="Verdana"/>
        <family val="2"/>
        <charset val="204"/>
      </rPr>
      <t>08, мер., гнед., УВП, Маркиз, Украина</t>
    </r>
  </si>
  <si>
    <t>013457</t>
  </si>
  <si>
    <t>Доманчук Е.</t>
  </si>
  <si>
    <t>Доманчук Л.</t>
  </si>
  <si>
    <t>КСК "Хорс Трэвел"/
Санкт-Петербург</t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</si>
  <si>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</si>
  <si>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r>
      <t>ЦВЕТНИКОВА</t>
    </r>
    <r>
      <rPr>
        <sz val="9"/>
        <rFont val="Verdana"/>
        <family val="2"/>
        <charset val="204"/>
      </rPr>
      <t xml:space="preserve"> Виктория, 2007</t>
    </r>
  </si>
  <si>
    <r>
      <t>МЕДАЛИСТ</t>
    </r>
    <r>
      <rPr>
        <sz val="9"/>
        <rFont val="Verdana"/>
        <family val="2"/>
        <charset val="204"/>
      </rPr>
      <t>-10, жер., т.гн., трак., Ветерок, Краснодарский край</t>
    </r>
  </si>
  <si>
    <t>017501</t>
  </si>
  <si>
    <t>059607</t>
  </si>
  <si>
    <r>
      <t xml:space="preserve">НЕСТЕРОВА </t>
    </r>
    <r>
      <rPr>
        <sz val="9"/>
        <rFont val="Verdana"/>
        <family val="2"/>
        <charset val="204"/>
      </rPr>
      <t>Анастасия, 2001</t>
    </r>
  </si>
  <si>
    <r>
      <t xml:space="preserve">ЛЯШЕНКО </t>
    </r>
    <r>
      <rPr>
        <sz val="9"/>
        <rFont val="Verdana"/>
        <family val="2"/>
        <charset val="204"/>
      </rPr>
      <t>Ариадна, 2007</t>
    </r>
  </si>
  <si>
    <t>025519</t>
  </si>
  <si>
    <t>Доманчук В.</t>
  </si>
  <si>
    <r>
      <t>ПАМИР</t>
    </r>
    <r>
      <rPr>
        <sz val="9"/>
        <rFont val="Verdana"/>
        <family val="2"/>
        <charset val="204"/>
      </rPr>
      <t>-16, жер., гн.-чал., полукр., Регламент, Россия</t>
    </r>
  </si>
  <si>
    <r>
      <t xml:space="preserve">Судьи: </t>
    </r>
    <r>
      <rPr>
        <sz val="10"/>
        <rFont val="Verdana"/>
        <family val="2"/>
        <charset val="204"/>
      </rPr>
      <t xml:space="preserve">Н - Кравченко Н. - 2К - Новгородская обл., </t>
    </r>
    <r>
      <rPr>
        <b/>
        <sz val="10"/>
        <rFont val="Verdana"/>
        <family val="2"/>
        <charset val="204"/>
      </rPr>
      <t xml:space="preserve">С - Ружинская Е. - 1К - Ленинградская обл., </t>
    </r>
    <r>
      <rPr>
        <sz val="10"/>
        <rFont val="Verdana"/>
        <family val="2"/>
        <charset val="204"/>
      </rPr>
      <t>М - Кротова Н. - 2К - Ленинградская обл.</t>
    </r>
  </si>
  <si>
    <t xml:space="preserve">
Республика Карелия</t>
  </si>
  <si>
    <t>Лобанова В.В.</t>
  </si>
  <si>
    <t>Республика Карелия</t>
  </si>
  <si>
    <t>снят</t>
  </si>
  <si>
    <r>
      <t>ХЕППИНЕС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т.-гн., трак., 273 Пикет 58, Рязанский к/з</t>
    </r>
  </si>
  <si>
    <r>
      <t xml:space="preserve">Судьи: С - Кравченко Н. - 2К - Новгородская обл., </t>
    </r>
    <r>
      <rPr>
        <sz val="10"/>
        <rFont val="Verdana"/>
        <family val="2"/>
        <charset val="204"/>
      </rPr>
      <t>Е - Ружинская Е. - 1К - Ленинградская обл., Кротова Н. - 2К - Ленинградская обл.</t>
    </r>
  </si>
  <si>
    <t>допущен</t>
  </si>
  <si>
    <t>КК "Водопад"/ Ленинградская область</t>
  </si>
  <si>
    <r>
      <t>СВИТОК</t>
    </r>
    <r>
      <rPr>
        <sz val="9"/>
        <rFont val="Verdana"/>
        <family val="2"/>
        <charset val="204"/>
      </rPr>
      <t>-99, мер., сер., терск., неизв., Россия</t>
    </r>
  </si>
  <si>
    <r>
      <t xml:space="preserve">Судьи: </t>
    </r>
    <r>
      <rPr>
        <sz val="10"/>
        <rFont val="Verdana"/>
        <family val="2"/>
        <charset val="204"/>
      </rPr>
      <t xml:space="preserve">Н - Кравченко Н. - 2К - Новгородская обл., </t>
    </r>
    <r>
      <rPr>
        <b/>
        <sz val="10"/>
        <rFont val="Verdana"/>
        <family val="2"/>
        <charset val="204"/>
      </rPr>
      <t xml:space="preserve">С - Кротова Н. - 2К - Ленинградская обл., </t>
    </r>
    <r>
      <rPr>
        <sz val="10"/>
        <rFont val="Verdana"/>
        <family val="2"/>
        <charset val="204"/>
      </rPr>
      <t>М - Ружинская Е. - 1К - Ленинградская обл.</t>
    </r>
  </si>
  <si>
    <t>Астудина А.А.</t>
  </si>
  <si>
    <t>Чебышева В.А.</t>
  </si>
  <si>
    <t>Лобанова В.</t>
  </si>
  <si>
    <t>КСК "КрисСтэйбл"/
Ленинградская область</t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</si>
</sst>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7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b/>
      <sz val="18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6"/>
      <name val="Arial"/>
      <family val="2"/>
      <charset val="204"/>
    </font>
    <font>
      <b/>
      <i/>
      <sz val="10"/>
      <name val="Verdana"/>
      <family val="2"/>
      <charset val="204"/>
    </font>
    <font>
      <sz val="10"/>
      <color indexed="10"/>
      <name val="Verdana"/>
      <family val="2"/>
      <charset val="204"/>
    </font>
    <font>
      <sz val="10"/>
      <color indexed="10"/>
      <name val="Arial"/>
      <family val="2"/>
      <charset val="204"/>
    </font>
    <font>
      <i/>
      <sz val="11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0"/>
      <name val="Arial Cyr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2"/>
      <color indexed="10"/>
      <name val="Verdana"/>
      <family val="2"/>
      <charset val="204"/>
    </font>
    <font>
      <b/>
      <sz val="16"/>
      <name val="Verdana"/>
      <family val="2"/>
      <charset val="204"/>
    </font>
    <font>
      <sz val="9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16" fillId="3" borderId="0" applyNumberFormat="0" applyBorder="0" applyAlignment="0" applyProtection="0"/>
    <xf numFmtId="0" fontId="5" fillId="34" borderId="1" applyNumberFormat="0" applyAlignment="0" applyProtection="0"/>
    <xf numFmtId="0" fontId="13" fillId="35" borderId="2" applyNumberFormat="0" applyAlignment="0" applyProtection="0"/>
    <xf numFmtId="0" fontId="34" fillId="0" borderId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7" borderId="1" applyNumberFormat="0" applyAlignment="0" applyProtection="0"/>
    <xf numFmtId="0" fontId="18" fillId="0" borderId="6" applyNumberFormat="0" applyFill="0" applyAlignment="0" applyProtection="0"/>
    <xf numFmtId="0" fontId="15" fillId="36" borderId="0" applyNumberFormat="0" applyBorder="0" applyAlignment="0" applyProtection="0"/>
    <xf numFmtId="0" fontId="6" fillId="37" borderId="7" applyNumberFormat="0" applyFont="0" applyAlignment="0" applyProtection="0"/>
    <xf numFmtId="0" fontId="4" fillId="34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3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42" borderId="8" applyNumberFormat="0" applyAlignment="0" applyProtection="0"/>
    <xf numFmtId="0" fontId="4" fillId="42" borderId="8" applyNumberFormat="0" applyAlignment="0" applyProtection="0"/>
    <xf numFmtId="0" fontId="4" fillId="34" borderId="8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5" fillId="34" borderId="1" applyNumberFormat="0" applyAlignment="0" applyProtection="0"/>
    <xf numFmtId="164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33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2" fontId="6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5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7" fillId="0" borderId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43" borderId="2" applyNumberFormat="0" applyAlignment="0" applyProtection="0"/>
    <xf numFmtId="0" fontId="13" fillId="43" borderId="2" applyNumberFormat="0" applyAlignment="0" applyProtection="0"/>
    <xf numFmtId="0" fontId="13" fillId="35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" fillId="0" borderId="0"/>
    <xf numFmtId="0" fontId="34" fillId="0" borderId="0"/>
    <xf numFmtId="0" fontId="7" fillId="0" borderId="0"/>
    <xf numFmtId="0" fontId="6" fillId="0" borderId="0"/>
    <xf numFmtId="0" fontId="7" fillId="0" borderId="0"/>
    <xf numFmtId="0" fontId="67" fillId="0" borderId="0"/>
    <xf numFmtId="0" fontId="34" fillId="0" borderId="0"/>
    <xf numFmtId="0" fontId="7" fillId="0" borderId="0"/>
    <xf numFmtId="0" fontId="67" fillId="0" borderId="0"/>
    <xf numFmtId="0" fontId="6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8" fillId="0" borderId="0"/>
    <xf numFmtId="0" fontId="6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5" borderId="7" applyNumberFormat="0" applyAlignment="0" applyProtection="0"/>
    <xf numFmtId="0" fontId="6" fillId="45" borderId="7" applyNumberFormat="0" applyAlignment="0" applyProtection="0"/>
    <xf numFmtId="0" fontId="6" fillId="45" borderId="7" applyNumberFormat="0" applyAlignment="0" applyProtection="0"/>
    <xf numFmtId="0" fontId="6" fillId="37" borderId="7" applyNumberFormat="0" applyFont="0" applyAlignment="0" applyProtection="0"/>
    <xf numFmtId="9" fontId="29" fillId="0" borderId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6" fontId="7" fillId="0" borderId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/>
    <xf numFmtId="0" fontId="23" fillId="0" borderId="0" xfId="999" applyNumberFormat="1" applyFont="1" applyFill="1" applyBorder="1" applyAlignment="1" applyProtection="1">
      <alignment vertical="center"/>
      <protection locked="0"/>
    </xf>
    <xf numFmtId="49" fontId="23" fillId="0" borderId="0" xfId="99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18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0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00" applyNumberFormat="1" applyFont="1" applyFill="1" applyBorder="1" applyAlignment="1" applyProtection="1">
      <alignment vertical="center"/>
      <protection locked="0"/>
    </xf>
    <xf numFmtId="0" fontId="41" fillId="0" borderId="0" xfId="1002" applyFont="1" applyAlignment="1" applyProtection="1">
      <alignment vertical="center"/>
      <protection locked="0"/>
    </xf>
    <xf numFmtId="0" fontId="6" fillId="0" borderId="0" xfId="1016" applyFont="1" applyAlignment="1" applyProtection="1">
      <alignment vertical="center"/>
      <protection locked="0"/>
    </xf>
    <xf numFmtId="0" fontId="42" fillId="0" borderId="0" xfId="1016" applyFont="1" applyAlignment="1" applyProtection="1">
      <alignment vertical="center"/>
      <protection locked="0"/>
    </xf>
    <xf numFmtId="0" fontId="43" fillId="0" borderId="0" xfId="1016" applyFont="1" applyAlignment="1" applyProtection="1">
      <alignment vertical="center"/>
      <protection locked="0"/>
    </xf>
    <xf numFmtId="0" fontId="25" fillId="0" borderId="0" xfId="1016" applyFont="1" applyProtection="1">
      <protection locked="0"/>
    </xf>
    <xf numFmtId="0" fontId="25" fillId="0" borderId="0" xfId="1016" applyFont="1" applyAlignment="1" applyProtection="1">
      <alignment wrapText="1"/>
      <protection locked="0"/>
    </xf>
    <xf numFmtId="0" fontId="25" fillId="0" borderId="0" xfId="1016" applyFont="1" applyAlignment="1" applyProtection="1">
      <alignment shrinkToFit="1"/>
      <protection locked="0"/>
    </xf>
    <xf numFmtId="1" fontId="38" fillId="0" borderId="0" xfId="1016" applyNumberFormat="1" applyFont="1" applyProtection="1">
      <protection locked="0"/>
    </xf>
    <xf numFmtId="169" fontId="25" fillId="0" borderId="0" xfId="1016" applyNumberFormat="1" applyFont="1" applyProtection="1">
      <protection locked="0"/>
    </xf>
    <xf numFmtId="0" fontId="38" fillId="0" borderId="0" xfId="1016" applyFont="1" applyProtection="1">
      <protection locked="0"/>
    </xf>
    <xf numFmtId="169" fontId="38" fillId="0" borderId="0" xfId="1016" applyNumberFormat="1" applyFont="1" applyProtection="1">
      <protection locked="0"/>
    </xf>
    <xf numFmtId="0" fontId="25" fillId="0" borderId="0" xfId="1016" applyFont="1" applyBorder="1" applyAlignment="1" applyProtection="1">
      <alignment horizontal="right" vertical="center"/>
      <protection locked="0"/>
    </xf>
    <xf numFmtId="0" fontId="43" fillId="0" borderId="0" xfId="1002" applyFont="1" applyAlignment="1" applyProtection="1">
      <alignment vertical="center"/>
      <protection locked="0"/>
    </xf>
    <xf numFmtId="1" fontId="28" fillId="46" borderId="10" xfId="1004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100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04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16" applyFont="1" applyFill="1" applyBorder="1" applyAlignment="1" applyProtection="1">
      <alignment horizontal="center" vertical="center"/>
      <protection locked="0"/>
    </xf>
    <xf numFmtId="0" fontId="30" fillId="0" borderId="0" xfId="1002" applyFont="1" applyAlignment="1" applyProtection="1">
      <alignment vertical="center"/>
      <protection locked="0"/>
    </xf>
    <xf numFmtId="0" fontId="23" fillId="0" borderId="0" xfId="1004" applyFont="1" applyBorder="1" applyAlignment="1" applyProtection="1">
      <alignment horizontal="center" vertical="center" wrapText="1"/>
      <protection locked="0"/>
    </xf>
    <xf numFmtId="0" fontId="23" fillId="0" borderId="0" xfId="1016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70" fontId="28" fillId="0" borderId="0" xfId="1002" applyNumberFormat="1" applyFont="1" applyBorder="1" applyAlignment="1" applyProtection="1">
      <alignment horizontal="center" vertical="center" wrapText="1"/>
      <protection locked="0"/>
    </xf>
    <xf numFmtId="169" fontId="40" fillId="0" borderId="0" xfId="1002" applyNumberFormat="1" applyFont="1" applyBorder="1" applyAlignment="1" applyProtection="1">
      <alignment horizontal="center" vertical="center" wrapText="1"/>
      <protection locked="0"/>
    </xf>
    <xf numFmtId="0" fontId="25" fillId="0" borderId="0" xfId="1002" applyFont="1" applyBorder="1" applyAlignment="1" applyProtection="1">
      <alignment horizontal="center" vertical="center" wrapText="1"/>
      <protection locked="0"/>
    </xf>
    <xf numFmtId="1" fontId="28" fillId="0" borderId="0" xfId="1002" applyNumberFormat="1" applyFont="1" applyBorder="1" applyAlignment="1" applyProtection="1">
      <alignment horizontal="center" vertical="center" wrapText="1"/>
      <protection locked="0"/>
    </xf>
    <xf numFmtId="0" fontId="26" fillId="0" borderId="0" xfId="1002" applyFont="1" applyBorder="1" applyAlignment="1" applyProtection="1">
      <alignment horizontal="center" vertical="center" wrapText="1"/>
      <protection locked="0"/>
    </xf>
    <xf numFmtId="0" fontId="23" fillId="0" borderId="0" xfId="1002" applyFont="1" applyAlignment="1" applyProtection="1">
      <alignment vertical="center"/>
      <protection locked="0"/>
    </xf>
    <xf numFmtId="0" fontId="6" fillId="0" borderId="0" xfId="1002" applyNumberFormat="1" applyFont="1" applyFill="1" applyBorder="1" applyAlignment="1" applyProtection="1">
      <alignment horizontal="center" vertical="center"/>
      <protection locked="0"/>
    </xf>
    <xf numFmtId="0" fontId="23" fillId="0" borderId="0" xfId="1002" applyNumberFormat="1" applyFont="1" applyFill="1" applyBorder="1" applyAlignment="1" applyProtection="1">
      <alignment vertical="center"/>
      <protection locked="0"/>
    </xf>
    <xf numFmtId="1" fontId="23" fillId="0" borderId="0" xfId="1002" applyNumberFormat="1" applyFont="1" applyAlignment="1" applyProtection="1">
      <alignment vertical="center"/>
      <protection locked="0"/>
    </xf>
    <xf numFmtId="169" fontId="23" fillId="0" borderId="0" xfId="1002" applyNumberFormat="1" applyFont="1" applyAlignment="1" applyProtection="1">
      <alignment vertical="center"/>
      <protection locked="0"/>
    </xf>
    <xf numFmtId="0" fontId="6" fillId="0" borderId="0" xfId="1002" applyNumberFormat="1" applyFont="1" applyFill="1" applyBorder="1" applyAlignment="1" applyProtection="1">
      <alignment vertical="center"/>
      <protection locked="0"/>
    </xf>
    <xf numFmtId="1" fontId="41" fillId="0" borderId="0" xfId="1002" applyNumberFormat="1" applyFont="1" applyAlignment="1" applyProtection="1">
      <alignment vertical="center"/>
      <protection locked="0"/>
    </xf>
    <xf numFmtId="169" fontId="41" fillId="0" borderId="0" xfId="1002" applyNumberFormat="1" applyFont="1" applyAlignment="1" applyProtection="1">
      <alignment vertical="center"/>
      <protection locked="0"/>
    </xf>
    <xf numFmtId="0" fontId="26" fillId="0" borderId="0" xfId="1007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89" applyNumberFormat="1" applyFont="1" applyFill="1" applyBorder="1" applyAlignment="1" applyProtection="1">
      <alignment horizontal="center" vertical="center"/>
      <protection locked="0"/>
    </xf>
    <xf numFmtId="0" fontId="6" fillId="0" borderId="0" xfId="1003" applyFont="1" applyAlignment="1" applyProtection="1">
      <alignment vertical="center"/>
      <protection locked="0"/>
    </xf>
    <xf numFmtId="0" fontId="23" fillId="0" borderId="0" xfId="1003" applyFont="1" applyAlignment="1" applyProtection="1">
      <alignment vertical="center"/>
      <protection locked="0"/>
    </xf>
    <xf numFmtId="169" fontId="6" fillId="0" borderId="0" xfId="1003" applyNumberFormat="1" applyFont="1" applyAlignment="1" applyProtection="1">
      <alignment vertical="center"/>
      <protection locked="0"/>
    </xf>
    <xf numFmtId="1" fontId="6" fillId="0" borderId="0" xfId="1003" applyNumberFormat="1" applyFont="1" applyAlignment="1" applyProtection="1">
      <alignment vertical="center"/>
      <protection locked="0"/>
    </xf>
    <xf numFmtId="0" fontId="6" fillId="0" borderId="0" xfId="1010" applyFill="1" applyAlignment="1" applyProtection="1">
      <alignment vertical="center"/>
      <protection locked="0"/>
    </xf>
    <xf numFmtId="0" fontId="21" fillId="0" borderId="0" xfId="1010" applyFont="1" applyFill="1" applyAlignment="1" applyProtection="1">
      <alignment vertical="center"/>
      <protection locked="0"/>
    </xf>
    <xf numFmtId="0" fontId="6" fillId="0" borderId="0" xfId="1010" applyFont="1" applyFill="1" applyAlignment="1" applyProtection="1">
      <alignment horizontal="center" vertical="center"/>
      <protection locked="0"/>
    </xf>
    <xf numFmtId="0" fontId="30" fillId="0" borderId="0" xfId="1010" applyFont="1" applyFill="1" applyAlignment="1" applyProtection="1">
      <alignment horizontal="center" vertical="center"/>
      <protection locked="0"/>
    </xf>
    <xf numFmtId="0" fontId="6" fillId="0" borderId="0" xfId="1010" applyFill="1" applyAlignment="1" applyProtection="1">
      <alignment horizontal="center" vertical="center" wrapText="1"/>
      <protection locked="0"/>
    </xf>
    <xf numFmtId="0" fontId="22" fillId="0" borderId="0" xfId="1021" applyFont="1" applyFill="1" applyAlignment="1">
      <alignment vertical="center" wrapText="1"/>
    </xf>
    <xf numFmtId="0" fontId="6" fillId="0" borderId="0" xfId="700"/>
    <xf numFmtId="0" fontId="44" fillId="0" borderId="0" xfId="999" applyNumberFormat="1" applyFont="1" applyFill="1" applyBorder="1" applyAlignment="1" applyProtection="1">
      <alignment vertical="center"/>
      <protection locked="0"/>
    </xf>
    <xf numFmtId="0" fontId="35" fillId="0" borderId="0" xfId="1002" applyFont="1" applyAlignment="1" applyProtection="1">
      <alignment horizontal="center"/>
      <protection locked="0"/>
    </xf>
    <xf numFmtId="0" fontId="44" fillId="0" borderId="10" xfId="999" applyNumberFormat="1" applyFont="1" applyFill="1" applyBorder="1" applyAlignment="1" applyProtection="1">
      <alignment vertical="center"/>
      <protection locked="0"/>
    </xf>
    <xf numFmtId="0" fontId="23" fillId="0" borderId="10" xfId="999" applyNumberFormat="1" applyFont="1" applyFill="1" applyBorder="1" applyAlignment="1" applyProtection="1">
      <alignment vertical="center"/>
      <protection locked="0"/>
    </xf>
    <xf numFmtId="0" fontId="25" fillId="46" borderId="10" xfId="1016" applyFont="1" applyFill="1" applyBorder="1" applyAlignment="1" applyProtection="1">
      <alignment horizontal="center" vertical="center" wrapText="1"/>
      <protection locked="0"/>
    </xf>
    <xf numFmtId="0" fontId="43" fillId="0" borderId="0" xfId="1010" applyFont="1" applyFill="1" applyAlignment="1" applyProtection="1">
      <alignment vertical="center"/>
      <protection locked="0"/>
    </xf>
    <xf numFmtId="0" fontId="25" fillId="0" borderId="0" xfId="1010" applyFont="1" applyFill="1" applyProtection="1">
      <protection locked="0"/>
    </xf>
    <xf numFmtId="0" fontId="25" fillId="0" borderId="0" xfId="1010" applyFont="1" applyFill="1" applyAlignment="1" applyProtection="1">
      <alignment wrapText="1"/>
      <protection locked="0"/>
    </xf>
    <xf numFmtId="0" fontId="25" fillId="0" borderId="0" xfId="1010" applyFont="1" applyFill="1" applyAlignment="1" applyProtection="1">
      <alignment shrinkToFit="1"/>
      <protection locked="0"/>
    </xf>
    <xf numFmtId="0" fontId="25" fillId="0" borderId="0" xfId="1010" applyFont="1" applyFill="1" applyAlignment="1" applyProtection="1">
      <alignment horizontal="left"/>
      <protection locked="0"/>
    </xf>
    <xf numFmtId="0" fontId="38" fillId="0" borderId="0" xfId="1010" applyFont="1" applyFill="1" applyProtection="1">
      <protection locked="0"/>
    </xf>
    <xf numFmtId="0" fontId="26" fillId="0" borderId="10" xfId="101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10" applyFont="1" applyFill="1" applyBorder="1" applyAlignment="1" applyProtection="1">
      <alignment horizontal="center" vertical="center" wrapText="1"/>
      <protection locked="0"/>
    </xf>
    <xf numFmtId="0" fontId="35" fillId="0" borderId="0" xfId="1010" applyFont="1" applyFill="1" applyAlignment="1" applyProtection="1">
      <alignment vertical="center" wrapText="1"/>
      <protection locked="0"/>
    </xf>
    <xf numFmtId="0" fontId="21" fillId="46" borderId="0" xfId="1010" applyFont="1" applyFill="1" applyAlignment="1" applyProtection="1">
      <alignment vertical="center"/>
      <protection locked="0"/>
    </xf>
    <xf numFmtId="0" fontId="39" fillId="0" borderId="0" xfId="1014" applyFont="1" applyAlignment="1" applyProtection="1">
      <alignment horizontal="right" vertical="center"/>
      <protection locked="0"/>
    </xf>
    <xf numFmtId="0" fontId="6" fillId="0" borderId="10" xfId="1015" applyFont="1" applyFill="1" applyBorder="1" applyAlignment="1" applyProtection="1">
      <alignment horizontal="center" vertical="center"/>
      <protection locked="0"/>
    </xf>
    <xf numFmtId="0" fontId="23" fillId="0" borderId="10" xfId="700" applyFont="1" applyBorder="1"/>
    <xf numFmtId="0" fontId="23" fillId="0" borderId="10" xfId="999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30" fillId="0" borderId="0" xfId="1010" applyFont="1" applyFill="1" applyAlignment="1" applyProtection="1">
      <alignment vertical="center"/>
      <protection locked="0"/>
    </xf>
    <xf numFmtId="49" fontId="25" fillId="0" borderId="10" xfId="375" applyNumberFormat="1" applyFont="1" applyFill="1" applyBorder="1" applyAlignment="1" applyProtection="1">
      <alignment vertical="center" wrapText="1"/>
      <protection locked="0"/>
    </xf>
    <xf numFmtId="49" fontId="28" fillId="0" borderId="10" xfId="37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2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9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32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15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005" applyFont="1" applyFill="1" applyBorder="1" applyAlignment="1" applyProtection="1">
      <alignment horizontal="center" vertical="center" wrapText="1"/>
      <protection locked="0"/>
    </xf>
    <xf numFmtId="170" fontId="27" fillId="0" borderId="10" xfId="1002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100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05" applyFont="1" applyFill="1" applyBorder="1" applyAlignment="1" applyProtection="1">
      <alignment horizontal="center" vertical="center" wrapText="1"/>
      <protection locked="0"/>
    </xf>
    <xf numFmtId="0" fontId="25" fillId="0" borderId="10" xfId="1002" applyFont="1" applyFill="1" applyBorder="1" applyAlignment="1" applyProtection="1">
      <alignment horizontal="center" vertical="center" wrapText="1"/>
      <protection locked="0"/>
    </xf>
    <xf numFmtId="1" fontId="28" fillId="0" borderId="10" xfId="1002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1002" applyFont="1" applyFill="1" applyBorder="1" applyAlignment="1" applyProtection="1">
      <alignment horizontal="center" vertical="center" wrapText="1"/>
      <protection locked="0"/>
    </xf>
    <xf numFmtId="0" fontId="30" fillId="0" borderId="0" xfId="1002" applyFont="1" applyFill="1" applyAlignment="1" applyProtection="1">
      <alignment vertical="center"/>
      <protection locked="0"/>
    </xf>
    <xf numFmtId="0" fontId="6" fillId="0" borderId="0" xfId="700" applyFont="1"/>
    <xf numFmtId="0" fontId="45" fillId="0" borderId="0" xfId="1011" applyFont="1" applyAlignment="1" applyProtection="1">
      <alignment vertical="center"/>
      <protection locked="0"/>
    </xf>
    <xf numFmtId="49" fontId="28" fillId="0" borderId="10" xfId="1015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1002" applyFont="1" applyAlignment="1" applyProtection="1">
      <alignment vertical="center"/>
      <protection locked="0"/>
    </xf>
    <xf numFmtId="0" fontId="26" fillId="0" borderId="10" xfId="1002" applyFont="1" applyFill="1" applyBorder="1" applyAlignment="1" applyProtection="1">
      <alignment horizontal="center" vertical="center" wrapText="1"/>
      <protection locked="0"/>
    </xf>
    <xf numFmtId="0" fontId="6" fillId="0" borderId="0" xfId="1010" applyFont="1" applyFill="1" applyBorder="1" applyAlignment="1" applyProtection="1">
      <alignment horizontal="center" vertical="center"/>
      <protection locked="0"/>
    </xf>
    <xf numFmtId="0" fontId="23" fillId="0" borderId="0" xfId="1003" applyFont="1" applyBorder="1" applyAlignment="1" applyProtection="1">
      <alignment vertical="center"/>
      <protection locked="0"/>
    </xf>
    <xf numFmtId="0" fontId="6" fillId="0" borderId="0" xfId="1003" applyFont="1" applyBorder="1" applyAlignment="1" applyProtection="1">
      <alignment vertical="center"/>
      <protection locked="0"/>
    </xf>
    <xf numFmtId="0" fontId="6" fillId="0" borderId="0" xfId="1010" applyFill="1" applyBorder="1" applyAlignment="1" applyProtection="1">
      <alignment vertical="center"/>
      <protection locked="0"/>
    </xf>
    <xf numFmtId="0" fontId="23" fillId="0" borderId="0" xfId="1010" applyFont="1" applyFill="1" applyBorder="1" applyAlignment="1" applyProtection="1">
      <alignment horizontal="left" vertical="center"/>
      <protection locked="0"/>
    </xf>
    <xf numFmtId="0" fontId="30" fillId="0" borderId="0" xfId="1010" applyFont="1" applyFill="1" applyBorder="1" applyAlignment="1" applyProtection="1">
      <alignment horizontal="center" vertical="center"/>
      <protection locked="0"/>
    </xf>
    <xf numFmtId="0" fontId="6" fillId="0" borderId="0" xfId="1010" applyFill="1" applyBorder="1" applyAlignment="1" applyProtection="1">
      <alignment horizontal="center" vertical="center" wrapText="1"/>
      <protection locked="0"/>
    </xf>
    <xf numFmtId="49" fontId="25" fillId="46" borderId="10" xfId="995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995" applyFont="1" applyFill="1" applyBorder="1" applyAlignment="1" applyProtection="1">
      <alignment horizontal="center" vertical="center" wrapText="1"/>
      <protection locked="0"/>
    </xf>
    <xf numFmtId="0" fontId="28" fillId="46" borderId="10" xfId="735" applyFont="1" applyFill="1" applyBorder="1" applyAlignment="1" applyProtection="1">
      <alignment horizontal="center" vertical="center" wrapText="1"/>
      <protection locked="0"/>
    </xf>
    <xf numFmtId="0" fontId="23" fillId="0" borderId="10" xfId="1000" applyNumberFormat="1" applyFont="1" applyFill="1" applyBorder="1" applyAlignment="1" applyProtection="1">
      <alignment vertical="center"/>
      <protection locked="0"/>
    </xf>
    <xf numFmtId="0" fontId="53" fillId="0" borderId="10" xfId="700" applyFont="1" applyBorder="1"/>
    <xf numFmtId="0" fontId="54" fillId="0" borderId="0" xfId="700" applyFont="1"/>
    <xf numFmtId="0" fontId="50" fillId="0" borderId="0" xfId="700" applyFont="1" applyAlignment="1"/>
    <xf numFmtId="0" fontId="52" fillId="0" borderId="0" xfId="1011" applyFont="1" applyAlignment="1" applyProtection="1">
      <alignment vertical="center"/>
      <protection locked="0"/>
    </xf>
    <xf numFmtId="0" fontId="50" fillId="0" borderId="0" xfId="700" applyFont="1"/>
    <xf numFmtId="0" fontId="40" fillId="0" borderId="0" xfId="1014" applyFont="1" applyAlignment="1" applyProtection="1">
      <alignment horizontal="right" vertical="center"/>
      <protection locked="0"/>
    </xf>
    <xf numFmtId="0" fontId="28" fillId="0" borderId="10" xfId="1014" applyNumberFormat="1" applyFont="1" applyFill="1" applyBorder="1" applyAlignment="1" applyProtection="1">
      <alignment horizontal="center" vertical="center"/>
      <protection locked="0"/>
    </xf>
    <xf numFmtId="0" fontId="25" fillId="46" borderId="10" xfId="1011" applyFont="1" applyFill="1" applyBorder="1" applyAlignment="1" applyProtection="1">
      <alignment vertical="center" wrapText="1"/>
      <protection locked="0"/>
    </xf>
    <xf numFmtId="49" fontId="28" fillId="46" borderId="10" xfId="101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11" applyFont="1" applyFill="1" applyBorder="1" applyAlignment="1" applyProtection="1">
      <alignment horizontal="center" vertical="center" wrapText="1"/>
      <protection locked="0"/>
    </xf>
    <xf numFmtId="0" fontId="25" fillId="46" borderId="10" xfId="1011" applyFont="1" applyFill="1" applyBorder="1" applyAlignment="1" applyProtection="1">
      <alignment horizontal="left" vertical="center" wrapText="1"/>
      <protection locked="0"/>
    </xf>
    <xf numFmtId="0" fontId="28" fillId="0" borderId="10" xfId="1013" applyNumberFormat="1" applyFont="1" applyFill="1" applyBorder="1" applyAlignment="1" applyProtection="1">
      <alignment horizontal="center" vertical="center"/>
      <protection locked="0"/>
    </xf>
    <xf numFmtId="0" fontId="28" fillId="46" borderId="10" xfId="0" applyFont="1" applyFill="1" applyBorder="1" applyAlignment="1" applyProtection="1">
      <alignment horizontal="center" vertical="center" wrapText="1"/>
      <protection locked="0"/>
    </xf>
    <xf numFmtId="0" fontId="25" fillId="46" borderId="10" xfId="995" applyFont="1" applyFill="1" applyBorder="1" applyAlignment="1" applyProtection="1">
      <alignment horizontal="left" vertical="center" wrapText="1"/>
      <protection locked="0"/>
    </xf>
    <xf numFmtId="49" fontId="28" fillId="46" borderId="10" xfId="390" applyNumberFormat="1" applyFont="1" applyFill="1" applyBorder="1" applyAlignment="1" applyProtection="1">
      <alignment horizontal="center" vertical="center"/>
      <protection locked="0"/>
    </xf>
    <xf numFmtId="49" fontId="28" fillId="46" borderId="10" xfId="37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11" applyFont="1" applyFill="1" applyBorder="1" applyAlignment="1" applyProtection="1">
      <alignment vertical="center" wrapText="1"/>
      <protection locked="0"/>
    </xf>
    <xf numFmtId="0" fontId="54" fillId="0" borderId="0" xfId="1002" applyFont="1" applyAlignment="1" applyProtection="1">
      <alignment vertical="center"/>
      <protection locked="0"/>
    </xf>
    <xf numFmtId="0" fontId="25" fillId="46" borderId="10" xfId="1017" applyFont="1" applyFill="1" applyBorder="1" applyAlignment="1" applyProtection="1">
      <alignment horizontal="center" vertical="center" wrapText="1"/>
      <protection locked="0"/>
    </xf>
    <xf numFmtId="1" fontId="28" fillId="46" borderId="10" xfId="1005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1005" applyNumberFormat="1" applyFont="1" applyFill="1" applyBorder="1" applyAlignment="1" applyProtection="1">
      <alignment horizontal="center" vertical="center" wrapText="1"/>
      <protection locked="0"/>
    </xf>
    <xf numFmtId="1" fontId="25" fillId="46" borderId="10" xfId="1005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0" xfId="1005" applyFont="1" applyFill="1" applyBorder="1" applyAlignment="1" applyProtection="1">
      <alignment horizontal="center" vertical="center" wrapText="1"/>
      <protection locked="0"/>
    </xf>
    <xf numFmtId="20" fontId="27" fillId="0" borderId="10" xfId="659" applyNumberFormat="1" applyFont="1" applyFill="1" applyBorder="1" applyAlignment="1">
      <alignment horizontal="center" vertical="center"/>
    </xf>
    <xf numFmtId="170" fontId="27" fillId="0" borderId="10" xfId="1003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1003" applyNumberFormat="1" applyFont="1" applyFill="1" applyBorder="1" applyAlignment="1" applyProtection="1">
      <alignment horizontal="center" vertical="center" wrapText="1"/>
      <protection locked="0"/>
    </xf>
    <xf numFmtId="170" fontId="26" fillId="0" borderId="10" xfId="1003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/>
    <xf numFmtId="0" fontId="6" fillId="47" borderId="0" xfId="0" applyFont="1" applyFill="1"/>
    <xf numFmtId="49" fontId="28" fillId="0" borderId="10" xfId="1011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11" applyFont="1" applyFill="1" applyBorder="1" applyAlignment="1" applyProtection="1">
      <alignment horizontal="center" vertical="center" wrapText="1"/>
      <protection locked="0"/>
    </xf>
    <xf numFmtId="0" fontId="25" fillId="0" borderId="10" xfId="1011" applyFont="1" applyFill="1" applyBorder="1" applyAlignment="1" applyProtection="1">
      <alignment horizontal="left" vertical="center" wrapText="1"/>
      <protection locked="0"/>
    </xf>
    <xf numFmtId="0" fontId="25" fillId="0" borderId="10" xfId="1015" applyFont="1" applyFill="1" applyBorder="1" applyAlignment="1" applyProtection="1">
      <alignment vertical="center" wrapText="1"/>
      <protection locked="0"/>
    </xf>
    <xf numFmtId="49" fontId="25" fillId="48" borderId="10" xfId="997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1011" applyFont="1" applyFill="1" applyBorder="1" applyAlignment="1" applyProtection="1">
      <alignment horizontal="center" vertical="center"/>
      <protection locked="0"/>
    </xf>
    <xf numFmtId="49" fontId="25" fillId="46" borderId="10" xfId="390" applyNumberFormat="1" applyFont="1" applyFill="1" applyBorder="1" applyAlignment="1" applyProtection="1">
      <alignment vertical="center" wrapText="1"/>
      <protection locked="0"/>
    </xf>
    <xf numFmtId="0" fontId="28" fillId="46" borderId="10" xfId="32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5" applyFont="1" applyFill="1" applyBorder="1" applyAlignment="1" applyProtection="1">
      <alignment horizontal="center" vertical="center" wrapText="1"/>
      <protection locked="0"/>
    </xf>
    <xf numFmtId="0" fontId="25" fillId="0" borderId="10" xfId="995" applyFont="1" applyFill="1" applyBorder="1" applyAlignment="1" applyProtection="1">
      <alignment horizontal="left" vertical="center" wrapText="1"/>
      <protection locked="0"/>
    </xf>
    <xf numFmtId="49" fontId="28" fillId="0" borderId="10" xfId="390" applyNumberFormat="1" applyFont="1" applyFill="1" applyBorder="1" applyAlignment="1" applyProtection="1">
      <alignment horizontal="center" vertical="center"/>
      <protection locked="0"/>
    </xf>
    <xf numFmtId="0" fontId="28" fillId="0" borderId="10" xfId="1011" applyFont="1" applyFill="1" applyBorder="1" applyAlignment="1" applyProtection="1">
      <alignment horizontal="center" vertical="center"/>
      <protection locked="0"/>
    </xf>
    <xf numFmtId="0" fontId="37" fillId="0" borderId="0" xfId="1002" applyFont="1" applyAlignment="1" applyProtection="1">
      <alignment horizontal="center" vertical="center"/>
      <protection locked="0"/>
    </xf>
    <xf numFmtId="49" fontId="25" fillId="0" borderId="10" xfId="996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390" applyNumberFormat="1" applyFont="1" applyFill="1" applyBorder="1" applyAlignment="1" applyProtection="1">
      <alignment vertical="center" wrapText="1"/>
      <protection locked="0"/>
    </xf>
    <xf numFmtId="0" fontId="30" fillId="0" borderId="10" xfId="1010" applyFont="1" applyFill="1" applyBorder="1" applyAlignment="1" applyProtection="1">
      <alignment horizontal="center" vertical="center"/>
      <protection locked="0"/>
    </xf>
    <xf numFmtId="49" fontId="28" fillId="0" borderId="10" xfId="676" applyNumberFormat="1" applyFont="1" applyFill="1" applyBorder="1" applyAlignment="1" applyProtection="1">
      <alignment horizontal="center" vertical="center" wrapText="1"/>
      <protection locked="0"/>
    </xf>
    <xf numFmtId="0" fontId="30" fillId="47" borderId="0" xfId="1002" applyFont="1" applyFill="1" applyAlignment="1" applyProtection="1">
      <alignment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58" fillId="0" borderId="0" xfId="676" applyFont="1"/>
    <xf numFmtId="0" fontId="57" fillId="0" borderId="0" xfId="676" applyFont="1"/>
    <xf numFmtId="0" fontId="60" fillId="0" borderId="0" xfId="725" applyFont="1" applyAlignment="1"/>
    <xf numFmtId="0" fontId="52" fillId="0" borderId="0" xfId="1012" applyFont="1" applyAlignment="1" applyProtection="1">
      <alignment horizontal="right" vertical="center"/>
      <protection locked="0"/>
    </xf>
    <xf numFmtId="0" fontId="56" fillId="0" borderId="0" xfId="676" applyFont="1" applyBorder="1"/>
    <xf numFmtId="0" fontId="61" fillId="0" borderId="0" xfId="676" applyFont="1" applyBorder="1"/>
    <xf numFmtId="0" fontId="58" fillId="0" borderId="0" xfId="676" applyFont="1" applyBorder="1"/>
    <xf numFmtId="0" fontId="62" fillId="0" borderId="0" xfId="676" applyFont="1" applyBorder="1" applyAlignment="1">
      <alignment horizontal="left" wrapText="1"/>
    </xf>
    <xf numFmtId="0" fontId="63" fillId="0" borderId="0" xfId="676" applyFont="1" applyBorder="1" applyAlignment="1">
      <alignment horizontal="right"/>
    </xf>
    <xf numFmtId="0" fontId="63" fillId="0" borderId="0" xfId="676" applyFont="1" applyBorder="1"/>
    <xf numFmtId="0" fontId="57" fillId="0" borderId="0" xfId="676" applyFont="1" applyBorder="1"/>
    <xf numFmtId="0" fontId="58" fillId="0" borderId="0" xfId="676" applyFont="1" applyFill="1" applyBorder="1"/>
    <xf numFmtId="0" fontId="57" fillId="0" borderId="0" xfId="676" applyFont="1" applyFill="1" applyBorder="1"/>
    <xf numFmtId="0" fontId="58" fillId="0" borderId="0" xfId="676" applyFont="1" applyFill="1" applyBorder="1" applyAlignment="1">
      <alignment wrapText="1"/>
    </xf>
    <xf numFmtId="0" fontId="23" fillId="0" borderId="0" xfId="1012" applyFont="1" applyAlignment="1" applyProtection="1">
      <alignment vertical="center"/>
      <protection locked="0"/>
    </xf>
    <xf numFmtId="0" fontId="6" fillId="0" borderId="0" xfId="659"/>
    <xf numFmtId="0" fontId="52" fillId="0" borderId="0" xfId="1012" applyFont="1" applyAlignment="1" applyProtection="1">
      <alignment vertical="center"/>
      <protection locked="0"/>
    </xf>
    <xf numFmtId="0" fontId="64" fillId="0" borderId="0" xfId="676" applyFont="1" applyBorder="1"/>
    <xf numFmtId="49" fontId="28" fillId="46" borderId="10" xfId="375" applyNumberFormat="1" applyFont="1" applyFill="1" applyBorder="1" applyAlignment="1" applyProtection="1">
      <alignment horizontal="center" vertical="center"/>
      <protection locked="0"/>
    </xf>
    <xf numFmtId="49" fontId="25" fillId="46" borderId="10" xfId="666" applyNumberFormat="1" applyFont="1" applyFill="1" applyBorder="1" applyAlignment="1" applyProtection="1">
      <alignment horizontal="left" vertical="center" wrapText="1"/>
      <protection locked="0"/>
    </xf>
    <xf numFmtId="0" fontId="25" fillId="46" borderId="10" xfId="1012" applyFont="1" applyFill="1" applyBorder="1" applyAlignment="1" applyProtection="1">
      <alignment horizontal="left" vertical="center" wrapText="1"/>
      <protection locked="0"/>
    </xf>
    <xf numFmtId="0" fontId="28" fillId="0" borderId="10" xfId="1008" applyFont="1" applyFill="1" applyBorder="1" applyAlignment="1" applyProtection="1">
      <alignment horizontal="center" vertical="center" wrapText="1"/>
      <protection locked="0"/>
    </xf>
    <xf numFmtId="0" fontId="25" fillId="0" borderId="10" xfId="1019" applyFont="1" applyFill="1" applyBorder="1" applyAlignment="1" applyProtection="1">
      <alignment horizontal="left" vertical="center" wrapText="1"/>
      <protection locked="0"/>
    </xf>
    <xf numFmtId="49" fontId="28" fillId="0" borderId="10" xfId="67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78" applyFont="1" applyFill="1" applyBorder="1" applyAlignment="1" applyProtection="1">
      <alignment horizontal="center" vertical="center" wrapText="1"/>
      <protection locked="0"/>
    </xf>
    <xf numFmtId="49" fontId="25" fillId="0" borderId="10" xfId="678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996" applyFont="1" applyFill="1" applyBorder="1" applyAlignment="1" applyProtection="1">
      <alignment horizontal="center" vertical="center" wrapText="1"/>
      <protection locked="0"/>
    </xf>
    <xf numFmtId="49" fontId="25" fillId="0" borderId="10" xfId="380" applyNumberFormat="1" applyFont="1" applyFill="1" applyBorder="1" applyAlignment="1" applyProtection="1">
      <alignment vertical="center" wrapText="1"/>
      <protection locked="0"/>
    </xf>
    <xf numFmtId="49" fontId="28" fillId="0" borderId="10" xfId="711" applyNumberFormat="1" applyFont="1" applyFill="1" applyBorder="1" applyAlignment="1" applyProtection="1">
      <alignment horizontal="center" vertical="center"/>
      <protection locked="0"/>
    </xf>
    <xf numFmtId="49" fontId="28" fillId="0" borderId="10" xfId="513" applyNumberFormat="1" applyFont="1" applyFill="1" applyBorder="1" applyAlignment="1" applyProtection="1">
      <alignment horizontal="center" vertical="center"/>
      <protection locked="0"/>
    </xf>
    <xf numFmtId="0" fontId="25" fillId="0" borderId="10" xfId="1009" applyNumberFormat="1" applyFont="1" applyFill="1" applyBorder="1" applyAlignment="1" applyProtection="1">
      <alignment vertical="center" wrapText="1"/>
      <protection locked="0"/>
    </xf>
    <xf numFmtId="0" fontId="28" fillId="0" borderId="10" xfId="857" applyNumberFormat="1" applyFont="1" applyFill="1" applyBorder="1" applyAlignment="1">
      <alignment horizontal="center" vertical="center" wrapText="1"/>
    </xf>
    <xf numFmtId="49" fontId="25" fillId="0" borderId="10" xfId="433" applyNumberFormat="1" applyFont="1" applyFill="1" applyBorder="1" applyAlignment="1" applyProtection="1">
      <alignment vertical="center" wrapText="1"/>
      <protection locked="0"/>
    </xf>
    <xf numFmtId="49" fontId="28" fillId="0" borderId="10" xfId="433" applyNumberFormat="1" applyFont="1" applyFill="1" applyBorder="1" applyAlignment="1" applyProtection="1">
      <alignment horizontal="center" vertical="center"/>
      <protection locked="0"/>
    </xf>
    <xf numFmtId="0" fontId="28" fillId="0" borderId="10" xfId="1012" applyFont="1" applyFill="1" applyBorder="1" applyAlignment="1" applyProtection="1">
      <alignment horizontal="center" vertical="center" wrapText="1"/>
      <protection locked="0"/>
    </xf>
    <xf numFmtId="0" fontId="28" fillId="46" borderId="10" xfId="32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09" applyFont="1" applyFill="1" applyBorder="1" applyAlignment="1" applyProtection="1">
      <alignment horizontal="center" vertical="center" wrapText="1"/>
      <protection locked="0"/>
    </xf>
    <xf numFmtId="49" fontId="25" fillId="46" borderId="10" xfId="375" applyNumberFormat="1" applyFont="1" applyFill="1" applyBorder="1" applyAlignment="1" applyProtection="1">
      <alignment vertical="center" wrapText="1"/>
      <protection locked="0"/>
    </xf>
    <xf numFmtId="49" fontId="28" fillId="46" borderId="10" xfId="67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01" applyFont="1" applyFill="1" applyBorder="1" applyAlignment="1" applyProtection="1">
      <alignment horizontal="center" vertical="center"/>
      <protection locked="0"/>
    </xf>
    <xf numFmtId="0" fontId="28" fillId="46" borderId="10" xfId="1012" applyFont="1" applyFill="1" applyBorder="1" applyAlignment="1" applyProtection="1">
      <alignment horizontal="center" vertical="center" wrapText="1"/>
      <protection locked="0"/>
    </xf>
    <xf numFmtId="0" fontId="25" fillId="46" borderId="10" xfId="1019" applyFont="1" applyFill="1" applyBorder="1" applyAlignment="1" applyProtection="1">
      <alignment horizontal="left" vertical="center" wrapText="1"/>
      <protection locked="0"/>
    </xf>
    <xf numFmtId="49" fontId="28" fillId="0" borderId="10" xfId="70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11" applyFont="1" applyFill="1" applyBorder="1" applyAlignment="1" applyProtection="1">
      <alignment horizontal="center" vertical="center" wrapText="1"/>
      <protection locked="0"/>
    </xf>
    <xf numFmtId="0" fontId="28" fillId="46" borderId="10" xfId="1009" applyNumberFormat="1" applyFont="1" applyFill="1" applyBorder="1" applyAlignment="1" applyProtection="1">
      <alignment vertical="center" wrapText="1"/>
      <protection locked="0"/>
    </xf>
    <xf numFmtId="0" fontId="28" fillId="46" borderId="10" xfId="678" applyNumberFormat="1" applyFont="1" applyFill="1" applyBorder="1" applyAlignment="1">
      <alignment horizontal="center" vertical="center" wrapText="1"/>
    </xf>
    <xf numFmtId="49" fontId="28" fillId="46" borderId="10" xfId="856" applyNumberFormat="1" applyFont="1" applyFill="1" applyBorder="1" applyAlignment="1">
      <alignment horizontal="center" vertical="center" wrapText="1"/>
    </xf>
    <xf numFmtId="0" fontId="28" fillId="46" borderId="10" xfId="1015" applyFont="1" applyFill="1" applyBorder="1" applyAlignment="1" applyProtection="1">
      <alignment horizontal="center" vertical="center" wrapText="1"/>
      <protection locked="0"/>
    </xf>
    <xf numFmtId="0" fontId="28" fillId="46" borderId="10" xfId="678" applyNumberFormat="1" applyFont="1" applyFill="1" applyBorder="1" applyAlignment="1" applyProtection="1">
      <alignment horizontal="center" vertical="center"/>
      <protection locked="0"/>
    </xf>
    <xf numFmtId="0" fontId="25" fillId="0" borderId="10" xfId="1012" applyFont="1" applyFill="1" applyBorder="1" applyAlignment="1" applyProtection="1">
      <alignment vertical="center" wrapText="1"/>
      <protection locked="0"/>
    </xf>
    <xf numFmtId="49" fontId="28" fillId="0" borderId="10" xfId="101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12" applyFont="1" applyFill="1" applyBorder="1" applyAlignment="1" applyProtection="1">
      <alignment horizontal="left" vertical="center" wrapText="1"/>
      <protection locked="0"/>
    </xf>
    <xf numFmtId="0" fontId="28" fillId="0" borderId="10" xfId="1009" applyFont="1" applyFill="1" applyBorder="1" applyAlignment="1" applyProtection="1">
      <alignment horizontal="center" vertical="center" wrapText="1"/>
      <protection locked="0"/>
    </xf>
    <xf numFmtId="0" fontId="25" fillId="46" borderId="10" xfId="1015" applyFont="1" applyFill="1" applyBorder="1" applyAlignment="1" applyProtection="1">
      <alignment vertical="center" wrapText="1"/>
      <protection locked="0"/>
    </xf>
    <xf numFmtId="0" fontId="25" fillId="46" borderId="10" xfId="0" applyFont="1" applyFill="1" applyBorder="1" applyAlignment="1">
      <alignment horizontal="left" vertical="center" wrapText="1"/>
    </xf>
    <xf numFmtId="49" fontId="2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678" applyNumberFormat="1" applyFont="1" applyFill="1" applyBorder="1" applyAlignment="1">
      <alignment horizontal="center" vertical="center" wrapText="1"/>
    </xf>
    <xf numFmtId="0" fontId="28" fillId="0" borderId="10" xfId="666" applyFont="1" applyFill="1" applyBorder="1" applyAlignment="1">
      <alignment horizontal="center" vertical="center" wrapText="1"/>
    </xf>
    <xf numFmtId="0" fontId="25" fillId="46" borderId="10" xfId="1006" applyFont="1" applyFill="1" applyBorder="1" applyAlignment="1" applyProtection="1">
      <alignment horizontal="left" vertical="center" wrapText="1"/>
      <protection locked="0"/>
    </xf>
    <xf numFmtId="0" fontId="28" fillId="46" borderId="10" xfId="1015" applyFont="1" applyFill="1" applyBorder="1" applyAlignment="1" applyProtection="1">
      <alignment horizontal="center" vertical="center" wrapText="1"/>
      <protection locked="0"/>
    </xf>
    <xf numFmtId="49" fontId="25" fillId="0" borderId="10" xfId="995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681" applyNumberFormat="1" applyFont="1" applyFill="1" applyBorder="1" applyAlignment="1">
      <alignment horizontal="center" vertical="center" wrapText="1"/>
    </xf>
    <xf numFmtId="0" fontId="28" fillId="0" borderId="10" xfId="735" applyFont="1" applyFill="1" applyBorder="1" applyAlignment="1" applyProtection="1">
      <alignment horizontal="center" vertical="center" wrapText="1"/>
      <protection locked="0"/>
    </xf>
    <xf numFmtId="0" fontId="28" fillId="0" borderId="10" xfId="321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78" applyNumberFormat="1" applyFont="1" applyFill="1" applyBorder="1" applyAlignment="1">
      <alignment horizontal="center" vertical="center" wrapText="1"/>
    </xf>
    <xf numFmtId="0" fontId="28" fillId="0" borderId="10" xfId="1001" applyFont="1" applyFill="1" applyBorder="1" applyAlignment="1" applyProtection="1">
      <alignment horizontal="center" vertical="center"/>
      <protection locked="0"/>
    </xf>
    <xf numFmtId="49" fontId="28" fillId="0" borderId="10" xfId="857" applyNumberFormat="1" applyFont="1" applyFill="1" applyBorder="1" applyAlignment="1">
      <alignment horizontal="center" vertical="center" wrapText="1"/>
    </xf>
    <xf numFmtId="49" fontId="25" fillId="0" borderId="10" xfId="666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375" applyNumberFormat="1" applyFont="1" applyFill="1" applyBorder="1" applyAlignment="1" applyProtection="1">
      <alignment horizontal="center" vertical="center"/>
      <protection locked="0"/>
    </xf>
    <xf numFmtId="0" fontId="28" fillId="0" borderId="10" xfId="1009" applyNumberFormat="1" applyFont="1" applyFill="1" applyBorder="1" applyAlignment="1" applyProtection="1">
      <alignment vertical="center" wrapText="1"/>
      <protection locked="0"/>
    </xf>
    <xf numFmtId="0" fontId="28" fillId="0" borderId="10" xfId="678" applyNumberFormat="1" applyFont="1" applyFill="1" applyBorder="1" applyAlignment="1">
      <alignment horizontal="center" vertical="center" wrapText="1"/>
    </xf>
    <xf numFmtId="49" fontId="28" fillId="0" borderId="10" xfId="856" applyNumberFormat="1" applyFont="1" applyFill="1" applyBorder="1" applyAlignment="1">
      <alignment horizontal="center" vertical="center" wrapText="1"/>
    </xf>
    <xf numFmtId="0" fontId="28" fillId="0" borderId="10" xfId="678" applyNumberFormat="1" applyFont="1" applyFill="1" applyBorder="1" applyAlignment="1" applyProtection="1">
      <alignment horizontal="center" vertical="center"/>
      <protection locked="0"/>
    </xf>
    <xf numFmtId="0" fontId="25" fillId="0" borderId="10" xfId="1006" applyFont="1" applyFill="1" applyBorder="1" applyAlignment="1" applyProtection="1">
      <alignment horizontal="left" vertical="center" wrapText="1"/>
      <protection locked="0"/>
    </xf>
    <xf numFmtId="0" fontId="66" fillId="0" borderId="0" xfId="1002" applyFont="1" applyFill="1" applyAlignment="1" applyProtection="1">
      <alignment vertical="center"/>
      <protection locked="0"/>
    </xf>
    <xf numFmtId="169" fontId="28" fillId="0" borderId="10" xfId="100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10" applyFont="1" applyFill="1" applyBorder="1" applyAlignment="1" applyProtection="1">
      <alignment vertical="center"/>
      <protection locked="0"/>
    </xf>
    <xf numFmtId="0" fontId="6" fillId="0" borderId="0" xfId="1010" applyFont="1" applyFill="1" applyAlignment="1" applyProtection="1">
      <alignment vertical="center"/>
      <protection locked="0"/>
    </xf>
    <xf numFmtId="49" fontId="25" fillId="0" borderId="10" xfId="997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676" applyFont="1" applyBorder="1"/>
    <xf numFmtId="0" fontId="37" fillId="0" borderId="0" xfId="1010" applyFont="1" applyFill="1" applyAlignment="1" applyProtection="1">
      <alignment horizontal="center" vertical="center" wrapText="1"/>
      <protection locked="0"/>
    </xf>
    <xf numFmtId="0" fontId="35" fillId="0" borderId="0" xfId="1010" applyFont="1" applyFill="1" applyAlignment="1" applyProtection="1">
      <alignment horizontal="center" vertical="center" wrapText="1"/>
      <protection locked="0"/>
    </xf>
    <xf numFmtId="0" fontId="23" fillId="0" borderId="0" xfId="1010" applyFont="1" applyFill="1" applyAlignment="1" applyProtection="1">
      <alignment horizontal="center" vertical="center" wrapText="1"/>
      <protection locked="0"/>
    </xf>
    <xf numFmtId="0" fontId="24" fillId="0" borderId="0" xfId="1010" applyFont="1" applyFill="1" applyAlignment="1" applyProtection="1">
      <alignment horizontal="center" vertical="center"/>
      <protection locked="0"/>
    </xf>
    <xf numFmtId="169" fontId="25" fillId="46" borderId="10" xfId="101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016" applyFont="1" applyAlignment="1" applyProtection="1">
      <alignment horizontal="center" vertical="center" wrapText="1"/>
      <protection locked="0"/>
    </xf>
    <xf numFmtId="0" fontId="25" fillId="46" borderId="10" xfId="1016" applyFont="1" applyFill="1" applyBorder="1" applyAlignment="1" applyProtection="1">
      <alignment horizontal="center" vertical="center" wrapText="1"/>
      <protection locked="0"/>
    </xf>
    <xf numFmtId="0" fontId="35" fillId="46" borderId="10" xfId="1004" applyFont="1" applyFill="1" applyBorder="1" applyAlignment="1" applyProtection="1">
      <alignment horizontal="center" vertical="center"/>
      <protection locked="0"/>
    </xf>
    <xf numFmtId="0" fontId="25" fillId="46" borderId="10" xfId="1016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16" applyFont="1" applyFill="1" applyBorder="1" applyAlignment="1" applyProtection="1">
      <alignment horizontal="center" vertical="center" textRotation="90" wrapText="1"/>
      <protection locked="0"/>
    </xf>
    <xf numFmtId="0" fontId="35" fillId="0" borderId="0" xfId="1002" applyFont="1" applyAlignment="1" applyProtection="1">
      <alignment horizontal="center"/>
      <protection locked="0"/>
    </xf>
    <xf numFmtId="0" fontId="26" fillId="46" borderId="14" xfId="1016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16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16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16" applyFont="1" applyFill="1" applyBorder="1" applyAlignment="1" applyProtection="1">
      <alignment horizontal="center" vertical="center" textRotation="90" wrapText="1"/>
      <protection locked="0"/>
    </xf>
    <xf numFmtId="0" fontId="35" fillId="0" borderId="0" xfId="1002" applyFont="1" applyAlignment="1" applyProtection="1">
      <alignment horizontal="center" vertical="center" wrapText="1"/>
      <protection locked="0"/>
    </xf>
    <xf numFmtId="0" fontId="35" fillId="0" borderId="0" xfId="1002" applyFont="1" applyAlignment="1" applyProtection="1">
      <alignment horizontal="center" vertical="center"/>
      <protection locked="0"/>
    </xf>
    <xf numFmtId="0" fontId="23" fillId="0" borderId="0" xfId="1016" applyFont="1" applyAlignment="1" applyProtection="1">
      <alignment horizontal="center" vertical="center" wrapText="1"/>
      <protection locked="0"/>
    </xf>
    <xf numFmtId="0" fontId="24" fillId="0" borderId="0" xfId="1010" applyFont="1" applyAlignment="1" applyProtection="1">
      <alignment horizontal="center" vertical="center"/>
      <protection locked="0"/>
    </xf>
    <xf numFmtId="0" fontId="36" fillId="0" borderId="0" xfId="1016" applyFont="1" applyAlignment="1" applyProtection="1">
      <alignment horizontal="center" vertical="center"/>
      <protection locked="0"/>
    </xf>
    <xf numFmtId="170" fontId="27" fillId="0" borderId="13" xfId="1002" applyNumberFormat="1" applyFont="1" applyFill="1" applyBorder="1" applyAlignment="1" applyProtection="1">
      <alignment horizontal="center" vertical="center" wrapText="1"/>
      <protection locked="0"/>
    </xf>
    <xf numFmtId="170" fontId="27" fillId="0" borderId="12" xfId="1002" applyNumberFormat="1" applyFont="1" applyFill="1" applyBorder="1" applyAlignment="1" applyProtection="1">
      <alignment horizontal="center" vertical="center" wrapText="1"/>
      <protection locked="0"/>
    </xf>
    <xf numFmtId="170" fontId="27" fillId="0" borderId="11" xfId="1002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002" applyFont="1" applyAlignment="1" applyProtection="1">
      <alignment horizontal="center" vertical="center" wrapText="1"/>
      <protection locked="0"/>
    </xf>
    <xf numFmtId="0" fontId="37" fillId="0" borderId="0" xfId="1002" applyFont="1" applyAlignment="1" applyProtection="1">
      <alignment horizontal="center" vertical="center"/>
      <protection locked="0"/>
    </xf>
    <xf numFmtId="0" fontId="55" fillId="0" borderId="0" xfId="1016" applyFont="1" applyAlignment="1" applyProtection="1">
      <alignment horizontal="center" vertical="center" wrapText="1"/>
      <protection locked="0"/>
    </xf>
    <xf numFmtId="0" fontId="25" fillId="46" borderId="10" xfId="1017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17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17" applyFont="1" applyFill="1" applyBorder="1" applyAlignment="1" applyProtection="1">
      <alignment horizontal="center" vertical="center" wrapText="1"/>
      <protection locked="0"/>
    </xf>
    <xf numFmtId="0" fontId="35" fillId="46" borderId="10" xfId="1005" applyFont="1" applyFill="1" applyBorder="1" applyAlignment="1" applyProtection="1">
      <alignment horizontal="center" vertical="center"/>
      <protection locked="0"/>
    </xf>
    <xf numFmtId="0" fontId="35" fillId="46" borderId="13" xfId="1005" applyFont="1" applyFill="1" applyBorder="1" applyAlignment="1" applyProtection="1">
      <alignment horizontal="center" vertical="center"/>
      <protection locked="0"/>
    </xf>
    <xf numFmtId="0" fontId="35" fillId="46" borderId="12" xfId="1005" applyFont="1" applyFill="1" applyBorder="1" applyAlignment="1" applyProtection="1">
      <alignment horizontal="center" vertical="center"/>
      <protection locked="0"/>
    </xf>
    <xf numFmtId="0" fontId="35" fillId="46" borderId="11" xfId="1005" applyFont="1" applyFill="1" applyBorder="1" applyAlignment="1" applyProtection="1">
      <alignment horizontal="center" vertical="center"/>
      <protection locked="0"/>
    </xf>
    <xf numFmtId="0" fontId="46" fillId="0" borderId="0" xfId="1002" applyFont="1" applyAlignment="1" applyProtection="1">
      <alignment horizontal="center" vertical="center" wrapText="1"/>
      <protection locked="0"/>
    </xf>
    <xf numFmtId="0" fontId="0" fillId="0" borderId="10" xfId="0" applyBorder="1"/>
    <xf numFmtId="0" fontId="26" fillId="46" borderId="18" xfId="1017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6" fillId="46" borderId="19" xfId="1017" applyFont="1" applyFill="1" applyBorder="1" applyAlignment="1" applyProtection="1">
      <alignment horizontal="center" vertical="center" textRotation="90" wrapText="1"/>
      <protection locked="0"/>
    </xf>
    <xf numFmtId="170" fontId="46" fillId="0" borderId="13" xfId="1003" applyNumberFormat="1" applyFont="1" applyFill="1" applyBorder="1" applyAlignment="1" applyProtection="1">
      <alignment horizontal="center" vertical="center" wrapText="1"/>
      <protection locked="0"/>
    </xf>
    <xf numFmtId="170" fontId="46" fillId="0" borderId="12" xfId="1003" applyNumberFormat="1" applyFont="1" applyFill="1" applyBorder="1" applyAlignment="1" applyProtection="1">
      <alignment horizontal="center" vertical="center" wrapText="1"/>
      <protection locked="0"/>
    </xf>
    <xf numFmtId="170" fontId="46" fillId="0" borderId="11" xfId="1003" applyNumberFormat="1" applyFont="1" applyFill="1" applyBorder="1" applyAlignment="1" applyProtection="1">
      <alignment horizontal="center" vertical="center" wrapText="1"/>
      <protection locked="0"/>
    </xf>
    <xf numFmtId="0" fontId="26" fillId="46" borderId="14" xfId="1017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17" applyFont="1" applyFill="1" applyBorder="1" applyAlignment="1" applyProtection="1">
      <alignment horizontal="center" vertical="center" textRotation="90" wrapText="1"/>
      <protection locked="0"/>
    </xf>
    <xf numFmtId="169" fontId="25" fillId="46" borderId="10" xfId="101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02" applyFont="1" applyAlignment="1" applyProtection="1">
      <alignment horizontal="center" vertical="center" wrapText="1"/>
      <protection locked="0"/>
    </xf>
    <xf numFmtId="169" fontId="25" fillId="46" borderId="14" xfId="1016" applyNumberFormat="1" applyFont="1" applyFill="1" applyBorder="1" applyAlignment="1" applyProtection="1">
      <alignment horizontal="center" vertical="center" wrapText="1"/>
      <protection locked="0"/>
    </xf>
    <xf numFmtId="169" fontId="25" fillId="46" borderId="15" xfId="101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021" applyFont="1" applyFill="1" applyAlignment="1">
      <alignment horizontal="center" vertical="center" wrapText="1"/>
    </xf>
    <xf numFmtId="0" fontId="44" fillId="0" borderId="0" xfId="999" applyNumberFormat="1" applyFont="1" applyFill="1" applyBorder="1" applyAlignment="1" applyProtection="1">
      <alignment horizontal="center" vertical="center"/>
      <protection locked="0"/>
    </xf>
    <xf numFmtId="0" fontId="59" fillId="0" borderId="0" xfId="676" applyFont="1" applyAlignment="1">
      <alignment horizontal="center"/>
    </xf>
    <xf numFmtId="0" fontId="62" fillId="0" borderId="0" xfId="676" applyFont="1" applyBorder="1" applyAlignment="1">
      <alignment horizontal="right" wrapText="1"/>
    </xf>
    <xf numFmtId="0" fontId="62" fillId="0" borderId="0" xfId="676" applyFont="1" applyBorder="1" applyAlignment="1">
      <alignment horizontal="left" wrapText="1"/>
    </xf>
  </cellXfs>
  <cellStyles count="1057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Accent1" xfId="217" builtinId="29" customBuiltin="1"/>
    <cellStyle name="Accent2" xfId="218" builtinId="33" customBuiltin="1"/>
    <cellStyle name="Accent3" xfId="219" builtinId="37" customBuiltin="1"/>
    <cellStyle name="Accent4" xfId="220" builtinId="41" customBuiltin="1"/>
    <cellStyle name="Accent5" xfId="221" builtinId="45" customBuiltin="1"/>
    <cellStyle name="Accent6" xfId="222" builtinId="49" customBuiltin="1"/>
    <cellStyle name="Bad" xfId="223" builtinId="27" customBuiltin="1"/>
    <cellStyle name="Calculation" xfId="224" builtinId="22" customBuiltin="1"/>
    <cellStyle name="Check Cell" xfId="225" builtinId="23" customBuiltin="1"/>
    <cellStyle name="Excel Built-in Normal" xfId="226"/>
    <cellStyle name="Explanatory Text" xfId="227" builtinId="53" customBuiltin="1"/>
    <cellStyle name="Good" xfId="228" builtinId="26" customBuiltin="1"/>
    <cellStyle name="Heading 1" xfId="229" builtinId="16" customBuiltin="1"/>
    <cellStyle name="Heading 2" xfId="230" builtinId="17" customBuiltin="1"/>
    <cellStyle name="Heading 3" xfId="231" builtinId="18" customBuiltin="1"/>
    <cellStyle name="Heading 4" xfId="232" builtinId="19" customBuiltin="1"/>
    <cellStyle name="Input" xfId="233" builtinId="20" customBuiltin="1"/>
    <cellStyle name="Linked Cell" xfId="234" builtinId="24" customBuiltin="1"/>
    <cellStyle name="Neutral" xfId="235" builtinId="28" customBuiltin="1"/>
    <cellStyle name="Normal" xfId="0" builtinId="0"/>
    <cellStyle name="Note" xfId="236" builtinId="10" customBuiltin="1"/>
    <cellStyle name="Output" xfId="237" builtinId="21" customBuiltin="1"/>
    <cellStyle name="Title" xfId="238" builtinId="15" customBuiltin="1"/>
    <cellStyle name="Total" xfId="239" builtinId="25" customBuiltin="1"/>
    <cellStyle name="Warning Text" xfId="240" builtinId="11" customBuiltin="1"/>
    <cellStyle name="Акцент1 2" xfId="241"/>
    <cellStyle name="Акцент1 3" xfId="242"/>
    <cellStyle name="Акцент1 4" xfId="243"/>
    <cellStyle name="Акцент2 2" xfId="244"/>
    <cellStyle name="Акцент2 3" xfId="245"/>
    <cellStyle name="Акцент2 4" xfId="246"/>
    <cellStyle name="Акцент3 2" xfId="247"/>
    <cellStyle name="Акцент3 3" xfId="248"/>
    <cellStyle name="Акцент3 4" xfId="249"/>
    <cellStyle name="Акцент4 2" xfId="250"/>
    <cellStyle name="Акцент4 3" xfId="251"/>
    <cellStyle name="Акцент4 4" xfId="252"/>
    <cellStyle name="Акцент5 2" xfId="253"/>
    <cellStyle name="Акцент5 3" xfId="254"/>
    <cellStyle name="Акцент5 4" xfId="255"/>
    <cellStyle name="Акцент6 2" xfId="256"/>
    <cellStyle name="Акцент6 3" xfId="257"/>
    <cellStyle name="Акцент6 4" xfId="258"/>
    <cellStyle name="Ввод  2" xfId="259"/>
    <cellStyle name="Ввод  3" xfId="260"/>
    <cellStyle name="Ввод  4" xfId="261"/>
    <cellStyle name="Вывод 2" xfId="262"/>
    <cellStyle name="Вывод 3" xfId="263"/>
    <cellStyle name="Вывод 4" xfId="264"/>
    <cellStyle name="Вычисление 2" xfId="265"/>
    <cellStyle name="Вычисление 3" xfId="266"/>
    <cellStyle name="Вычисление 4" xfId="267"/>
    <cellStyle name="Денежный 10" xfId="268"/>
    <cellStyle name="Денежный 10 2" xfId="269"/>
    <cellStyle name="Денежный 10 2 2" xfId="270"/>
    <cellStyle name="Денежный 10 2 3" xfId="271"/>
    <cellStyle name="Денежный 10 2 3 2" xfId="272"/>
    <cellStyle name="Денежный 10 2 3 2 2" xfId="273"/>
    <cellStyle name="Денежный 10 2 3 3" xfId="274"/>
    <cellStyle name="Денежный 10 2 3 3 2" xfId="275"/>
    <cellStyle name="Денежный 10 2 4" xfId="276"/>
    <cellStyle name="Денежный 10 2 4 2" xfId="277"/>
    <cellStyle name="Денежный 10 2 4 3" xfId="278"/>
    <cellStyle name="Денежный 10 2 4 4" xfId="279"/>
    <cellStyle name="Денежный 10 2 5" xfId="280"/>
    <cellStyle name="Денежный 10 2 6" xfId="281"/>
    <cellStyle name="Денежный 10 2 7" xfId="282"/>
    <cellStyle name="Денежный 10 3" xfId="283"/>
    <cellStyle name="Денежный 10 3 2" xfId="284"/>
    <cellStyle name="Денежный 10 3 3" xfId="285"/>
    <cellStyle name="Денежный 10 4" xfId="286"/>
    <cellStyle name="Денежный 10 4 2" xfId="287"/>
    <cellStyle name="Денежный 10 4 3" xfId="288"/>
    <cellStyle name="Денежный 10 5" xfId="289"/>
    <cellStyle name="Денежный 11" xfId="290"/>
    <cellStyle name="Денежный 11 10" xfId="291"/>
    <cellStyle name="Денежный 11 11" xfId="292"/>
    <cellStyle name="Денежный 11 11 2" xfId="293"/>
    <cellStyle name="Денежный 11 11 3" xfId="294"/>
    <cellStyle name="Денежный 11 12" xfId="295"/>
    <cellStyle name="Денежный 11 13" xfId="296"/>
    <cellStyle name="Денежный 11 14" xfId="297"/>
    <cellStyle name="Денежный 11 2" xfId="298"/>
    <cellStyle name="Денежный 11 2 2" xfId="299"/>
    <cellStyle name="Денежный 11 2 2 2" xfId="300"/>
    <cellStyle name="Денежный 11 2 2 3" xfId="301"/>
    <cellStyle name="Денежный 11 2 3" xfId="302"/>
    <cellStyle name="Денежный 11 3" xfId="303"/>
    <cellStyle name="Денежный 11 4" xfId="304"/>
    <cellStyle name="Денежный 11 5" xfId="305"/>
    <cellStyle name="Денежный 11 6" xfId="306"/>
    <cellStyle name="Денежный 11 7" xfId="307"/>
    <cellStyle name="Денежный 11 8" xfId="308"/>
    <cellStyle name="Денежный 11 9" xfId="309"/>
    <cellStyle name="Денежный 11 9 12" xfId="310"/>
    <cellStyle name="Денежный 11 9 2" xfId="311"/>
    <cellStyle name="Денежный 11 9 3" xfId="312"/>
    <cellStyle name="Денежный 11 9 4" xfId="313"/>
    <cellStyle name="Денежный 11 9 5" xfId="314"/>
    <cellStyle name="Денежный 11 9 6" xfId="315"/>
    <cellStyle name="Денежный 11 9 7" xfId="316"/>
    <cellStyle name="Денежный 12" xfId="317"/>
    <cellStyle name="Денежный 12 10" xfId="318"/>
    <cellStyle name="Денежный 12 11" xfId="319"/>
    <cellStyle name="Денежный 12 12" xfId="320"/>
    <cellStyle name="Денежный 12 12 10" xfId="321"/>
    <cellStyle name="Денежный 12 12 2" xfId="322"/>
    <cellStyle name="Денежный 12 12 2 2" xfId="323"/>
    <cellStyle name="Денежный 12 12 2 3" xfId="324"/>
    <cellStyle name="Денежный 12 12 2 4" xfId="325"/>
    <cellStyle name="Денежный 12 12 3" xfId="326"/>
    <cellStyle name="Денежный 12 12 3 2" xfId="327"/>
    <cellStyle name="Денежный 12 12 4" xfId="328"/>
    <cellStyle name="Денежный 12 12 5" xfId="329"/>
    <cellStyle name="Денежный 12 12 6" xfId="330"/>
    <cellStyle name="Денежный 12 12 7" xfId="331"/>
    <cellStyle name="Денежный 12 12 8" xfId="332"/>
    <cellStyle name="Денежный 12 12_Мастер" xfId="333"/>
    <cellStyle name="Денежный 12 13" xfId="334"/>
    <cellStyle name="Денежный 12 14" xfId="335"/>
    <cellStyle name="Денежный 12 15" xfId="336"/>
    <cellStyle name="Денежный 12 16" xfId="337"/>
    <cellStyle name="Денежный 12 17" xfId="338"/>
    <cellStyle name="Денежный 12 18" xfId="339"/>
    <cellStyle name="Денежный 12 19" xfId="340"/>
    <cellStyle name="Денежный 12 2" xfId="341"/>
    <cellStyle name="Денежный 12 2 2" xfId="342"/>
    <cellStyle name="Денежный 12 2 3" xfId="343"/>
    <cellStyle name="Денежный 12 20" xfId="344"/>
    <cellStyle name="Денежный 12 21" xfId="345"/>
    <cellStyle name="Денежный 12 3" xfId="346"/>
    <cellStyle name="Денежный 12 3 2" xfId="347"/>
    <cellStyle name="Денежный 12 4" xfId="348"/>
    <cellStyle name="Денежный 12 5" xfId="349"/>
    <cellStyle name="Денежный 12 6" xfId="350"/>
    <cellStyle name="Денежный 12 7" xfId="351"/>
    <cellStyle name="Денежный 12 8" xfId="352"/>
    <cellStyle name="Денежный 12 9" xfId="353"/>
    <cellStyle name="Денежный 13 10" xfId="354"/>
    <cellStyle name="Денежный 13 2" xfId="355"/>
    <cellStyle name="Денежный 13 3" xfId="356"/>
    <cellStyle name="Денежный 13 4" xfId="357"/>
    <cellStyle name="Денежный 13 5" xfId="358"/>
    <cellStyle name="Денежный 13 6" xfId="359"/>
    <cellStyle name="Денежный 13 7" xfId="360"/>
    <cellStyle name="Денежный 13 8" xfId="361"/>
    <cellStyle name="Денежный 13 9" xfId="362"/>
    <cellStyle name="Денежный 14 2" xfId="363"/>
    <cellStyle name="Денежный 14 3" xfId="364"/>
    <cellStyle name="Денежный 14 4" xfId="365"/>
    <cellStyle name="Денежный 14 5" xfId="366"/>
    <cellStyle name="Денежный 14 6" xfId="367"/>
    <cellStyle name="Денежный 14 7" xfId="368"/>
    <cellStyle name="Денежный 14 8" xfId="369"/>
    <cellStyle name="Денежный 14 9" xfId="370"/>
    <cellStyle name="Денежный 16" xfId="371"/>
    <cellStyle name="Денежный 18" xfId="372"/>
    <cellStyle name="Денежный 2" xfId="373"/>
    <cellStyle name="Денежный 2 10" xfId="374"/>
    <cellStyle name="Денежный 2 10 2" xfId="375"/>
    <cellStyle name="Денежный 2 10 2 10" xfId="376"/>
    <cellStyle name="Денежный 2 10 2 11" xfId="377"/>
    <cellStyle name="Денежный 2 10 2 12" xfId="378"/>
    <cellStyle name="Денежный 2 10 2 13" xfId="379"/>
    <cellStyle name="Денежный 2 10 2 14" xfId="380"/>
    <cellStyle name="Денежный 2 10 2 2" xfId="381"/>
    <cellStyle name="Денежный 2 10 2 2 2" xfId="382"/>
    <cellStyle name="Денежный 2 10 2 3" xfId="383"/>
    <cellStyle name="Денежный 2 10 2 4" xfId="384"/>
    <cellStyle name="Денежный 2 10 2 5" xfId="385"/>
    <cellStyle name="Денежный 2 10 2 6" xfId="386"/>
    <cellStyle name="Денежный 2 10 2 7" xfId="387"/>
    <cellStyle name="Денежный 2 10 2 8" xfId="388"/>
    <cellStyle name="Денежный 2 10 2 9" xfId="389"/>
    <cellStyle name="Денежный 2 11" xfId="390"/>
    <cellStyle name="Денежный 2 11 2" xfId="391"/>
    <cellStyle name="Денежный 2 11 2 2" xfId="392"/>
    <cellStyle name="Денежный 2 11 2 3" xfId="393"/>
    <cellStyle name="Денежный 2 11 3" xfId="394"/>
    <cellStyle name="Денежный 2 12" xfId="395"/>
    <cellStyle name="Денежный 2 13" xfId="396"/>
    <cellStyle name="Денежный 2 13 2" xfId="397"/>
    <cellStyle name="Денежный 2 13 3" xfId="398"/>
    <cellStyle name="Денежный 2 14" xfId="399"/>
    <cellStyle name="Денежный 2 15" xfId="400"/>
    <cellStyle name="Денежный 2 16" xfId="401"/>
    <cellStyle name="Денежный 2 17" xfId="402"/>
    <cellStyle name="Денежный 2 18" xfId="403"/>
    <cellStyle name="Денежный 2 19" xfId="404"/>
    <cellStyle name="Денежный 2 2" xfId="405"/>
    <cellStyle name="Денежный 2 2 10" xfId="406"/>
    <cellStyle name="Денежный 2 2 11" xfId="407"/>
    <cellStyle name="Денежный 2 2 12" xfId="408"/>
    <cellStyle name="Денежный 2 2 2" xfId="409"/>
    <cellStyle name="Денежный 2 2 2 10" xfId="410"/>
    <cellStyle name="Денежный 2 2 2 11" xfId="411"/>
    <cellStyle name="Денежный 2 2 2 2" xfId="412"/>
    <cellStyle name="Денежный 2 2 2 3" xfId="413"/>
    <cellStyle name="Денежный 2 2 2 4" xfId="414"/>
    <cellStyle name="Денежный 2 2 2 4 2" xfId="415"/>
    <cellStyle name="Денежный 2 2 2 5" xfId="416"/>
    <cellStyle name="Денежный 2 2 2 6" xfId="417"/>
    <cellStyle name="Денежный 2 2 2 7" xfId="418"/>
    <cellStyle name="Денежный 2 2 2 8" xfId="419"/>
    <cellStyle name="Денежный 2 2 2 9" xfId="420"/>
    <cellStyle name="Денежный 2 2 3" xfId="421"/>
    <cellStyle name="Денежный 2 2 4" xfId="422"/>
    <cellStyle name="Денежный 2 2 5" xfId="423"/>
    <cellStyle name="Денежный 2 2 5 2" xfId="424"/>
    <cellStyle name="Денежный 2 2 6" xfId="425"/>
    <cellStyle name="Денежный 2 2 7" xfId="426"/>
    <cellStyle name="Денежный 2 2 8" xfId="427"/>
    <cellStyle name="Денежный 2 2 9" xfId="428"/>
    <cellStyle name="Денежный 2 20" xfId="429"/>
    <cellStyle name="Денежный 2 21" xfId="430"/>
    <cellStyle name="Денежный 2 22" xfId="431"/>
    <cellStyle name="Денежный 2 23" xfId="432"/>
    <cellStyle name="Денежный 2 24" xfId="433"/>
    <cellStyle name="Денежный 2 24 2" xfId="434"/>
    <cellStyle name="Денежный 2 25" xfId="435"/>
    <cellStyle name="Денежный 2 26" xfId="436"/>
    <cellStyle name="Денежный 2 27" xfId="437"/>
    <cellStyle name="Денежный 2 28" xfId="438"/>
    <cellStyle name="Денежный 2 29" xfId="439"/>
    <cellStyle name="Денежный 2 3" xfId="440"/>
    <cellStyle name="Денежный 2 3 2" xfId="441"/>
    <cellStyle name="Денежный 2 3 2 2" xfId="442"/>
    <cellStyle name="Денежный 2 3 2 3" xfId="443"/>
    <cellStyle name="Денежный 2 3 2 4" xfId="444"/>
    <cellStyle name="Денежный 2 3 3" xfId="445"/>
    <cellStyle name="Денежный 2 3 4" xfId="446"/>
    <cellStyle name="Денежный 2 3 5" xfId="447"/>
    <cellStyle name="Денежный 2 3 6" xfId="448"/>
    <cellStyle name="Денежный 2 3 7" xfId="449"/>
    <cellStyle name="Денежный 2 3 8" xfId="450"/>
    <cellStyle name="Денежный 2 3 9" xfId="451"/>
    <cellStyle name="Денежный 2 3 9 2" xfId="452"/>
    <cellStyle name="Денежный 2 3 9 2 2" xfId="453"/>
    <cellStyle name="Денежный 2 3 9 2 3" xfId="454"/>
    <cellStyle name="Денежный 2 3 9 2 4" xfId="455"/>
    <cellStyle name="Денежный 2 3 9 3" xfId="456"/>
    <cellStyle name="Денежный 2 3 9 4" xfId="457"/>
    <cellStyle name="Денежный 2 3 9 5" xfId="458"/>
    <cellStyle name="Денежный 2 3 9 6" xfId="459"/>
    <cellStyle name="Денежный 2 3 9 7" xfId="460"/>
    <cellStyle name="Денежный 2 3 9 8" xfId="461"/>
    <cellStyle name="Денежный 2 30" xfId="462"/>
    <cellStyle name="Денежный 2 31" xfId="463"/>
    <cellStyle name="Денежный 2 32" xfId="464"/>
    <cellStyle name="Денежный 2 33" xfId="465"/>
    <cellStyle name="Денежный 2 34" xfId="466"/>
    <cellStyle name="Денежный 2 35" xfId="467"/>
    <cellStyle name="Денежный 2 36" xfId="468"/>
    <cellStyle name="Денежный 2 36 2" xfId="469"/>
    <cellStyle name="Денежный 2 37" xfId="470"/>
    <cellStyle name="Денежный 2 38" xfId="471"/>
    <cellStyle name="Денежный 2 39" xfId="472"/>
    <cellStyle name="Денежный 2 4" xfId="473"/>
    <cellStyle name="Денежный 2 4 2" xfId="474"/>
    <cellStyle name="Денежный 2 4 3" xfId="475"/>
    <cellStyle name="Денежный 2 4 4" xfId="476"/>
    <cellStyle name="Денежный 2 4 5" xfId="477"/>
    <cellStyle name="Денежный 2 4 6" xfId="478"/>
    <cellStyle name="Денежный 2 4 7" xfId="479"/>
    <cellStyle name="Денежный 2 4 8" xfId="480"/>
    <cellStyle name="Денежный 2 4 9" xfId="481"/>
    <cellStyle name="Денежный 2 40" xfId="482"/>
    <cellStyle name="Денежный 2 41" xfId="483"/>
    <cellStyle name="Денежный 2 42" xfId="484"/>
    <cellStyle name="Денежный 2 43" xfId="485"/>
    <cellStyle name="Денежный 2 45" xfId="486"/>
    <cellStyle name="Денежный 2 46" xfId="487"/>
    <cellStyle name="Денежный 2 47" xfId="488"/>
    <cellStyle name="Денежный 2 5" xfId="489"/>
    <cellStyle name="Денежный 2 5 2" xfId="490"/>
    <cellStyle name="Денежный 2 5 2 2" xfId="491"/>
    <cellStyle name="Денежный 2 5 2 3" xfId="492"/>
    <cellStyle name="Денежный 2 5 2 4" xfId="493"/>
    <cellStyle name="Денежный 2 5 3" xfId="494"/>
    <cellStyle name="Денежный 2 5 3 2" xfId="495"/>
    <cellStyle name="Денежный 2 5 3 3" xfId="496"/>
    <cellStyle name="Денежный 2 5 3 4" xfId="497"/>
    <cellStyle name="Денежный 2 5 4" xfId="498"/>
    <cellStyle name="Денежный 2 5 4 2" xfId="499"/>
    <cellStyle name="Денежный 2 5 4 3" xfId="500"/>
    <cellStyle name="Денежный 2 5 4 4" xfId="501"/>
    <cellStyle name="Денежный 2 5 5" xfId="502"/>
    <cellStyle name="Денежный 2 5 6" xfId="503"/>
    <cellStyle name="Денежный 2 5 7" xfId="504"/>
    <cellStyle name="Денежный 2 5 8" xfId="505"/>
    <cellStyle name="Денежный 2 51" xfId="506"/>
    <cellStyle name="Денежный 2 6" xfId="507"/>
    <cellStyle name="Денежный 2 7" xfId="508"/>
    <cellStyle name="Денежный 2 8" xfId="509"/>
    <cellStyle name="Денежный 2 9" xfId="510"/>
    <cellStyle name="Денежный 20" xfId="511"/>
    <cellStyle name="Денежный 24" xfId="512"/>
    <cellStyle name="Денежный 24 11" xfId="513"/>
    <cellStyle name="Денежный 24 12" xfId="514"/>
    <cellStyle name="Денежный 24 2" xfId="515"/>
    <cellStyle name="Денежный 24 2 2" xfId="516"/>
    <cellStyle name="Денежный 24 3" xfId="517"/>
    <cellStyle name="Денежный 24 3 2" xfId="518"/>
    <cellStyle name="Денежный 24 3 3" xfId="519"/>
    <cellStyle name="Денежный 24 3 4" xfId="520"/>
    <cellStyle name="Денежный 24 4" xfId="521"/>
    <cellStyle name="Денежный 24 5" xfId="522"/>
    <cellStyle name="Денежный 24 6" xfId="523"/>
    <cellStyle name="Денежный 24 7" xfId="524"/>
    <cellStyle name="Денежный 24 8" xfId="525"/>
    <cellStyle name="Денежный 26" xfId="526"/>
    <cellStyle name="Денежный 3" xfId="527"/>
    <cellStyle name="Денежный 3 10" xfId="528"/>
    <cellStyle name="Денежный 3 11" xfId="529"/>
    <cellStyle name="Денежный 3 12" xfId="530"/>
    <cellStyle name="Денежный 3 13" xfId="531"/>
    <cellStyle name="Денежный 3 14" xfId="532"/>
    <cellStyle name="Денежный 3 15" xfId="533"/>
    <cellStyle name="Денежный 3 2" xfId="534"/>
    <cellStyle name="Денежный 3 2 2" xfId="535"/>
    <cellStyle name="Денежный 3 2 2 2" xfId="536"/>
    <cellStyle name="Денежный 3 2 3" xfId="537"/>
    <cellStyle name="Денежный 3 3" xfId="538"/>
    <cellStyle name="Денежный 3 3 2" xfId="539"/>
    <cellStyle name="Денежный 3 3 3" xfId="540"/>
    <cellStyle name="Денежный 3 4" xfId="541"/>
    <cellStyle name="Денежный 3 4 2" xfId="542"/>
    <cellStyle name="Денежный 3 4 3" xfId="543"/>
    <cellStyle name="Денежный 3 5" xfId="544"/>
    <cellStyle name="Денежный 3 5 2" xfId="545"/>
    <cellStyle name="Денежный 3 5 3" xfId="546"/>
    <cellStyle name="Денежный 3 6" xfId="547"/>
    <cellStyle name="Денежный 3 6 2" xfId="548"/>
    <cellStyle name="Денежный 3 7" xfId="549"/>
    <cellStyle name="Денежный 3 8" xfId="550"/>
    <cellStyle name="Денежный 3 8 2" xfId="551"/>
    <cellStyle name="Денежный 3 8 3" xfId="552"/>
    <cellStyle name="Денежный 3 8 4" xfId="553"/>
    <cellStyle name="Денежный 3 9" xfId="554"/>
    <cellStyle name="Денежный 4" xfId="555"/>
    <cellStyle name="Денежный 4 10" xfId="556"/>
    <cellStyle name="Денежный 4 11" xfId="557"/>
    <cellStyle name="Денежный 4 12" xfId="558"/>
    <cellStyle name="Денежный 4 13" xfId="559"/>
    <cellStyle name="Денежный 4 13 2" xfId="560"/>
    <cellStyle name="Денежный 4 14" xfId="561"/>
    <cellStyle name="Денежный 4 14 2" xfId="562"/>
    <cellStyle name="Денежный 4 14 3" xfId="563"/>
    <cellStyle name="Денежный 4 14 4" xfId="564"/>
    <cellStyle name="Денежный 4 14 5" xfId="565"/>
    <cellStyle name="Денежный 4 14 6" xfId="566"/>
    <cellStyle name="Денежный 4 2" xfId="567"/>
    <cellStyle name="Денежный 4 2 2" xfId="568"/>
    <cellStyle name="Денежный 4 2 3" xfId="569"/>
    <cellStyle name="Денежный 4 3" xfId="570"/>
    <cellStyle name="Денежный 4 3 2" xfId="571"/>
    <cellStyle name="Денежный 4 3 3" xfId="572"/>
    <cellStyle name="Денежный 4 3 3 2" xfId="573"/>
    <cellStyle name="Денежный 4 3 3 3" xfId="574"/>
    <cellStyle name="Денежный 4 3 3 4" xfId="575"/>
    <cellStyle name="Денежный 4 3 4" xfId="576"/>
    <cellStyle name="Денежный 4 3 5" xfId="577"/>
    <cellStyle name="Денежный 4 3 6" xfId="578"/>
    <cellStyle name="Денежный 4 3 7" xfId="579"/>
    <cellStyle name="Денежный 4 4" xfId="580"/>
    <cellStyle name="Денежный 4 4 2" xfId="581"/>
    <cellStyle name="Денежный 4 5" xfId="582"/>
    <cellStyle name="Денежный 4 5 2" xfId="583"/>
    <cellStyle name="Денежный 4 6" xfId="584"/>
    <cellStyle name="Денежный 4 7" xfId="585"/>
    <cellStyle name="Денежный 4 8" xfId="586"/>
    <cellStyle name="Денежный 4 9" xfId="587"/>
    <cellStyle name="Денежный 5" xfId="588"/>
    <cellStyle name="Денежный 5 2" xfId="589"/>
    <cellStyle name="Денежный 5 2 2" xfId="590"/>
    <cellStyle name="Денежный 5 2 3" xfId="591"/>
    <cellStyle name="Денежный 5 3" xfId="592"/>
    <cellStyle name="Денежный 5 3 2" xfId="593"/>
    <cellStyle name="Денежный 5 4" xfId="594"/>
    <cellStyle name="Денежный 5 5" xfId="595"/>
    <cellStyle name="Денежный 5 5 2" xfId="596"/>
    <cellStyle name="Денежный 6" xfId="597"/>
    <cellStyle name="Денежный 6 10" xfId="598"/>
    <cellStyle name="Денежный 6 11" xfId="599"/>
    <cellStyle name="Денежный 6 2" xfId="600"/>
    <cellStyle name="Денежный 6 2 2" xfId="601"/>
    <cellStyle name="Денежный 6 2 3" xfId="602"/>
    <cellStyle name="Денежный 6 3" xfId="603"/>
    <cellStyle name="Денежный 6 4" xfId="604"/>
    <cellStyle name="Денежный 6 5" xfId="605"/>
    <cellStyle name="Денежный 6 5 2" xfId="606"/>
    <cellStyle name="Денежный 6 6" xfId="607"/>
    <cellStyle name="Денежный 6 7" xfId="608"/>
    <cellStyle name="Денежный 6 7 2" xfId="609"/>
    <cellStyle name="Денежный 6 7 3" xfId="610"/>
    <cellStyle name="Денежный 6 7 4" xfId="611"/>
    <cellStyle name="Денежный 6 7 5" xfId="612"/>
    <cellStyle name="Денежный 6 7 6" xfId="613"/>
    <cellStyle name="Денежный 6 8" xfId="614"/>
    <cellStyle name="Денежный 6 8 2" xfId="615"/>
    <cellStyle name="Денежный 6 8 3" xfId="616"/>
    <cellStyle name="Денежный 6 8 4" xfId="617"/>
    <cellStyle name="Денежный 6 9" xfId="618"/>
    <cellStyle name="Денежный 7 2" xfId="619"/>
    <cellStyle name="Денежный 7 2 2" xfId="620"/>
    <cellStyle name="Денежный 7 2 3" xfId="621"/>
    <cellStyle name="Денежный 7 3" xfId="622"/>
    <cellStyle name="Денежный 7 4" xfId="623"/>
    <cellStyle name="Денежный 7 5" xfId="624"/>
    <cellStyle name="Денежный 7 5 2" xfId="625"/>
    <cellStyle name="Денежный 7 6" xfId="626"/>
    <cellStyle name="Денежный 8 2" xfId="627"/>
    <cellStyle name="Денежный 8 2 2" xfId="628"/>
    <cellStyle name="Денежный 8 2 3" xfId="629"/>
    <cellStyle name="Денежный 8 3" xfId="630"/>
    <cellStyle name="Денежный 8 3 2" xfId="631"/>
    <cellStyle name="Денежный 8 4" xfId="632"/>
    <cellStyle name="Денежный 8 5" xfId="633"/>
    <cellStyle name="Денежный 8 5 2" xfId="634"/>
    <cellStyle name="Денежный 8 6" xfId="635"/>
    <cellStyle name="Денежный 9 2" xfId="636"/>
    <cellStyle name="Денежный 9 2 2" xfId="637"/>
    <cellStyle name="Денежный 9 2 3" xfId="638"/>
    <cellStyle name="Денежный 9 2 4" xfId="639"/>
    <cellStyle name="Денежный 9 3" xfId="640"/>
    <cellStyle name="Заголовок 1 2" xfId="641"/>
    <cellStyle name="Заголовок 1 3" xfId="642"/>
    <cellStyle name="Заголовок 2 2" xfId="643"/>
    <cellStyle name="Заголовок 2 3" xfId="644"/>
    <cellStyle name="Заголовок 3 2" xfId="645"/>
    <cellStyle name="Заголовок 3 3" xfId="646"/>
    <cellStyle name="Заголовок 4 2" xfId="647"/>
    <cellStyle name="Заголовок 4 3" xfId="648"/>
    <cellStyle name="Итог 2" xfId="649"/>
    <cellStyle name="Итог 3" xfId="650"/>
    <cellStyle name="Контрольная ячейка 2" xfId="651"/>
    <cellStyle name="Контрольная ячейка 3" xfId="652"/>
    <cellStyle name="Контрольная ячейка 4" xfId="653"/>
    <cellStyle name="Название 2" xfId="654"/>
    <cellStyle name="Название 3" xfId="655"/>
    <cellStyle name="Нейтральный 2" xfId="656"/>
    <cellStyle name="Нейтральный 3" xfId="657"/>
    <cellStyle name="Нейтральный 4" xfId="658"/>
    <cellStyle name="Обычный 10" xfId="659"/>
    <cellStyle name="Обычный 10 2" xfId="660"/>
    <cellStyle name="Обычный 10 3" xfId="661"/>
    <cellStyle name="Обычный 11" xfId="662"/>
    <cellStyle name="Обычный 11 10" xfId="663"/>
    <cellStyle name="Обычный 11 11" xfId="664"/>
    <cellStyle name="Обычный 11 12" xfId="665"/>
    <cellStyle name="Обычный 11 12 2" xfId="666"/>
    <cellStyle name="Обычный 11 2" xfId="667"/>
    <cellStyle name="Обычный 11 2 2" xfId="668"/>
    <cellStyle name="Обычный 11 3" xfId="669"/>
    <cellStyle name="Обычный 11 4" xfId="670"/>
    <cellStyle name="Обычный 11 5" xfId="671"/>
    <cellStyle name="Обычный 11 6" xfId="672"/>
    <cellStyle name="Обычный 11 7" xfId="673"/>
    <cellStyle name="Обычный 11 8" xfId="674"/>
    <cellStyle name="Обычный 11 9" xfId="675"/>
    <cellStyle name="Обычный 12" xfId="676"/>
    <cellStyle name="Обычный 12 2 2" xfId="677"/>
    <cellStyle name="Обычный 12 2 2 2" xfId="678"/>
    <cellStyle name="Обычный 13 2" xfId="679"/>
    <cellStyle name="Обычный 14" xfId="680"/>
    <cellStyle name="Обычный 14 2" xfId="681"/>
    <cellStyle name="Обычный 14 3" xfId="682"/>
    <cellStyle name="Обычный 14 4" xfId="683"/>
    <cellStyle name="Обычный 14 5" xfId="684"/>
    <cellStyle name="Обычный 14 6" xfId="685"/>
    <cellStyle name="Обычный 15" xfId="686"/>
    <cellStyle name="Обычный 15 2" xfId="687"/>
    <cellStyle name="Обычный 16" xfId="688"/>
    <cellStyle name="Обычный 17" xfId="689"/>
    <cellStyle name="Обычный 17 2" xfId="690"/>
    <cellStyle name="Обычный 17 3" xfId="691"/>
    <cellStyle name="Обычный 17 4" xfId="692"/>
    <cellStyle name="Обычный 17 5" xfId="693"/>
    <cellStyle name="Обычный 17 6" xfId="694"/>
    <cellStyle name="Обычный 17 7" xfId="695"/>
    <cellStyle name="Обычный 18" xfId="696"/>
    <cellStyle name="Обычный 18 2" xfId="697"/>
    <cellStyle name="Обычный 18 3" xfId="698"/>
    <cellStyle name="Обычный 19" xfId="699"/>
    <cellStyle name="Обычный 2" xfId="700"/>
    <cellStyle name="Обычный 2 10" xfId="701"/>
    <cellStyle name="Обычный 2 10 2" xfId="702"/>
    <cellStyle name="Обычный 2 11" xfId="703"/>
    <cellStyle name="Обычный 2 12" xfId="704"/>
    <cellStyle name="Обычный 2 13" xfId="705"/>
    <cellStyle name="Обычный 2 14" xfId="706"/>
    <cellStyle name="Обычный 2 14 10" xfId="707"/>
    <cellStyle name="Обычный 2 14 10 2" xfId="708"/>
    <cellStyle name="Обычный 2 14 11" xfId="709"/>
    <cellStyle name="Обычный 2 14 12" xfId="710"/>
    <cellStyle name="Обычный 2 14 2" xfId="711"/>
    <cellStyle name="Обычный 2 14 2 2" xfId="712"/>
    <cellStyle name="Обычный 2 14 3" xfId="713"/>
    <cellStyle name="Обычный 2 14 4" xfId="714"/>
    <cellStyle name="Обычный 2 14 5" xfId="715"/>
    <cellStyle name="Обычный 2 14 6" xfId="716"/>
    <cellStyle name="Обычный 2 14 7" xfId="717"/>
    <cellStyle name="Обычный 2 14 8" xfId="718"/>
    <cellStyle name="Обычный 2 14 9" xfId="719"/>
    <cellStyle name="Обычный 2 15" xfId="720"/>
    <cellStyle name="Обычный 2 16" xfId="721"/>
    <cellStyle name="Обычный 2 17" xfId="722"/>
    <cellStyle name="Обычный 2 18" xfId="723"/>
    <cellStyle name="Обычный 2 19" xfId="724"/>
    <cellStyle name="Обычный 2 2" xfId="725"/>
    <cellStyle name="Обычный 2 2 10" xfId="726"/>
    <cellStyle name="Обычный 2 2 10 2" xfId="727"/>
    <cellStyle name="Обычный 2 2 11" xfId="728"/>
    <cellStyle name="Обычный 2 2 12" xfId="729"/>
    <cellStyle name="Обычный 2 2 13" xfId="730"/>
    <cellStyle name="Обычный 2 2 14" xfId="731"/>
    <cellStyle name="Обычный 2 2 15" xfId="732"/>
    <cellStyle name="Обычный 2 2 16" xfId="733"/>
    <cellStyle name="Обычный 2 2 17" xfId="734"/>
    <cellStyle name="Обычный 2 2 2" xfId="735"/>
    <cellStyle name="Обычный 2 2 2 2" xfId="736"/>
    <cellStyle name="Обычный 2 2 2 2 2" xfId="737"/>
    <cellStyle name="Обычный 2 2 2 2 3" xfId="738"/>
    <cellStyle name="Обычный 2 2 2 2 4" xfId="739"/>
    <cellStyle name="Обычный 2 2 2 2 5" xfId="740"/>
    <cellStyle name="Обычный 2 2 2 3" xfId="741"/>
    <cellStyle name="Обычный 2 2 2 3 2" xfId="742"/>
    <cellStyle name="Обычный 2 2 2 4" xfId="743"/>
    <cellStyle name="Обычный 2 2 2 4 2" xfId="744"/>
    <cellStyle name="Обычный 2 2 2 4 3" xfId="745"/>
    <cellStyle name="Обычный 2 2 2 4 4" xfId="746"/>
    <cellStyle name="Обычный 2 2 2 5" xfId="747"/>
    <cellStyle name="Обычный 2 2 2 5 2" xfId="748"/>
    <cellStyle name="Обычный 2 2 2 5 3" xfId="749"/>
    <cellStyle name="Обычный 2 2 2 5 4" xfId="750"/>
    <cellStyle name="Обычный 2 2 2 6" xfId="751"/>
    <cellStyle name="Обычный 2 2 2 7" xfId="752"/>
    <cellStyle name="Обычный 2 2 2 8" xfId="753"/>
    <cellStyle name="Обычный 2 2 2 9" xfId="754"/>
    <cellStyle name="Обычный 2 2 3" xfId="755"/>
    <cellStyle name="Обычный 2 2 3 2" xfId="756"/>
    <cellStyle name="Обычный 2 2 3 2 2" xfId="757"/>
    <cellStyle name="Обычный 2 2 3 2 3" xfId="758"/>
    <cellStyle name="Обычный 2 2 3 3" xfId="759"/>
    <cellStyle name="Обычный 2 2 3 4" xfId="760"/>
    <cellStyle name="Обычный 2 2 3 5" xfId="761"/>
    <cellStyle name="Обычный 2 2 3 6" xfId="762"/>
    <cellStyle name="Обычный 2 2 3 7" xfId="763"/>
    <cellStyle name="Обычный 2 2 3 8" xfId="764"/>
    <cellStyle name="Обычный 2 2 4" xfId="765"/>
    <cellStyle name="Обычный 2 2 4 2" xfId="766"/>
    <cellStyle name="Обычный 2 2 4 3" xfId="767"/>
    <cellStyle name="Обычный 2 2 4 4" xfId="768"/>
    <cellStyle name="Обычный 2 2 5" xfId="769"/>
    <cellStyle name="Обычный 2 2 5 2" xfId="770"/>
    <cellStyle name="Обычный 2 2 5 3" xfId="771"/>
    <cellStyle name="Обычный 2 2 5 4" xfId="772"/>
    <cellStyle name="Обычный 2 2 6" xfId="773"/>
    <cellStyle name="Обычный 2 2 7" xfId="774"/>
    <cellStyle name="Обычный 2 2 8" xfId="775"/>
    <cellStyle name="Обычный 2 2 9" xfId="776"/>
    <cellStyle name="Обычный 2 2_База1 (version 1)" xfId="777"/>
    <cellStyle name="Обычный 2 20" xfId="778"/>
    <cellStyle name="Обычный 2 21" xfId="779"/>
    <cellStyle name="Обычный 2 22" xfId="780"/>
    <cellStyle name="Обычный 2 23" xfId="781"/>
    <cellStyle name="Обычный 2 24" xfId="782"/>
    <cellStyle name="Обычный 2 24 2" xfId="783"/>
    <cellStyle name="Обычный 2 24 3" xfId="784"/>
    <cellStyle name="Обычный 2 24 4" xfId="785"/>
    <cellStyle name="Обычный 2 24 5" xfId="786"/>
    <cellStyle name="Обычный 2 25" xfId="787"/>
    <cellStyle name="Обычный 2 26" xfId="788"/>
    <cellStyle name="Обычный 2 27" xfId="789"/>
    <cellStyle name="Обычный 2 28" xfId="790"/>
    <cellStyle name="Обычный 2 29" xfId="791"/>
    <cellStyle name="Обычный 2 3" xfId="792"/>
    <cellStyle name="Обычный 2 3 2" xfId="793"/>
    <cellStyle name="Обычный 2 3 2 2" xfId="794"/>
    <cellStyle name="Обычный 2 3 2 3" xfId="795"/>
    <cellStyle name="Обычный 2 3 3" xfId="796"/>
    <cellStyle name="Обычный 2 3 4" xfId="797"/>
    <cellStyle name="Обычный 2 3 5" xfId="798"/>
    <cellStyle name="Обычный 2 3 6" xfId="799"/>
    <cellStyle name="Обычный 2 3 7" xfId="800"/>
    <cellStyle name="Обычный 2 3 8" xfId="801"/>
    <cellStyle name="Обычный 2 3 9" xfId="802"/>
    <cellStyle name="Обычный 2 30" xfId="803"/>
    <cellStyle name="Обычный 2 31" xfId="804"/>
    <cellStyle name="Обычный 2 32" xfId="805"/>
    <cellStyle name="Обычный 2 33" xfId="806"/>
    <cellStyle name="Обычный 2 33 2" xfId="807"/>
    <cellStyle name="Обычный 2 34" xfId="808"/>
    <cellStyle name="Обычный 2 35" xfId="809"/>
    <cellStyle name="Обычный 2 36" xfId="810"/>
    <cellStyle name="Обычный 2 37" xfId="811"/>
    <cellStyle name="Обычный 2 38" xfId="812"/>
    <cellStyle name="Обычный 2 39" xfId="813"/>
    <cellStyle name="Обычный 2 4" xfId="814"/>
    <cellStyle name="Обычный 2 4 10" xfId="815"/>
    <cellStyle name="Обычный 2 4 2" xfId="816"/>
    <cellStyle name="Обычный 2 4 2 2" xfId="817"/>
    <cellStyle name="Обычный 2 4 2 3" xfId="818"/>
    <cellStyle name="Обычный 2 4 3" xfId="819"/>
    <cellStyle name="Обычный 2 4 4" xfId="820"/>
    <cellStyle name="Обычный 2 4 5" xfId="821"/>
    <cellStyle name="Обычный 2 4 6" xfId="822"/>
    <cellStyle name="Обычный 2 4 7" xfId="823"/>
    <cellStyle name="Обычный 2 4 8" xfId="824"/>
    <cellStyle name="Обычный 2 4 9" xfId="825"/>
    <cellStyle name="Обычный 2 40" xfId="826"/>
    <cellStyle name="Обычный 2 47" xfId="827"/>
    <cellStyle name="Обычный 2 5" xfId="828"/>
    <cellStyle name="Обычный 2 5 2" xfId="829"/>
    <cellStyle name="Обычный 2 5 2 2" xfId="830"/>
    <cellStyle name="Обычный 2 5 3" xfId="831"/>
    <cellStyle name="Обычный 2 5 3 2" xfId="832"/>
    <cellStyle name="Обычный 2 5 3 3" xfId="833"/>
    <cellStyle name="Обычный 2 51" xfId="834"/>
    <cellStyle name="Обычный 2 6" xfId="835"/>
    <cellStyle name="Обычный 2 6 2" xfId="836"/>
    <cellStyle name="Обычный 2 6 2 2" xfId="837"/>
    <cellStyle name="Обычный 2 6 2 3" xfId="838"/>
    <cellStyle name="Обычный 2 7" xfId="839"/>
    <cellStyle name="Обычный 2 7 2" xfId="840"/>
    <cellStyle name="Обычный 2 8" xfId="841"/>
    <cellStyle name="Обычный 2 9" xfId="842"/>
    <cellStyle name="Обычный 2_Выездка ноябрь 2010 г." xfId="843"/>
    <cellStyle name="Обычный 20" xfId="844"/>
    <cellStyle name="Обычный 21" xfId="845"/>
    <cellStyle name="Обычный 22" xfId="846"/>
    <cellStyle name="Обычный 23" xfId="847"/>
    <cellStyle name="Обычный 24" xfId="848"/>
    <cellStyle name="Обычный 25" xfId="849"/>
    <cellStyle name="Обычный 26" xfId="850"/>
    <cellStyle name="Обычный 29" xfId="851"/>
    <cellStyle name="Обычный 3" xfId="852"/>
    <cellStyle name="Обычный 3 10" xfId="853"/>
    <cellStyle name="Обычный 3 11" xfId="854"/>
    <cellStyle name="Обычный 3 12" xfId="855"/>
    <cellStyle name="Обычный 3 13" xfId="856"/>
    <cellStyle name="Обычный 3 13 2" xfId="857"/>
    <cellStyle name="Обычный 3 13_pudost_16-07_17_startovye" xfId="858"/>
    <cellStyle name="Обычный 3 14" xfId="859"/>
    <cellStyle name="Обычный 3 15" xfId="860"/>
    <cellStyle name="Обычный 3 16" xfId="861"/>
    <cellStyle name="Обычный 3 17" xfId="862"/>
    <cellStyle name="Обычный 3 18" xfId="863"/>
    <cellStyle name="Обычный 3 19" xfId="864"/>
    <cellStyle name="Обычный 3 2" xfId="865"/>
    <cellStyle name="Обычный 3 2 10" xfId="866"/>
    <cellStyle name="Обычный 3 2 11" xfId="867"/>
    <cellStyle name="Обычный 3 2 2" xfId="868"/>
    <cellStyle name="Обычный 3 2 2 10" xfId="869"/>
    <cellStyle name="Обычный 3 2 2 2" xfId="870"/>
    <cellStyle name="Обычный 3 2 2 2 2" xfId="871"/>
    <cellStyle name="Обычный 3 2 2 3" xfId="872"/>
    <cellStyle name="Обычный 3 2 2 4" xfId="873"/>
    <cellStyle name="Обычный 3 2 2 5" xfId="874"/>
    <cellStyle name="Обычный 3 2 2 6" xfId="875"/>
    <cellStyle name="Обычный 3 2 2 7" xfId="876"/>
    <cellStyle name="Обычный 3 2 2 8" xfId="877"/>
    <cellStyle name="Обычный 3 2 2 9" xfId="878"/>
    <cellStyle name="Обычный 3 2 3" xfId="879"/>
    <cellStyle name="Обычный 3 2 4" xfId="880"/>
    <cellStyle name="Обычный 3 2 4 2" xfId="881"/>
    <cellStyle name="Обычный 3 2 5" xfId="882"/>
    <cellStyle name="Обычный 3 2 6" xfId="883"/>
    <cellStyle name="Обычный 3 2 7" xfId="884"/>
    <cellStyle name="Обычный 3 2 8" xfId="885"/>
    <cellStyle name="Обычный 3 2 9" xfId="886"/>
    <cellStyle name="Обычный 3 20" xfId="887"/>
    <cellStyle name="Обычный 3 21" xfId="888"/>
    <cellStyle name="Обычный 3 3" xfId="889"/>
    <cellStyle name="Обычный 3 3 2" xfId="890"/>
    <cellStyle name="Обычный 3 3 3" xfId="891"/>
    <cellStyle name="Обычный 3 4" xfId="892"/>
    <cellStyle name="Обычный 3 5" xfId="893"/>
    <cellStyle name="Обычный 3 5 2" xfId="894"/>
    <cellStyle name="Обычный 3 5 3" xfId="895"/>
    <cellStyle name="Обычный 3 6" xfId="896"/>
    <cellStyle name="Обычный 3 7" xfId="897"/>
    <cellStyle name="Обычный 3 8" xfId="898"/>
    <cellStyle name="Обычный 3 9" xfId="899"/>
    <cellStyle name="Обычный 30" xfId="900"/>
    <cellStyle name="Обычный 31" xfId="901"/>
    <cellStyle name="Обычный 34" xfId="902"/>
    <cellStyle name="Обычный 35" xfId="903"/>
    <cellStyle name="Обычный 36" xfId="904"/>
    <cellStyle name="Обычный 39" xfId="905"/>
    <cellStyle name="Обычный 4" xfId="906"/>
    <cellStyle name="Обычный 4 10" xfId="907"/>
    <cellStyle name="Обычный 4 11" xfId="908"/>
    <cellStyle name="Обычный 4 12" xfId="909"/>
    <cellStyle name="Обычный 4 13" xfId="910"/>
    <cellStyle name="Обычный 4 14" xfId="911"/>
    <cellStyle name="Обычный 4 14 2" xfId="912"/>
    <cellStyle name="Обычный 4 14 3" xfId="913"/>
    <cellStyle name="Обычный 4 14 4" xfId="914"/>
    <cellStyle name="Обычный 4 15" xfId="915"/>
    <cellStyle name="Обычный 4 16" xfId="916"/>
    <cellStyle name="Обычный 4 17" xfId="917"/>
    <cellStyle name="Обычный 4 2" xfId="918"/>
    <cellStyle name="Обычный 4 2 2" xfId="919"/>
    <cellStyle name="Обычный 4 2 3" xfId="920"/>
    <cellStyle name="Обычный 4 3" xfId="921"/>
    <cellStyle name="Обычный 4 4" xfId="922"/>
    <cellStyle name="Обычный 4 5" xfId="923"/>
    <cellStyle name="Обычный 4 6" xfId="924"/>
    <cellStyle name="Обычный 4 7" xfId="925"/>
    <cellStyle name="Обычный 4 8" xfId="926"/>
    <cellStyle name="Обычный 4 9" xfId="927"/>
    <cellStyle name="Обычный 40" xfId="928"/>
    <cellStyle name="Обычный 42" xfId="929"/>
    <cellStyle name="Обычный 43" xfId="930"/>
    <cellStyle name="Обычный 45" xfId="931"/>
    <cellStyle name="Обычный 5" xfId="932"/>
    <cellStyle name="Обычный 5 10" xfId="933"/>
    <cellStyle name="Обычный 5 11" xfId="934"/>
    <cellStyle name="Обычный 5 12" xfId="935"/>
    <cellStyle name="Обычный 5 13" xfId="936"/>
    <cellStyle name="Обычный 5 14" xfId="937"/>
    <cellStyle name="Обычный 5 15" xfId="938"/>
    <cellStyle name="Обычный 5 16" xfId="939"/>
    <cellStyle name="Обычный 5 17" xfId="940"/>
    <cellStyle name="Обычный 5 18" xfId="941"/>
    <cellStyle name="Обычный 5 19" xfId="942"/>
    <cellStyle name="Обычный 5 2" xfId="943"/>
    <cellStyle name="Обычный 5 2 2" xfId="944"/>
    <cellStyle name="Обычный 5 2 3" xfId="945"/>
    <cellStyle name="Обычный 5 20" xfId="946"/>
    <cellStyle name="Обычный 5 21" xfId="947"/>
    <cellStyle name="Обычный 5 3" xfId="948"/>
    <cellStyle name="Обычный 5 3 2" xfId="949"/>
    <cellStyle name="Обычный 5 3 3" xfId="950"/>
    <cellStyle name="Обычный 5 4" xfId="951"/>
    <cellStyle name="Обычный 5 4 2" xfId="952"/>
    <cellStyle name="Обычный 5 5" xfId="953"/>
    <cellStyle name="Обычный 5 6" xfId="954"/>
    <cellStyle name="Обычный 5 7" xfId="955"/>
    <cellStyle name="Обычный 5 8" xfId="956"/>
    <cellStyle name="Обычный 5 9" xfId="957"/>
    <cellStyle name="Обычный 5_15_06_2014_prinevskoe" xfId="958"/>
    <cellStyle name="Обычный 6" xfId="959"/>
    <cellStyle name="Обычный 6 10" xfId="960"/>
    <cellStyle name="Обычный 6 11" xfId="961"/>
    <cellStyle name="Обычный 6 12" xfId="962"/>
    <cellStyle name="Обычный 6 13" xfId="963"/>
    <cellStyle name="Обычный 6 14" xfId="964"/>
    <cellStyle name="Обычный 6 15" xfId="965"/>
    <cellStyle name="Обычный 6 16" xfId="966"/>
    <cellStyle name="Обычный 6 17" xfId="967"/>
    <cellStyle name="Обычный 6 2" xfId="968"/>
    <cellStyle name="Обычный 6 2 2" xfId="969"/>
    <cellStyle name="Обычный 6 3" xfId="970"/>
    <cellStyle name="Обычный 6 4" xfId="971"/>
    <cellStyle name="Обычный 6 5" xfId="972"/>
    <cellStyle name="Обычный 6 6" xfId="973"/>
    <cellStyle name="Обычный 6 7" xfId="974"/>
    <cellStyle name="Обычный 6 8" xfId="975"/>
    <cellStyle name="Обычный 6 9" xfId="976"/>
    <cellStyle name="Обычный 7" xfId="977"/>
    <cellStyle name="Обычный 7 10" xfId="978"/>
    <cellStyle name="Обычный 7 11" xfId="979"/>
    <cellStyle name="Обычный 7 12" xfId="980"/>
    <cellStyle name="Обычный 7 2" xfId="981"/>
    <cellStyle name="Обычный 7 3" xfId="982"/>
    <cellStyle name="Обычный 7 4" xfId="983"/>
    <cellStyle name="Обычный 7 5" xfId="984"/>
    <cellStyle name="Обычный 7 6" xfId="985"/>
    <cellStyle name="Обычный 7 7" xfId="986"/>
    <cellStyle name="Обычный 7 8" xfId="987"/>
    <cellStyle name="Обычный 7 9" xfId="988"/>
    <cellStyle name="Обычный 8" xfId="989"/>
    <cellStyle name="Обычный 8 2" xfId="990"/>
    <cellStyle name="Обычный 8 3" xfId="991"/>
    <cellStyle name="Обычный 8 4" xfId="992"/>
    <cellStyle name="Обычный 9" xfId="993"/>
    <cellStyle name="Обычный 9 2" xfId="994"/>
    <cellStyle name="Обычный_База 2" xfId="995"/>
    <cellStyle name="Обычный_База 2 2 2 2 2 2" xfId="996"/>
    <cellStyle name="Обычный_База 3" xfId="997"/>
    <cellStyle name="Обычный_База_База1 2_База1 (version 1)" xfId="998"/>
    <cellStyle name="Обычный_Выездка технические1" xfId="999"/>
    <cellStyle name="Обычный_Выездка технические1 2" xfId="1000"/>
    <cellStyle name="Обычный_Выездка технические1 2 2" xfId="1001"/>
    <cellStyle name="Обычный_Выездка технические1 3" xfId="1002"/>
    <cellStyle name="Обычный_Выездка технические1 3 2" xfId="1003"/>
    <cellStyle name="Обычный_Измайлово-2003" xfId="1004"/>
    <cellStyle name="Обычный_Измайлово-2003 2" xfId="1005"/>
    <cellStyle name="Обычный_конкур f" xfId="1006"/>
    <cellStyle name="Обычный_конкур1" xfId="1007"/>
    <cellStyle name="Обычный_конкур1 11 2" xfId="1008"/>
    <cellStyle name="Обычный_конкур1 2 2" xfId="1009"/>
    <cellStyle name="Обычный_Лист Microsoft Excel" xfId="1010"/>
    <cellStyle name="Обычный_Лист Microsoft Excel 10" xfId="1011"/>
    <cellStyle name="Обычный_Лист Microsoft Excel 10 2" xfId="1012"/>
    <cellStyle name="Обычный_Лист Microsoft Excel 11" xfId="1013"/>
    <cellStyle name="Обычный_Лист Microsoft Excel 2" xfId="1014"/>
    <cellStyle name="Обычный_Лист Microsoft Excel 2 12" xfId="1015"/>
    <cellStyle name="Обычный_Лист Microsoft Excel 3" xfId="1016"/>
    <cellStyle name="Обычный_Лист Microsoft Excel 3 2" xfId="1017"/>
    <cellStyle name="Обычный_Орел" xfId="1018"/>
    <cellStyle name="Обычный_Орел 11" xfId="1019"/>
    <cellStyle name="Обычный_Россия (В) юниоры 2_Стартовые 04-06.04.13" xfId="1020"/>
    <cellStyle name="Обычный_Форма технических_конкур" xfId="1021"/>
    <cellStyle name="Плохой 2" xfId="1022"/>
    <cellStyle name="Плохой 3" xfId="1023"/>
    <cellStyle name="Плохой 4" xfId="1024"/>
    <cellStyle name="Пояснение 2" xfId="1025"/>
    <cellStyle name="Пояснение 3" xfId="1026"/>
    <cellStyle name="Примечание 2" xfId="1027"/>
    <cellStyle name="Примечание 3" xfId="1028"/>
    <cellStyle name="Примечание 4" xfId="1029"/>
    <cellStyle name="Примечание 5" xfId="1030"/>
    <cellStyle name="Процентный 2" xfId="1031"/>
    <cellStyle name="Связанная ячейка 2" xfId="1032"/>
    <cellStyle name="Связанная ячейка 3" xfId="1033"/>
    <cellStyle name="Текст предупреждения 2" xfId="1034"/>
    <cellStyle name="Текст предупреждения 3" xfId="1035"/>
    <cellStyle name="Финансовый 2" xfId="1036"/>
    <cellStyle name="Финансовый 2 2" xfId="1037"/>
    <cellStyle name="Финансовый 2 2 2" xfId="1038"/>
    <cellStyle name="Финансовый 2 2 2 2" xfId="1039"/>
    <cellStyle name="Финансовый 2 2 3" xfId="1040"/>
    <cellStyle name="Финансовый 2 2 4" xfId="1041"/>
    <cellStyle name="Финансовый 2 2 4 2" xfId="1042"/>
    <cellStyle name="Финансовый 2 2 5" xfId="1043"/>
    <cellStyle name="Финансовый 2 2 5 2" xfId="1044"/>
    <cellStyle name="Финансовый 2 2 6" xfId="1045"/>
    <cellStyle name="Финансовый 2 2 6 2" xfId="1046"/>
    <cellStyle name="Финансовый 2 3" xfId="1047"/>
    <cellStyle name="Финансовый 2 3 2" xfId="1048"/>
    <cellStyle name="Финансовый 2 4" xfId="1049"/>
    <cellStyle name="Финансовый 2 4 2" xfId="1050"/>
    <cellStyle name="Финансовый 3" xfId="1051"/>
    <cellStyle name="Финансовый 3 2" xfId="1052"/>
    <cellStyle name="Финансовый 4" xfId="1053"/>
    <cellStyle name="Хороший 2" xfId="1054"/>
    <cellStyle name="Хороший 3" xfId="1055"/>
    <cellStyle name="Хороший 4" xfId="10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123825</xdr:rowOff>
    </xdr:from>
    <xdr:to>
      <xdr:col>3</xdr:col>
      <xdr:colOff>762000</xdr:colOff>
      <xdr:row>0</xdr:row>
      <xdr:rowOff>790575</xdr:rowOff>
    </xdr:to>
    <xdr:pic>
      <xdr:nvPicPr>
        <xdr:cNvPr id="1025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23825"/>
          <a:ext cx="885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190500</xdr:rowOff>
    </xdr:from>
    <xdr:to>
      <xdr:col>3</xdr:col>
      <xdr:colOff>952500</xdr:colOff>
      <xdr:row>0</xdr:row>
      <xdr:rowOff>847725</xdr:rowOff>
    </xdr:to>
    <xdr:pic>
      <xdr:nvPicPr>
        <xdr:cNvPr id="204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90500"/>
          <a:ext cx="923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161925</xdr:rowOff>
    </xdr:from>
    <xdr:to>
      <xdr:col>3</xdr:col>
      <xdr:colOff>1019175</xdr:colOff>
      <xdr:row>1</xdr:row>
      <xdr:rowOff>114300</xdr:rowOff>
    </xdr:to>
    <xdr:pic>
      <xdr:nvPicPr>
        <xdr:cNvPr id="307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61925"/>
          <a:ext cx="1047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133350</xdr:rowOff>
    </xdr:from>
    <xdr:to>
      <xdr:col>3</xdr:col>
      <xdr:colOff>1123950</xdr:colOff>
      <xdr:row>1</xdr:row>
      <xdr:rowOff>104775</xdr:rowOff>
    </xdr:to>
    <xdr:pic>
      <xdr:nvPicPr>
        <xdr:cNvPr id="4097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33350"/>
          <a:ext cx="10287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1047750</xdr:colOff>
      <xdr:row>0</xdr:row>
      <xdr:rowOff>866775</xdr:rowOff>
    </xdr:to>
    <xdr:pic>
      <xdr:nvPicPr>
        <xdr:cNvPr id="5121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14300"/>
          <a:ext cx="1009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1047750</xdr:colOff>
      <xdr:row>0</xdr:row>
      <xdr:rowOff>866775</xdr:rowOff>
    </xdr:to>
    <xdr:pic>
      <xdr:nvPicPr>
        <xdr:cNvPr id="6145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14300"/>
          <a:ext cx="1009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75" zoomScaleNormal="100" zoomScaleSheetLayoutView="75" workbookViewId="0">
      <selection activeCell="P9" sqref="P9"/>
    </sheetView>
  </sheetViews>
  <sheetFormatPr defaultRowHeight="12.75"/>
  <cols>
    <col min="1" max="1" width="5.5703125" style="51" customWidth="1"/>
    <col min="2" max="3" width="4.28515625" style="51" hidden="1" customWidth="1"/>
    <col min="4" max="4" width="19.5703125" style="49" customWidth="1"/>
    <col min="5" max="5" width="9.140625" style="236"/>
    <col min="6" max="6" width="6.28515625" style="49" customWidth="1"/>
    <col min="7" max="7" width="35.5703125" style="49" customWidth="1"/>
    <col min="8" max="8" width="10.85546875" style="49" customWidth="1"/>
    <col min="9" max="9" width="19.7109375" style="52" customWidth="1"/>
    <col min="10" max="10" width="16.7109375" style="52" customWidth="1"/>
    <col min="11" max="11" width="24.7109375" style="53" customWidth="1"/>
    <col min="12" max="12" width="14.140625" style="49" customWidth="1"/>
    <col min="13" max="16384" width="9.140625" style="49"/>
  </cols>
  <sheetData>
    <row r="1" spans="1:12" s="61" customFormat="1" ht="72" customHeight="1">
      <c r="A1" s="239" t="s">
        <v>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5.95" customHeight="1">
      <c r="A2" s="241" t="s">
        <v>19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66" customFormat="1" ht="15" customHeight="1">
      <c r="A3" s="242" t="s">
        <v>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50" customFormat="1" ht="17.25" customHeight="1">
      <c r="A4" s="94" t="s">
        <v>92</v>
      </c>
      <c r="B4" s="62"/>
      <c r="C4" s="62"/>
      <c r="D4" s="63"/>
      <c r="E4" s="63"/>
      <c r="F4" s="63"/>
      <c r="G4" s="64"/>
      <c r="H4" s="64"/>
      <c r="I4" s="65"/>
      <c r="J4" s="65"/>
      <c r="K4" s="66"/>
      <c r="L4" s="71" t="s">
        <v>93</v>
      </c>
    </row>
    <row r="5" spans="1:12" s="70" customFormat="1" ht="57.75" customHeight="1">
      <c r="A5" s="67" t="s">
        <v>1</v>
      </c>
      <c r="B5" s="67" t="s">
        <v>2</v>
      </c>
      <c r="C5" s="67" t="s">
        <v>14</v>
      </c>
      <c r="D5" s="68" t="s">
        <v>12</v>
      </c>
      <c r="E5" s="68" t="s">
        <v>3</v>
      </c>
      <c r="F5" s="67" t="s">
        <v>15</v>
      </c>
      <c r="G5" s="68" t="s">
        <v>13</v>
      </c>
      <c r="H5" s="68" t="s">
        <v>3</v>
      </c>
      <c r="I5" s="68" t="s">
        <v>4</v>
      </c>
      <c r="J5" s="68" t="s">
        <v>5</v>
      </c>
      <c r="K5" s="68" t="s">
        <v>6</v>
      </c>
      <c r="L5" s="68" t="s">
        <v>7</v>
      </c>
    </row>
    <row r="6" spans="1:12" s="76" customFormat="1" ht="47.25" customHeight="1">
      <c r="A6" s="115">
        <v>1</v>
      </c>
      <c r="B6" s="155"/>
      <c r="C6" s="155"/>
      <c r="D6" s="203" t="s">
        <v>193</v>
      </c>
      <c r="E6" s="140" t="s">
        <v>87</v>
      </c>
      <c r="F6" s="204" t="s">
        <v>8</v>
      </c>
      <c r="G6" s="200" t="s">
        <v>194</v>
      </c>
      <c r="H6" s="205" t="s">
        <v>195</v>
      </c>
      <c r="I6" s="206" t="s">
        <v>77</v>
      </c>
      <c r="J6" s="207" t="s">
        <v>85</v>
      </c>
      <c r="K6" s="121" t="s">
        <v>86</v>
      </c>
      <c r="L6" s="120" t="s">
        <v>231</v>
      </c>
    </row>
    <row r="7" spans="1:12" s="76" customFormat="1" ht="47.25" customHeight="1">
      <c r="A7" s="115">
        <v>2</v>
      </c>
      <c r="B7" s="155"/>
      <c r="C7" s="155"/>
      <c r="D7" s="208" t="s">
        <v>203</v>
      </c>
      <c r="E7" s="209" t="s">
        <v>204</v>
      </c>
      <c r="F7" s="193">
        <v>3</v>
      </c>
      <c r="G7" s="210" t="s">
        <v>205</v>
      </c>
      <c r="H7" s="209" t="s">
        <v>206</v>
      </c>
      <c r="I7" s="193" t="s">
        <v>77</v>
      </c>
      <c r="J7" s="193" t="s">
        <v>42</v>
      </c>
      <c r="K7" s="121" t="s">
        <v>86</v>
      </c>
      <c r="L7" s="120" t="s">
        <v>231</v>
      </c>
    </row>
    <row r="8" spans="1:12" s="76" customFormat="1" ht="47.25" customHeight="1">
      <c r="A8" s="115">
        <v>3</v>
      </c>
      <c r="B8" s="155"/>
      <c r="C8" s="155"/>
      <c r="D8" s="208" t="s">
        <v>203</v>
      </c>
      <c r="E8" s="209" t="s">
        <v>204</v>
      </c>
      <c r="F8" s="193">
        <v>3</v>
      </c>
      <c r="G8" s="119" t="s">
        <v>81</v>
      </c>
      <c r="H8" s="117" t="s">
        <v>82</v>
      </c>
      <c r="I8" s="118" t="s">
        <v>83</v>
      </c>
      <c r="J8" s="193" t="s">
        <v>42</v>
      </c>
      <c r="K8" s="121" t="s">
        <v>86</v>
      </c>
      <c r="L8" s="120" t="s">
        <v>231</v>
      </c>
    </row>
    <row r="9" spans="1:12" s="76" customFormat="1" ht="47.25" customHeight="1">
      <c r="A9" s="115">
        <v>4</v>
      </c>
      <c r="B9" s="155"/>
      <c r="C9" s="155"/>
      <c r="D9" s="208" t="s">
        <v>199</v>
      </c>
      <c r="E9" s="209" t="s">
        <v>75</v>
      </c>
      <c r="F9" s="193" t="s">
        <v>8</v>
      </c>
      <c r="G9" s="210" t="s">
        <v>200</v>
      </c>
      <c r="H9" s="209" t="s">
        <v>76</v>
      </c>
      <c r="I9" s="193" t="s">
        <v>77</v>
      </c>
      <c r="J9" s="193" t="s">
        <v>77</v>
      </c>
      <c r="K9" s="211" t="s">
        <v>86</v>
      </c>
      <c r="L9" s="120" t="s">
        <v>231</v>
      </c>
    </row>
    <row r="10" spans="1:12" s="76" customFormat="1" ht="47.25" customHeight="1">
      <c r="A10" s="115">
        <v>5</v>
      </c>
      <c r="B10" s="155"/>
      <c r="C10" s="155"/>
      <c r="D10" s="116" t="s">
        <v>201</v>
      </c>
      <c r="E10" s="140" t="s">
        <v>202</v>
      </c>
      <c r="F10" s="118" t="s">
        <v>8</v>
      </c>
      <c r="G10" s="119" t="s">
        <v>196</v>
      </c>
      <c r="H10" s="117" t="s">
        <v>197</v>
      </c>
      <c r="I10" s="118" t="s">
        <v>198</v>
      </c>
      <c r="J10" s="118" t="s">
        <v>77</v>
      </c>
      <c r="K10" s="121" t="s">
        <v>86</v>
      </c>
      <c r="L10" s="120" t="s">
        <v>231</v>
      </c>
    </row>
    <row r="11" spans="1:12" s="76" customFormat="1" ht="47.25" customHeight="1">
      <c r="A11" s="115">
        <v>6</v>
      </c>
      <c r="B11" s="155"/>
      <c r="C11" s="155"/>
      <c r="D11" s="212" t="s">
        <v>79</v>
      </c>
      <c r="E11" s="95" t="s">
        <v>80</v>
      </c>
      <c r="F11" s="118" t="s">
        <v>8</v>
      </c>
      <c r="G11" s="213" t="s">
        <v>81</v>
      </c>
      <c r="H11" s="214" t="s">
        <v>82</v>
      </c>
      <c r="I11" s="206" t="s">
        <v>83</v>
      </c>
      <c r="J11" s="121" t="s">
        <v>77</v>
      </c>
      <c r="K11" s="121" t="s">
        <v>86</v>
      </c>
      <c r="L11" s="120" t="s">
        <v>231</v>
      </c>
    </row>
    <row r="12" spans="1:12" s="76" customFormat="1" ht="47.25" customHeight="1">
      <c r="A12" s="115">
        <v>7</v>
      </c>
      <c r="B12" s="155"/>
      <c r="C12" s="155"/>
      <c r="D12" s="178" t="s">
        <v>121</v>
      </c>
      <c r="E12" s="80"/>
      <c r="F12" s="145" t="s">
        <v>8</v>
      </c>
      <c r="G12" s="179" t="s">
        <v>125</v>
      </c>
      <c r="H12" s="117"/>
      <c r="I12" s="118" t="s">
        <v>122</v>
      </c>
      <c r="J12" s="118" t="s">
        <v>123</v>
      </c>
      <c r="K12" s="121" t="s">
        <v>155</v>
      </c>
      <c r="L12" s="120" t="s">
        <v>231</v>
      </c>
    </row>
    <row r="13" spans="1:12" s="76" customFormat="1" ht="47.25" customHeight="1">
      <c r="A13" s="115">
        <v>8</v>
      </c>
      <c r="B13" s="155"/>
      <c r="C13" s="155"/>
      <c r="D13" s="189" t="s">
        <v>173</v>
      </c>
      <c r="E13" s="223"/>
      <c r="F13" s="199" t="s">
        <v>8</v>
      </c>
      <c r="G13" s="196" t="s">
        <v>163</v>
      </c>
      <c r="H13" s="197" t="s">
        <v>164</v>
      </c>
      <c r="I13" s="198" t="s">
        <v>165</v>
      </c>
      <c r="J13" s="198" t="s">
        <v>171</v>
      </c>
      <c r="K13" s="195" t="s">
        <v>167</v>
      </c>
      <c r="L13" s="120" t="s">
        <v>231</v>
      </c>
    </row>
    <row r="14" spans="1:12" s="76" customFormat="1" ht="47.25" customHeight="1">
      <c r="A14" s="115">
        <v>9</v>
      </c>
      <c r="B14" s="155"/>
      <c r="C14" s="155"/>
      <c r="D14" s="212" t="s">
        <v>214</v>
      </c>
      <c r="E14" s="79" t="s">
        <v>207</v>
      </c>
      <c r="F14" s="215" t="s">
        <v>208</v>
      </c>
      <c r="G14" s="181" t="s">
        <v>209</v>
      </c>
      <c r="H14" s="201" t="s">
        <v>210</v>
      </c>
      <c r="I14" s="216" t="s">
        <v>211</v>
      </c>
      <c r="J14" s="183" t="s">
        <v>212</v>
      </c>
      <c r="K14" s="121" t="s">
        <v>213</v>
      </c>
      <c r="L14" s="120" t="s">
        <v>231</v>
      </c>
    </row>
    <row r="15" spans="1:12" s="76" customFormat="1" ht="47.25" customHeight="1">
      <c r="A15" s="115">
        <v>10</v>
      </c>
      <c r="B15" s="155"/>
      <c r="C15" s="155"/>
      <c r="D15" s="116" t="s">
        <v>188</v>
      </c>
      <c r="E15" s="140" t="s">
        <v>189</v>
      </c>
      <c r="F15" s="118">
        <v>3</v>
      </c>
      <c r="G15" s="200" t="s">
        <v>190</v>
      </c>
      <c r="H15" s="201" t="s">
        <v>191</v>
      </c>
      <c r="I15" s="202" t="s">
        <v>192</v>
      </c>
      <c r="J15" s="121" t="s">
        <v>77</v>
      </c>
      <c r="K15" s="121" t="s">
        <v>84</v>
      </c>
      <c r="L15" s="120" t="s">
        <v>231</v>
      </c>
    </row>
    <row r="16" spans="1:12" s="76" customFormat="1" ht="47.25" customHeight="1">
      <c r="A16" s="115">
        <v>11</v>
      </c>
      <c r="B16" s="155"/>
      <c r="C16" s="155"/>
      <c r="D16" s="178" t="s">
        <v>124</v>
      </c>
      <c r="E16" s="80"/>
      <c r="F16" s="145" t="s">
        <v>8</v>
      </c>
      <c r="G16" s="179" t="s">
        <v>125</v>
      </c>
      <c r="H16" s="117"/>
      <c r="I16" s="118" t="s">
        <v>122</v>
      </c>
      <c r="J16" s="118" t="s">
        <v>123</v>
      </c>
      <c r="K16" s="121" t="s">
        <v>238</v>
      </c>
      <c r="L16" s="120" t="s">
        <v>231</v>
      </c>
    </row>
    <row r="17" spans="1:12" s="76" customFormat="1" ht="47.25" customHeight="1">
      <c r="A17" s="115">
        <v>12</v>
      </c>
      <c r="B17" s="155"/>
      <c r="C17" s="155"/>
      <c r="D17" s="178" t="s">
        <v>114</v>
      </c>
      <c r="E17" s="80" t="s">
        <v>115</v>
      </c>
      <c r="F17" s="145" t="s">
        <v>8</v>
      </c>
      <c r="G17" s="119" t="s">
        <v>118</v>
      </c>
      <c r="H17" s="117" t="s">
        <v>119</v>
      </c>
      <c r="I17" s="118" t="s">
        <v>116</v>
      </c>
      <c r="J17" s="118" t="s">
        <v>108</v>
      </c>
      <c r="K17" s="121" t="s">
        <v>120</v>
      </c>
      <c r="L17" s="120" t="s">
        <v>231</v>
      </c>
    </row>
    <row r="18" spans="1:12" s="76" customFormat="1" ht="47.25" customHeight="1">
      <c r="A18" s="115">
        <v>13</v>
      </c>
      <c r="B18" s="155"/>
      <c r="C18" s="155"/>
      <c r="D18" s="189" t="s">
        <v>172</v>
      </c>
      <c r="E18" s="223"/>
      <c r="F18" s="106" t="s">
        <v>8</v>
      </c>
      <c r="G18" s="196" t="s">
        <v>163</v>
      </c>
      <c r="H18" s="197" t="s">
        <v>164</v>
      </c>
      <c r="I18" s="198" t="s">
        <v>165</v>
      </c>
      <c r="J18" s="198" t="s">
        <v>166</v>
      </c>
      <c r="K18" s="195" t="s">
        <v>167</v>
      </c>
      <c r="L18" s="120" t="s">
        <v>231</v>
      </c>
    </row>
    <row r="19" spans="1:12" s="76" customFormat="1" ht="47.25" customHeight="1">
      <c r="A19" s="115">
        <v>14</v>
      </c>
      <c r="B19" s="155"/>
      <c r="C19" s="155"/>
      <c r="D19" s="105" t="s">
        <v>111</v>
      </c>
      <c r="E19" s="220" t="s">
        <v>112</v>
      </c>
      <c r="F19" s="106" t="s">
        <v>113</v>
      </c>
      <c r="G19" s="146" t="s">
        <v>117</v>
      </c>
      <c r="H19" s="107"/>
      <c r="I19" s="123" t="s">
        <v>89</v>
      </c>
      <c r="J19" s="177" t="s">
        <v>108</v>
      </c>
      <c r="K19" s="147" t="s">
        <v>109</v>
      </c>
      <c r="L19" s="120" t="s">
        <v>231</v>
      </c>
    </row>
    <row r="20" spans="1:12" s="76" customFormat="1" ht="47.25" customHeight="1">
      <c r="A20" s="115">
        <v>15</v>
      </c>
      <c r="B20" s="155"/>
      <c r="C20" s="155"/>
      <c r="D20" s="105" t="s">
        <v>183</v>
      </c>
      <c r="E20" s="223"/>
      <c r="F20" s="199" t="s">
        <v>8</v>
      </c>
      <c r="G20" s="122" t="s">
        <v>180</v>
      </c>
      <c r="H20" s="197" t="s">
        <v>181</v>
      </c>
      <c r="I20" s="107" t="s">
        <v>182</v>
      </c>
      <c r="J20" s="107" t="s">
        <v>177</v>
      </c>
      <c r="K20" s="121" t="s">
        <v>155</v>
      </c>
      <c r="L20" s="120" t="s">
        <v>231</v>
      </c>
    </row>
    <row r="21" spans="1:12" s="76" customFormat="1" ht="47.25" customHeight="1">
      <c r="A21" s="115">
        <v>16</v>
      </c>
      <c r="B21" s="155"/>
      <c r="C21" s="155"/>
      <c r="D21" s="184" t="s">
        <v>135</v>
      </c>
      <c r="E21" s="80"/>
      <c r="F21" s="185" t="s">
        <v>9</v>
      </c>
      <c r="G21" s="186" t="s">
        <v>229</v>
      </c>
      <c r="H21" s="187" t="s">
        <v>134</v>
      </c>
      <c r="I21" s="183" t="s">
        <v>130</v>
      </c>
      <c r="J21" s="188" t="s">
        <v>131</v>
      </c>
      <c r="K21" s="195" t="s">
        <v>227</v>
      </c>
      <c r="L21" s="120" t="s">
        <v>231</v>
      </c>
    </row>
    <row r="22" spans="1:12" s="76" customFormat="1" ht="47.25" customHeight="1">
      <c r="A22" s="115">
        <v>17</v>
      </c>
      <c r="B22" s="155"/>
      <c r="C22" s="155"/>
      <c r="D22" s="116" t="s">
        <v>220</v>
      </c>
      <c r="E22" s="140"/>
      <c r="F22" s="118" t="s">
        <v>8</v>
      </c>
      <c r="G22" s="119" t="s">
        <v>196</v>
      </c>
      <c r="H22" s="117" t="s">
        <v>197</v>
      </c>
      <c r="I22" s="118" t="s">
        <v>198</v>
      </c>
      <c r="J22" s="118" t="s">
        <v>77</v>
      </c>
      <c r="K22" s="121" t="s">
        <v>84</v>
      </c>
      <c r="L22" s="120" t="s">
        <v>231</v>
      </c>
    </row>
    <row r="23" spans="1:12" s="76" customFormat="1" ht="47.25" customHeight="1">
      <c r="A23" s="115">
        <v>18</v>
      </c>
      <c r="B23" s="155"/>
      <c r="C23" s="155"/>
      <c r="D23" s="189" t="s">
        <v>174</v>
      </c>
      <c r="E23" s="223" t="s">
        <v>175</v>
      </c>
      <c r="F23" s="145" t="s">
        <v>8</v>
      </c>
      <c r="G23" s="196" t="s">
        <v>168</v>
      </c>
      <c r="H23" s="197" t="s">
        <v>169</v>
      </c>
      <c r="I23" s="198" t="s">
        <v>170</v>
      </c>
      <c r="J23" s="198" t="s">
        <v>42</v>
      </c>
      <c r="K23" s="195" t="s">
        <v>167</v>
      </c>
      <c r="L23" s="120" t="s">
        <v>231</v>
      </c>
    </row>
    <row r="24" spans="1:12" s="76" customFormat="1" ht="47.25" customHeight="1">
      <c r="A24" s="115">
        <v>19</v>
      </c>
      <c r="B24" s="155"/>
      <c r="C24" s="155"/>
      <c r="D24" s="105" t="s">
        <v>149</v>
      </c>
      <c r="E24" s="220" t="s">
        <v>150</v>
      </c>
      <c r="F24" s="106" t="s">
        <v>8</v>
      </c>
      <c r="G24" s="122" t="s">
        <v>151</v>
      </c>
      <c r="H24" s="107" t="s">
        <v>152</v>
      </c>
      <c r="I24" s="107" t="s">
        <v>153</v>
      </c>
      <c r="J24" s="124" t="s">
        <v>42</v>
      </c>
      <c r="K24" s="194" t="s">
        <v>154</v>
      </c>
      <c r="L24" s="120" t="s">
        <v>231</v>
      </c>
    </row>
    <row r="25" spans="1:12" s="76" customFormat="1" ht="47.25" customHeight="1">
      <c r="A25" s="115">
        <v>20</v>
      </c>
      <c r="B25" s="155"/>
      <c r="C25" s="155"/>
      <c r="D25" s="178" t="s">
        <v>219</v>
      </c>
      <c r="E25" s="80"/>
      <c r="F25" s="145" t="s">
        <v>8</v>
      </c>
      <c r="G25" s="119" t="s">
        <v>223</v>
      </c>
      <c r="H25" s="117" t="s">
        <v>221</v>
      </c>
      <c r="I25" s="118" t="s">
        <v>222</v>
      </c>
      <c r="J25" s="118" t="s">
        <v>212</v>
      </c>
      <c r="K25" s="121" t="s">
        <v>213</v>
      </c>
      <c r="L25" s="120" t="s">
        <v>231</v>
      </c>
    </row>
    <row r="26" spans="1:12" s="76" customFormat="1" ht="47.25" customHeight="1">
      <c r="A26" s="115">
        <v>21</v>
      </c>
      <c r="B26" s="155"/>
      <c r="C26" s="155"/>
      <c r="D26" s="184" t="s">
        <v>132</v>
      </c>
      <c r="E26" s="80" t="s">
        <v>133</v>
      </c>
      <c r="F26" s="185" t="s">
        <v>8</v>
      </c>
      <c r="G26" s="186" t="s">
        <v>137</v>
      </c>
      <c r="H26" s="187" t="s">
        <v>136</v>
      </c>
      <c r="I26" s="183" t="s">
        <v>130</v>
      </c>
      <c r="J26" s="188" t="s">
        <v>131</v>
      </c>
      <c r="K26" s="195" t="s">
        <v>227</v>
      </c>
      <c r="L26" s="120" t="s">
        <v>231</v>
      </c>
    </row>
    <row r="27" spans="1:12" s="76" customFormat="1" ht="47.25" customHeight="1">
      <c r="A27" s="115">
        <v>22</v>
      </c>
      <c r="B27" s="155"/>
      <c r="C27" s="155"/>
      <c r="D27" s="153" t="s">
        <v>126</v>
      </c>
      <c r="E27" s="80" t="s">
        <v>127</v>
      </c>
      <c r="F27" s="180">
        <v>1</v>
      </c>
      <c r="G27" s="181" t="s">
        <v>128</v>
      </c>
      <c r="H27" s="182" t="s">
        <v>129</v>
      </c>
      <c r="I27" s="183" t="s">
        <v>130</v>
      </c>
      <c r="J27" s="183" t="s">
        <v>131</v>
      </c>
      <c r="K27" s="195" t="s">
        <v>227</v>
      </c>
      <c r="L27" s="120" t="s">
        <v>231</v>
      </c>
    </row>
    <row r="28" spans="1:12" s="76" customFormat="1" ht="47.25" customHeight="1">
      <c r="A28" s="115">
        <v>23</v>
      </c>
      <c r="B28" s="155"/>
      <c r="C28" s="155"/>
      <c r="D28" s="105" t="s">
        <v>179</v>
      </c>
      <c r="E28" s="223"/>
      <c r="F28" s="199" t="s">
        <v>8</v>
      </c>
      <c r="G28" s="122" t="s">
        <v>178</v>
      </c>
      <c r="H28" s="197" t="s">
        <v>176</v>
      </c>
      <c r="I28" s="107" t="s">
        <v>177</v>
      </c>
      <c r="J28" s="107" t="s">
        <v>177</v>
      </c>
      <c r="K28" s="121" t="s">
        <v>155</v>
      </c>
      <c r="L28" s="120" t="s">
        <v>231</v>
      </c>
    </row>
    <row r="29" spans="1:12" s="76" customFormat="1" ht="47.25" customHeight="1">
      <c r="A29" s="115">
        <v>24</v>
      </c>
      <c r="B29" s="155"/>
      <c r="C29" s="155"/>
      <c r="D29" s="144" t="s">
        <v>107</v>
      </c>
      <c r="E29" s="140" t="s">
        <v>106</v>
      </c>
      <c r="F29" s="145" t="s">
        <v>8</v>
      </c>
      <c r="G29" s="119" t="s">
        <v>110</v>
      </c>
      <c r="H29" s="117"/>
      <c r="I29" s="118" t="s">
        <v>89</v>
      </c>
      <c r="J29" s="118" t="s">
        <v>108</v>
      </c>
      <c r="K29" s="121" t="s">
        <v>109</v>
      </c>
      <c r="L29" s="120" t="s">
        <v>231</v>
      </c>
    </row>
    <row r="30" spans="1:12" s="76" customFormat="1" ht="47.25" customHeight="1">
      <c r="A30" s="115">
        <v>25</v>
      </c>
      <c r="B30" s="155"/>
      <c r="C30" s="155"/>
      <c r="D30" s="105" t="s">
        <v>184</v>
      </c>
      <c r="E30" s="223"/>
      <c r="F30" s="199" t="s">
        <v>8</v>
      </c>
      <c r="G30" s="122" t="s">
        <v>187</v>
      </c>
      <c r="H30" s="197" t="s">
        <v>185</v>
      </c>
      <c r="I30" s="107" t="s">
        <v>186</v>
      </c>
      <c r="J30" s="107" t="s">
        <v>177</v>
      </c>
      <c r="K30" s="121" t="s">
        <v>155</v>
      </c>
      <c r="L30" s="120" t="s">
        <v>231</v>
      </c>
    </row>
    <row r="31" spans="1:12" s="76" customFormat="1" ht="47.25" customHeight="1">
      <c r="A31" s="115">
        <v>26</v>
      </c>
      <c r="B31" s="155"/>
      <c r="C31" s="155"/>
      <c r="D31" s="144" t="s">
        <v>105</v>
      </c>
      <c r="E31" s="140"/>
      <c r="F31" s="145" t="s">
        <v>8</v>
      </c>
      <c r="G31" s="142" t="s">
        <v>233</v>
      </c>
      <c r="H31" s="140"/>
      <c r="I31" s="118" t="s">
        <v>103</v>
      </c>
      <c r="J31" s="118" t="s">
        <v>104</v>
      </c>
      <c r="K31" s="121" t="s">
        <v>232</v>
      </c>
      <c r="L31" s="120" t="s">
        <v>231</v>
      </c>
    </row>
    <row r="32" spans="1:12" s="76" customFormat="1" ht="47.25" customHeight="1">
      <c r="A32" s="115">
        <v>27</v>
      </c>
      <c r="B32" s="155"/>
      <c r="C32" s="155"/>
      <c r="D32" s="153" t="s">
        <v>138</v>
      </c>
      <c r="E32" s="80" t="s">
        <v>139</v>
      </c>
      <c r="F32" s="180" t="s">
        <v>10</v>
      </c>
      <c r="G32" s="181" t="s">
        <v>140</v>
      </c>
      <c r="H32" s="182" t="s">
        <v>141</v>
      </c>
      <c r="I32" s="183" t="s">
        <v>142</v>
      </c>
      <c r="J32" s="183" t="s">
        <v>131</v>
      </c>
      <c r="K32" s="195" t="s">
        <v>227</v>
      </c>
      <c r="L32" s="120" t="s">
        <v>231</v>
      </c>
    </row>
    <row r="33" spans="1:12" s="76" customFormat="1" ht="47.25" customHeight="1">
      <c r="A33" s="115">
        <v>28</v>
      </c>
      <c r="B33" s="155"/>
      <c r="C33" s="155"/>
      <c r="D33" s="217" t="s">
        <v>215</v>
      </c>
      <c r="E33" s="95" t="s">
        <v>218</v>
      </c>
      <c r="F33" s="218" t="s">
        <v>8</v>
      </c>
      <c r="G33" s="119" t="s">
        <v>216</v>
      </c>
      <c r="H33" s="117" t="s">
        <v>217</v>
      </c>
      <c r="I33" s="118" t="s">
        <v>212</v>
      </c>
      <c r="J33" s="118" t="s">
        <v>212</v>
      </c>
      <c r="K33" s="121" t="s">
        <v>213</v>
      </c>
      <c r="L33" s="120" t="s">
        <v>231</v>
      </c>
    </row>
    <row r="34" spans="1:12" s="76" customFormat="1" ht="47.25" customHeight="1">
      <c r="A34" s="115">
        <v>29</v>
      </c>
      <c r="B34" s="155"/>
      <c r="C34" s="155"/>
      <c r="D34" s="189" t="s">
        <v>143</v>
      </c>
      <c r="E34" s="225" t="s">
        <v>144</v>
      </c>
      <c r="F34" s="190" t="s">
        <v>8</v>
      </c>
      <c r="G34" s="191" t="s">
        <v>145</v>
      </c>
      <c r="H34" s="156" t="s">
        <v>146</v>
      </c>
      <c r="I34" s="192" t="s">
        <v>147</v>
      </c>
      <c r="J34" s="192" t="s">
        <v>147</v>
      </c>
      <c r="K34" s="193" t="s">
        <v>148</v>
      </c>
      <c r="L34" s="120" t="s">
        <v>231</v>
      </c>
    </row>
    <row r="35" spans="1:12" ht="54.75" customHeight="1">
      <c r="A35" s="98"/>
      <c r="D35" s="101"/>
      <c r="E35" s="235"/>
      <c r="F35" s="101"/>
      <c r="G35" s="101"/>
      <c r="H35" s="101"/>
      <c r="I35" s="103"/>
      <c r="J35" s="103"/>
      <c r="K35" s="104"/>
      <c r="L35" s="101"/>
    </row>
    <row r="36" spans="1:12" ht="31.5" customHeight="1">
      <c r="A36" s="98"/>
      <c r="D36" s="99" t="s">
        <v>18</v>
      </c>
      <c r="E36" s="235"/>
      <c r="F36" s="101"/>
      <c r="G36" s="101"/>
      <c r="H36" s="101"/>
      <c r="I36" s="7" t="s">
        <v>61</v>
      </c>
      <c r="J36" s="103"/>
      <c r="K36" s="104"/>
      <c r="L36" s="101"/>
    </row>
    <row r="37" spans="1:12" ht="21" customHeight="1">
      <c r="A37" s="98"/>
      <c r="D37" s="99"/>
      <c r="E37" s="235"/>
      <c r="F37" s="101"/>
      <c r="G37" s="101"/>
      <c r="H37" s="101"/>
      <c r="I37" s="7"/>
      <c r="J37" s="103"/>
      <c r="K37" s="104"/>
      <c r="L37" s="101"/>
    </row>
    <row r="38" spans="1:12" ht="31.5" customHeight="1">
      <c r="A38" s="98"/>
      <c r="D38" s="99" t="s">
        <v>11</v>
      </c>
      <c r="E38" s="235"/>
      <c r="F38" s="101"/>
      <c r="G38" s="101"/>
      <c r="H38" s="101"/>
      <c r="I38" s="7" t="s">
        <v>51</v>
      </c>
      <c r="J38" s="103"/>
      <c r="K38" s="104"/>
      <c r="L38" s="101"/>
    </row>
    <row r="39" spans="1:12" ht="24.75" customHeight="1">
      <c r="A39" s="98"/>
      <c r="D39" s="100"/>
      <c r="E39" s="235"/>
      <c r="F39" s="101"/>
      <c r="G39" s="101"/>
      <c r="H39" s="101"/>
      <c r="I39" s="7"/>
      <c r="J39" s="103"/>
      <c r="K39" s="104"/>
      <c r="L39" s="101"/>
    </row>
    <row r="40" spans="1:12" ht="31.5" customHeight="1">
      <c r="A40" s="98"/>
      <c r="D40" s="99" t="s">
        <v>48</v>
      </c>
      <c r="E40" s="235"/>
      <c r="F40" s="101"/>
      <c r="G40" s="101"/>
      <c r="H40" s="101"/>
      <c r="I40" s="7" t="s">
        <v>60</v>
      </c>
      <c r="J40" s="103"/>
      <c r="K40" s="104"/>
      <c r="L40" s="101"/>
    </row>
    <row r="41" spans="1:12" ht="24" customHeight="1">
      <c r="A41" s="98"/>
      <c r="D41" s="101"/>
      <c r="E41" s="235"/>
      <c r="F41" s="101"/>
      <c r="G41" s="101"/>
      <c r="H41" s="101"/>
      <c r="I41" s="103"/>
      <c r="J41" s="103"/>
      <c r="K41" s="104"/>
      <c r="L41" s="101"/>
    </row>
    <row r="42" spans="1:12" ht="31.5" customHeight="1">
      <c r="A42" s="98"/>
      <c r="D42" s="99" t="s">
        <v>41</v>
      </c>
      <c r="E42" s="235"/>
      <c r="F42" s="101"/>
      <c r="G42" s="101"/>
      <c r="H42" s="101"/>
      <c r="I42" s="102" t="s">
        <v>237</v>
      </c>
      <c r="J42" s="103"/>
      <c r="K42" s="104"/>
      <c r="L42" s="101"/>
    </row>
  </sheetData>
  <protectedRanges>
    <protectedRange sqref="K6:K7" name="Диапазон1_3_1_1_3_11_1_1_3_1_3_1_1_1_1_3_2_1_1_6"/>
    <protectedRange sqref="K19:K21 K32 K26:K27" name="Диапазон1_3_1_1_3_11_1_1_3_1_3_1_1_1_1_3_2_1_1"/>
    <protectedRange sqref="K31" name="Диапазон1_3_1_1_3_11_1_1_3_1_3_1_1_1_1_3_2_1_1_1"/>
  </protectedRanges>
  <mergeCells count="3">
    <mergeCell ref="A1:L1"/>
    <mergeCell ref="A2:L2"/>
    <mergeCell ref="A3:L3"/>
  </mergeCells>
  <phoneticPr fontId="0" type="noConversion"/>
  <pageMargins left="0.47244094488188981" right="0.39370078740157483" top="0.55000000000000004" bottom="0.57999999999999996" header="0.19685039370078741" footer="0.15748031496062992"/>
  <pageSetup paperSize="9" scale="59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75" zoomScaleNormal="100" zoomScaleSheetLayoutView="75" workbookViewId="0">
      <selection activeCell="G14" sqref="G14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10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66.75" customHeight="1">
      <c r="A1" s="254" t="s">
        <v>158</v>
      </c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</row>
    <row r="2" spans="1:26" s="9" customFormat="1" ht="15.95" customHeight="1">
      <c r="A2" s="256" t="s">
        <v>19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10" customFormat="1" ht="15.95" customHeight="1">
      <c r="A3" s="257" t="s">
        <v>31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1:26" s="11" customFormat="1" ht="21" customHeight="1">
      <c r="A4" s="244" t="s">
        <v>157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s="11" customFormat="1" ht="38.25" hidden="1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</row>
    <row r="6" spans="1:26" s="96" customFormat="1" ht="18.75" customHeight="1">
      <c r="A6" s="249" t="s">
        <v>224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3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94" t="s">
        <v>92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93</v>
      </c>
      <c r="Z8" s="19"/>
    </row>
    <row r="9" spans="1:26" s="20" customFormat="1" ht="20.100000000000001" customHeight="1">
      <c r="A9" s="247" t="s">
        <v>30</v>
      </c>
      <c r="B9" s="248" t="s">
        <v>2</v>
      </c>
      <c r="C9" s="250" t="s">
        <v>14</v>
      </c>
      <c r="D9" s="245" t="s">
        <v>16</v>
      </c>
      <c r="E9" s="245" t="s">
        <v>3</v>
      </c>
      <c r="F9" s="247" t="s">
        <v>15</v>
      </c>
      <c r="G9" s="245" t="s">
        <v>17</v>
      </c>
      <c r="H9" s="245" t="s">
        <v>3</v>
      </c>
      <c r="I9" s="245" t="s">
        <v>4</v>
      </c>
      <c r="J9" s="60"/>
      <c r="K9" s="245" t="s">
        <v>6</v>
      </c>
      <c r="L9" s="246" t="s">
        <v>20</v>
      </c>
      <c r="M9" s="246"/>
      <c r="N9" s="246"/>
      <c r="O9" s="246" t="s">
        <v>21</v>
      </c>
      <c r="P9" s="246"/>
      <c r="Q9" s="246"/>
      <c r="R9" s="246" t="s">
        <v>47</v>
      </c>
      <c r="S9" s="246"/>
      <c r="T9" s="246"/>
      <c r="U9" s="252" t="s">
        <v>22</v>
      </c>
      <c r="V9" s="250" t="s">
        <v>23</v>
      </c>
      <c r="W9" s="247" t="s">
        <v>24</v>
      </c>
      <c r="X9" s="248" t="s">
        <v>53</v>
      </c>
      <c r="Y9" s="243" t="s">
        <v>26</v>
      </c>
      <c r="Z9" s="243" t="s">
        <v>27</v>
      </c>
    </row>
    <row r="10" spans="1:26" s="20" customFormat="1" ht="39.950000000000003" customHeight="1">
      <c r="A10" s="247"/>
      <c r="B10" s="248"/>
      <c r="C10" s="251"/>
      <c r="D10" s="245"/>
      <c r="E10" s="245"/>
      <c r="F10" s="247"/>
      <c r="G10" s="245"/>
      <c r="H10" s="245"/>
      <c r="I10" s="245"/>
      <c r="J10" s="60"/>
      <c r="K10" s="245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53"/>
      <c r="V10" s="251"/>
      <c r="W10" s="247"/>
      <c r="X10" s="248"/>
      <c r="Y10" s="243"/>
      <c r="Z10" s="243"/>
    </row>
    <row r="11" spans="1:26" s="92" customFormat="1" ht="46.5" customHeight="1">
      <c r="A11" s="85">
        <f>RANK(Y11,Y$11:Y$13,0)</f>
        <v>1</v>
      </c>
      <c r="B11" s="24"/>
      <c r="C11" s="72"/>
      <c r="D11" s="153" t="s">
        <v>126</v>
      </c>
      <c r="E11" s="80" t="s">
        <v>127</v>
      </c>
      <c r="F11" s="180">
        <v>1</v>
      </c>
      <c r="G11" s="181" t="s">
        <v>128</v>
      </c>
      <c r="H11" s="182" t="s">
        <v>129</v>
      </c>
      <c r="I11" s="183" t="s">
        <v>130</v>
      </c>
      <c r="J11" s="183" t="s">
        <v>131</v>
      </c>
      <c r="K11" s="211" t="s">
        <v>225</v>
      </c>
      <c r="L11" s="86">
        <v>193.5</v>
      </c>
      <c r="M11" s="87">
        <f>L11/3-IF($U11=1,0.5,IF($U11=2,1.5,0))</f>
        <v>64.5</v>
      </c>
      <c r="N11" s="88">
        <f>RANK(M11,M$11:M$13,0)</f>
        <v>1</v>
      </c>
      <c r="O11" s="86">
        <v>182.5</v>
      </c>
      <c r="P11" s="87">
        <f>O11/3-IF($U11=1,0.5,IF($U11=2,1.5,0))</f>
        <v>60.833333333333336</v>
      </c>
      <c r="Q11" s="88">
        <f>RANK(P11,P$11:P$13,0)</f>
        <v>2</v>
      </c>
      <c r="R11" s="86">
        <v>190.5</v>
      </c>
      <c r="S11" s="87">
        <f>R11/3-IF($U11=1,0.5,IF($U11=2,1.5,0))</f>
        <v>63.5</v>
      </c>
      <c r="T11" s="88">
        <f>RANK(S11,S$11:S$13,0)</f>
        <v>2</v>
      </c>
      <c r="U11" s="89"/>
      <c r="V11" s="89"/>
      <c r="W11" s="86">
        <f>L11+O11+R11</f>
        <v>566.5</v>
      </c>
      <c r="X11" s="234">
        <v>63.5</v>
      </c>
      <c r="Y11" s="87">
        <f>ROUND(SUM(M11,P11,S11)/3,3)</f>
        <v>62.944000000000003</v>
      </c>
      <c r="Z11" s="91" t="s">
        <v>45</v>
      </c>
    </row>
    <row r="12" spans="1:26" s="92" customFormat="1" ht="46.5" customHeight="1">
      <c r="A12" s="85">
        <v>2</v>
      </c>
      <c r="B12" s="24"/>
      <c r="C12" s="72"/>
      <c r="D12" s="208" t="s">
        <v>203</v>
      </c>
      <c r="E12" s="209" t="s">
        <v>204</v>
      </c>
      <c r="F12" s="193">
        <v>3</v>
      </c>
      <c r="G12" s="210" t="s">
        <v>205</v>
      </c>
      <c r="H12" s="209" t="s">
        <v>206</v>
      </c>
      <c r="I12" s="193" t="s">
        <v>77</v>
      </c>
      <c r="J12" s="193" t="s">
        <v>42</v>
      </c>
      <c r="K12" s="83" t="s">
        <v>86</v>
      </c>
      <c r="L12" s="86">
        <v>188.5</v>
      </c>
      <c r="M12" s="87">
        <f>L12/3-IF($U12=1,0.5,IF($U12=2,1.5,0))</f>
        <v>62.833333333333336</v>
      </c>
      <c r="N12" s="88">
        <f>RANK(M12,M$11:M$13,0)</f>
        <v>2</v>
      </c>
      <c r="O12" s="86">
        <v>185.5</v>
      </c>
      <c r="P12" s="87">
        <f>O12/3-IF($U12=1,0.5,IF($U12=2,1.5,0))</f>
        <v>61.833333333333336</v>
      </c>
      <c r="Q12" s="88">
        <f>RANK(P12,P$11:P$13,0)</f>
        <v>1</v>
      </c>
      <c r="R12" s="86">
        <v>192.5</v>
      </c>
      <c r="S12" s="87">
        <f>R12/3-IF($U12=1,0.5,IF($U12=2,1.5,0))</f>
        <v>64.166666666666671</v>
      </c>
      <c r="T12" s="88">
        <f>RANK(S12,S$11:S$13,0)</f>
        <v>1</v>
      </c>
      <c r="U12" s="89"/>
      <c r="V12" s="89"/>
      <c r="W12" s="86">
        <f>L12+O12+R12</f>
        <v>566.5</v>
      </c>
      <c r="X12" s="234">
        <v>62.832999999999998</v>
      </c>
      <c r="Y12" s="87">
        <f>ROUND(SUM(M12,P12,S12)/3,3)</f>
        <v>62.944000000000003</v>
      </c>
      <c r="Z12" s="91" t="s">
        <v>45</v>
      </c>
    </row>
    <row r="13" spans="1:26" s="92" customFormat="1" ht="46.5" customHeight="1">
      <c r="A13" s="85">
        <f>RANK(Y13,Y$11:Y$13,0)</f>
        <v>3</v>
      </c>
      <c r="B13" s="24"/>
      <c r="C13" s="72"/>
      <c r="D13" s="219" t="s">
        <v>149</v>
      </c>
      <c r="E13" s="220" t="s">
        <v>150</v>
      </c>
      <c r="F13" s="148" t="s">
        <v>8</v>
      </c>
      <c r="G13" s="149" t="s">
        <v>151</v>
      </c>
      <c r="H13" s="221" t="s">
        <v>152</v>
      </c>
      <c r="I13" s="221" t="s">
        <v>153</v>
      </c>
      <c r="J13" s="78" t="s">
        <v>42</v>
      </c>
      <c r="K13" s="222" t="s">
        <v>154</v>
      </c>
      <c r="L13" s="86">
        <v>186</v>
      </c>
      <c r="M13" s="87">
        <f>L13/3-IF($U13=1,0.5,IF($U13=2,1.5,0))</f>
        <v>62</v>
      </c>
      <c r="N13" s="88">
        <f>RANK(M13,M$11:M$13,0)</f>
        <v>3</v>
      </c>
      <c r="O13" s="86">
        <v>182.5</v>
      </c>
      <c r="P13" s="87">
        <f>O13/3-IF($U13=1,0.5,IF($U13=2,1.5,0))</f>
        <v>60.833333333333336</v>
      </c>
      <c r="Q13" s="88">
        <f>RANK(P13,P$11:P$13,0)</f>
        <v>2</v>
      </c>
      <c r="R13" s="86">
        <v>184</v>
      </c>
      <c r="S13" s="87">
        <f>R13/3-IF($U13=1,0.5,IF($U13=2,1.5,0))</f>
        <v>61.333333333333336</v>
      </c>
      <c r="T13" s="88">
        <f>RANK(S13,S$11:S$13,0)</f>
        <v>3</v>
      </c>
      <c r="U13" s="89"/>
      <c r="V13" s="89"/>
      <c r="W13" s="86">
        <f>L13+O13+R13</f>
        <v>552.5</v>
      </c>
      <c r="X13" s="234"/>
      <c r="Y13" s="87">
        <f>ROUND(SUM(M13,P13,S13)/3,3)</f>
        <v>61.389000000000003</v>
      </c>
      <c r="Z13" s="91" t="s">
        <v>45</v>
      </c>
    </row>
    <row r="14" spans="1:26" s="25" customFormat="1" ht="65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3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7" t="s">
        <v>61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9" customHeight="1">
      <c r="A16" s="34"/>
      <c r="B16" s="34"/>
      <c r="C16" s="34"/>
      <c r="D16" s="34"/>
      <c r="E16" s="34"/>
      <c r="F16" s="34"/>
      <c r="G16" s="34"/>
      <c r="H16" s="34"/>
      <c r="J16" s="34"/>
      <c r="K16" s="7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3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7" t="s">
        <v>51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s="45" customFormat="1" ht="11.25" customHeight="1">
      <c r="K18" s="7"/>
      <c r="L18" s="48"/>
      <c r="M18" s="47"/>
      <c r="O18" s="48"/>
      <c r="P18" s="47"/>
      <c r="R18" s="48"/>
      <c r="S18" s="47"/>
      <c r="Y18" s="47"/>
    </row>
    <row r="19" spans="1:26" ht="33" customHeight="1">
      <c r="D19" s="46" t="s">
        <v>48</v>
      </c>
      <c r="K19" s="7" t="s">
        <v>60</v>
      </c>
    </row>
  </sheetData>
  <mergeCells count="25">
    <mergeCell ref="W9:W10"/>
    <mergeCell ref="A1:Z1"/>
    <mergeCell ref="A2:Z2"/>
    <mergeCell ref="A3:Z3"/>
    <mergeCell ref="A4:Z4"/>
    <mergeCell ref="I9:I10"/>
    <mergeCell ref="Z9:Z10"/>
    <mergeCell ref="O9:Q9"/>
    <mergeCell ref="R9:T9"/>
    <mergeCell ref="A6:Z6"/>
    <mergeCell ref="A9:A10"/>
    <mergeCell ref="B9:B10"/>
    <mergeCell ref="C9:C10"/>
    <mergeCell ref="U9:U10"/>
    <mergeCell ref="V9:V10"/>
    <mergeCell ref="Y9:Y10"/>
    <mergeCell ref="A5:Z5"/>
    <mergeCell ref="E9:E10"/>
    <mergeCell ref="K9:K10"/>
    <mergeCell ref="L9:N9"/>
    <mergeCell ref="F9:F10"/>
    <mergeCell ref="X9:X10"/>
    <mergeCell ref="D9:D10"/>
    <mergeCell ref="G9:G10"/>
    <mergeCell ref="H9:H10"/>
  </mergeCells>
  <phoneticPr fontId="49" type="noConversion"/>
  <pageMargins left="0.59055118110236227" right="0.59055118110236227" top="0.47244094488188981" bottom="0.15748031496062992" header="0.47244094488188981" footer="0.15748031496062992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75" zoomScaleNormal="60" zoomScaleSheetLayoutView="75" workbookViewId="0">
      <selection activeCell="G31" sqref="G31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9.5703125" style="8" customWidth="1"/>
    <col min="6" max="6" width="7" style="8" customWidth="1"/>
    <col min="7" max="7" width="36.7109375" style="8" customWidth="1"/>
    <col min="8" max="8" width="9.5703125" style="8" customWidth="1"/>
    <col min="9" max="9" width="17.85546875" style="8" customWidth="1"/>
    <col min="10" max="10" width="12.7109375" style="8" hidden="1" customWidth="1"/>
    <col min="11" max="11" width="24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7" style="8" customWidth="1"/>
    <col min="27" max="16384" width="9.140625" style="8"/>
  </cols>
  <sheetData>
    <row r="1" spans="1:26" ht="65.25" customHeight="1">
      <c r="A1" s="262" t="s">
        <v>159</v>
      </c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s="9" customFormat="1" ht="15.95" customHeight="1">
      <c r="A2" s="256" t="s">
        <v>19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10" customFormat="1" ht="15.95" customHeight="1">
      <c r="A3" s="257" t="s">
        <v>31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1:26" s="11" customFormat="1" ht="21" customHeight="1">
      <c r="A4" s="244" t="s">
        <v>156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s="11" customFormat="1" ht="28.5" hidden="1" customHeight="1">
      <c r="A5" s="26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</row>
    <row r="6" spans="1:26" s="96" customFormat="1" ht="18.75" customHeight="1">
      <c r="A6" s="249" t="s">
        <v>224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94" t="s">
        <v>92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93</v>
      </c>
      <c r="Z8" s="19"/>
    </row>
    <row r="9" spans="1:26" s="20" customFormat="1" ht="20.100000000000001" customHeight="1">
      <c r="A9" s="247" t="s">
        <v>30</v>
      </c>
      <c r="B9" s="248" t="s">
        <v>2</v>
      </c>
      <c r="C9" s="250" t="s">
        <v>14</v>
      </c>
      <c r="D9" s="245" t="s">
        <v>16</v>
      </c>
      <c r="E9" s="245" t="s">
        <v>3</v>
      </c>
      <c r="F9" s="247" t="s">
        <v>15</v>
      </c>
      <c r="G9" s="245" t="s">
        <v>17</v>
      </c>
      <c r="H9" s="245" t="s">
        <v>3</v>
      </c>
      <c r="I9" s="245" t="s">
        <v>4</v>
      </c>
      <c r="J9" s="60"/>
      <c r="K9" s="245" t="s">
        <v>6</v>
      </c>
      <c r="L9" s="246" t="s">
        <v>20</v>
      </c>
      <c r="M9" s="246"/>
      <c r="N9" s="246"/>
      <c r="O9" s="246" t="s">
        <v>21</v>
      </c>
      <c r="P9" s="246"/>
      <c r="Q9" s="246"/>
      <c r="R9" s="246" t="s">
        <v>47</v>
      </c>
      <c r="S9" s="246"/>
      <c r="T9" s="246"/>
      <c r="U9" s="252" t="s">
        <v>22</v>
      </c>
      <c r="V9" s="250" t="s">
        <v>23</v>
      </c>
      <c r="W9" s="247" t="s">
        <v>24</v>
      </c>
      <c r="X9" s="248" t="s">
        <v>25</v>
      </c>
      <c r="Y9" s="243" t="s">
        <v>26</v>
      </c>
      <c r="Z9" s="243" t="s">
        <v>27</v>
      </c>
    </row>
    <row r="10" spans="1:26" s="20" customFormat="1" ht="39.75" customHeight="1">
      <c r="A10" s="247"/>
      <c r="B10" s="248"/>
      <c r="C10" s="251"/>
      <c r="D10" s="245"/>
      <c r="E10" s="245"/>
      <c r="F10" s="247"/>
      <c r="G10" s="245"/>
      <c r="H10" s="245"/>
      <c r="I10" s="245"/>
      <c r="J10" s="60"/>
      <c r="K10" s="245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53"/>
      <c r="V10" s="251"/>
      <c r="W10" s="247"/>
      <c r="X10" s="248"/>
      <c r="Y10" s="243"/>
      <c r="Z10" s="243"/>
    </row>
    <row r="11" spans="1:26" s="92" customFormat="1" ht="42.75" customHeight="1">
      <c r="A11" s="85">
        <f>RANK(Y11,Y$11:Y$20,0)</f>
        <v>1</v>
      </c>
      <c r="B11" s="24"/>
      <c r="C11" s="72"/>
      <c r="D11" s="226" t="s">
        <v>114</v>
      </c>
      <c r="E11" s="80" t="s">
        <v>115</v>
      </c>
      <c r="F11" s="151" t="s">
        <v>8</v>
      </c>
      <c r="G11" s="142" t="s">
        <v>118</v>
      </c>
      <c r="H11" s="140" t="s">
        <v>119</v>
      </c>
      <c r="I11" s="141" t="s">
        <v>116</v>
      </c>
      <c r="J11" s="141" t="s">
        <v>108</v>
      </c>
      <c r="K11" s="83" t="s">
        <v>120</v>
      </c>
      <c r="L11" s="86">
        <v>148</v>
      </c>
      <c r="M11" s="87">
        <f t="shared" ref="M11:M19" si="0">L11/2.2-IF($U11=1,0.5,IF($U11=2,1.5,0))</f>
        <v>67.272727272727266</v>
      </c>
      <c r="N11" s="88">
        <f t="shared" ref="N11:N19" si="1">RANK(M11,M$11:M$20,0)</f>
        <v>1</v>
      </c>
      <c r="O11" s="86">
        <v>151</v>
      </c>
      <c r="P11" s="87">
        <f t="shared" ref="P11:P19" si="2">O11/2.2-IF($U11=1,0.5,IF($U11=2,1.5,0))</f>
        <v>68.636363636363626</v>
      </c>
      <c r="Q11" s="88">
        <f t="shared" ref="Q11:Q19" si="3">RANK(P11,P$11:P$20,0)</f>
        <v>1</v>
      </c>
      <c r="R11" s="86">
        <v>143</v>
      </c>
      <c r="S11" s="87">
        <f t="shared" ref="S11:S19" si="4">R11/2.2-IF($U11=1,0.5,IF($U11=2,1.5,0))</f>
        <v>65</v>
      </c>
      <c r="T11" s="88">
        <f t="shared" ref="T11:T19" si="5">RANK(S11,S$11:S$20,0)</f>
        <v>1</v>
      </c>
      <c r="U11" s="89"/>
      <c r="V11" s="89"/>
      <c r="W11" s="86">
        <f t="shared" ref="W11:W19" si="6">L11+O11+R11</f>
        <v>442</v>
      </c>
      <c r="X11" s="90"/>
      <c r="Y11" s="87">
        <f t="shared" ref="Y11:Y19" si="7">ROUND(SUM(M11,P11,S11)/3,3)</f>
        <v>66.97</v>
      </c>
      <c r="Z11" s="91" t="s">
        <v>45</v>
      </c>
    </row>
    <row r="12" spans="1:26" s="92" customFormat="1" ht="42.75" customHeight="1">
      <c r="A12" s="85">
        <f>RANK(Y12,Y$11:Y$20,0)</f>
        <v>2</v>
      </c>
      <c r="B12" s="24"/>
      <c r="C12" s="72"/>
      <c r="D12" s="208" t="s">
        <v>203</v>
      </c>
      <c r="E12" s="209" t="s">
        <v>204</v>
      </c>
      <c r="F12" s="193">
        <v>3</v>
      </c>
      <c r="G12" s="142" t="s">
        <v>81</v>
      </c>
      <c r="H12" s="140" t="s">
        <v>82</v>
      </c>
      <c r="I12" s="141" t="s">
        <v>83</v>
      </c>
      <c r="J12" s="193" t="s">
        <v>42</v>
      </c>
      <c r="K12" s="83" t="s">
        <v>86</v>
      </c>
      <c r="L12" s="86">
        <v>143.5</v>
      </c>
      <c r="M12" s="87">
        <f t="shared" si="0"/>
        <v>65.22727272727272</v>
      </c>
      <c r="N12" s="88">
        <f t="shared" si="1"/>
        <v>2</v>
      </c>
      <c r="O12" s="86">
        <v>147.5</v>
      </c>
      <c r="P12" s="87">
        <f t="shared" si="2"/>
        <v>67.045454545454547</v>
      </c>
      <c r="Q12" s="88">
        <f t="shared" si="3"/>
        <v>2</v>
      </c>
      <c r="R12" s="86">
        <v>143</v>
      </c>
      <c r="S12" s="87">
        <f t="shared" si="4"/>
        <v>65</v>
      </c>
      <c r="T12" s="88">
        <f t="shared" si="5"/>
        <v>1</v>
      </c>
      <c r="U12" s="89"/>
      <c r="V12" s="89"/>
      <c r="W12" s="86">
        <f t="shared" si="6"/>
        <v>434</v>
      </c>
      <c r="X12" s="90"/>
      <c r="Y12" s="87">
        <f t="shared" si="7"/>
        <v>65.757999999999996</v>
      </c>
      <c r="Z12" s="91" t="s">
        <v>45</v>
      </c>
    </row>
    <row r="13" spans="1:26" s="92" customFormat="1" ht="42.75" customHeight="1">
      <c r="A13" s="85">
        <v>3</v>
      </c>
      <c r="B13" s="24"/>
      <c r="C13" s="72"/>
      <c r="D13" s="219" t="s">
        <v>111</v>
      </c>
      <c r="E13" s="220" t="s">
        <v>112</v>
      </c>
      <c r="F13" s="148" t="s">
        <v>113</v>
      </c>
      <c r="G13" s="154" t="s">
        <v>117</v>
      </c>
      <c r="H13" s="221"/>
      <c r="I13" s="150" t="s">
        <v>89</v>
      </c>
      <c r="J13" s="227" t="s">
        <v>108</v>
      </c>
      <c r="K13" s="81" t="s">
        <v>109</v>
      </c>
      <c r="L13" s="86">
        <v>142</v>
      </c>
      <c r="M13" s="87">
        <f t="shared" si="0"/>
        <v>64.545454545454547</v>
      </c>
      <c r="N13" s="88">
        <f t="shared" si="1"/>
        <v>3</v>
      </c>
      <c r="O13" s="86">
        <v>142</v>
      </c>
      <c r="P13" s="87">
        <f t="shared" si="2"/>
        <v>64.545454545454547</v>
      </c>
      <c r="Q13" s="88">
        <f t="shared" si="3"/>
        <v>3</v>
      </c>
      <c r="R13" s="86">
        <v>142</v>
      </c>
      <c r="S13" s="87">
        <f t="shared" si="4"/>
        <v>64.545454545454547</v>
      </c>
      <c r="T13" s="88">
        <f t="shared" si="5"/>
        <v>3</v>
      </c>
      <c r="U13" s="89"/>
      <c r="V13" s="89"/>
      <c r="W13" s="86">
        <f t="shared" si="6"/>
        <v>426</v>
      </c>
      <c r="X13" s="90"/>
      <c r="Y13" s="87">
        <f t="shared" si="7"/>
        <v>64.545000000000002</v>
      </c>
      <c r="Z13" s="91" t="s">
        <v>45</v>
      </c>
    </row>
    <row r="14" spans="1:26" s="92" customFormat="1" ht="42.75" customHeight="1">
      <c r="A14" s="85">
        <v>4</v>
      </c>
      <c r="B14" s="24"/>
      <c r="C14" s="72"/>
      <c r="D14" s="226" t="s">
        <v>121</v>
      </c>
      <c r="E14" s="80"/>
      <c r="F14" s="151" t="s">
        <v>8</v>
      </c>
      <c r="G14" s="210" t="s">
        <v>125</v>
      </c>
      <c r="H14" s="140"/>
      <c r="I14" s="141" t="s">
        <v>122</v>
      </c>
      <c r="J14" s="141" t="s">
        <v>123</v>
      </c>
      <c r="K14" s="83" t="s">
        <v>155</v>
      </c>
      <c r="L14" s="86">
        <v>137.5</v>
      </c>
      <c r="M14" s="87">
        <f t="shared" si="0"/>
        <v>62.499999999999993</v>
      </c>
      <c r="N14" s="88">
        <f t="shared" si="1"/>
        <v>7</v>
      </c>
      <c r="O14" s="86">
        <v>138.5</v>
      </c>
      <c r="P14" s="87">
        <f t="shared" si="2"/>
        <v>62.954545454545446</v>
      </c>
      <c r="Q14" s="88">
        <f t="shared" si="3"/>
        <v>4</v>
      </c>
      <c r="R14" s="86">
        <v>139</v>
      </c>
      <c r="S14" s="87">
        <f t="shared" si="4"/>
        <v>63.18181818181818</v>
      </c>
      <c r="T14" s="88">
        <f t="shared" si="5"/>
        <v>4</v>
      </c>
      <c r="U14" s="89"/>
      <c r="V14" s="89"/>
      <c r="W14" s="86">
        <f t="shared" si="6"/>
        <v>415</v>
      </c>
      <c r="X14" s="90"/>
      <c r="Y14" s="87">
        <f t="shared" si="7"/>
        <v>62.878999999999998</v>
      </c>
      <c r="Z14" s="91" t="s">
        <v>45</v>
      </c>
    </row>
    <row r="15" spans="1:26" s="92" customFormat="1" ht="42.75" customHeight="1">
      <c r="A15" s="85">
        <v>5</v>
      </c>
      <c r="B15" s="24"/>
      <c r="C15" s="72"/>
      <c r="D15" s="189" t="s">
        <v>174</v>
      </c>
      <c r="E15" s="223" t="s">
        <v>175</v>
      </c>
      <c r="F15" s="151" t="s">
        <v>8</v>
      </c>
      <c r="G15" s="77" t="s">
        <v>168</v>
      </c>
      <c r="H15" s="182" t="s">
        <v>169</v>
      </c>
      <c r="I15" s="224" t="s">
        <v>170</v>
      </c>
      <c r="J15" s="224" t="s">
        <v>42</v>
      </c>
      <c r="K15" s="211" t="s">
        <v>167</v>
      </c>
      <c r="L15" s="86">
        <v>141.5</v>
      </c>
      <c r="M15" s="87">
        <f t="shared" si="0"/>
        <v>64.318181818181813</v>
      </c>
      <c r="N15" s="88">
        <f t="shared" si="1"/>
        <v>4</v>
      </c>
      <c r="O15" s="86">
        <v>137</v>
      </c>
      <c r="P15" s="87">
        <f t="shared" si="2"/>
        <v>62.272727272727266</v>
      </c>
      <c r="Q15" s="88">
        <f t="shared" si="3"/>
        <v>6</v>
      </c>
      <c r="R15" s="86">
        <v>134.5</v>
      </c>
      <c r="S15" s="87">
        <f t="shared" si="4"/>
        <v>61.136363636363633</v>
      </c>
      <c r="T15" s="88">
        <f t="shared" si="5"/>
        <v>5</v>
      </c>
      <c r="U15" s="89"/>
      <c r="V15" s="89"/>
      <c r="W15" s="86">
        <f t="shared" si="6"/>
        <v>413</v>
      </c>
      <c r="X15" s="90"/>
      <c r="Y15" s="87">
        <f t="shared" si="7"/>
        <v>62.576000000000001</v>
      </c>
      <c r="Z15" s="91" t="s">
        <v>45</v>
      </c>
    </row>
    <row r="16" spans="1:26" s="92" customFormat="1" ht="42.75" customHeight="1">
      <c r="A16" s="85">
        <v>6</v>
      </c>
      <c r="B16" s="24"/>
      <c r="C16" s="72"/>
      <c r="D16" s="125" t="s">
        <v>201</v>
      </c>
      <c r="E16" s="140" t="s">
        <v>202</v>
      </c>
      <c r="F16" s="141" t="s">
        <v>8</v>
      </c>
      <c r="G16" s="142" t="s">
        <v>196</v>
      </c>
      <c r="H16" s="140" t="s">
        <v>197</v>
      </c>
      <c r="I16" s="141" t="s">
        <v>198</v>
      </c>
      <c r="J16" s="141" t="s">
        <v>77</v>
      </c>
      <c r="K16" s="83" t="s">
        <v>86</v>
      </c>
      <c r="L16" s="86">
        <v>140</v>
      </c>
      <c r="M16" s="87">
        <f t="shared" si="0"/>
        <v>63.136363636363633</v>
      </c>
      <c r="N16" s="88">
        <f t="shared" si="1"/>
        <v>6</v>
      </c>
      <c r="O16" s="86">
        <v>136.5</v>
      </c>
      <c r="P16" s="87">
        <f t="shared" si="2"/>
        <v>61.54545454545454</v>
      </c>
      <c r="Q16" s="88">
        <f t="shared" si="3"/>
        <v>7</v>
      </c>
      <c r="R16" s="86">
        <v>134.5</v>
      </c>
      <c r="S16" s="87">
        <f t="shared" si="4"/>
        <v>60.636363636363633</v>
      </c>
      <c r="T16" s="88">
        <f t="shared" si="5"/>
        <v>7</v>
      </c>
      <c r="U16" s="89">
        <v>1</v>
      </c>
      <c r="V16" s="89"/>
      <c r="W16" s="86">
        <f t="shared" si="6"/>
        <v>411</v>
      </c>
      <c r="X16" s="90"/>
      <c r="Y16" s="87">
        <f t="shared" si="7"/>
        <v>61.773000000000003</v>
      </c>
      <c r="Z16" s="91" t="s">
        <v>45</v>
      </c>
    </row>
    <row r="17" spans="1:26" s="92" customFormat="1" ht="42.75" customHeight="1">
      <c r="A17" s="85">
        <v>7</v>
      </c>
      <c r="B17" s="24"/>
      <c r="C17" s="72"/>
      <c r="D17" s="226" t="s">
        <v>219</v>
      </c>
      <c r="E17" s="80"/>
      <c r="F17" s="151" t="s">
        <v>8</v>
      </c>
      <c r="G17" s="142" t="s">
        <v>223</v>
      </c>
      <c r="H17" s="140" t="s">
        <v>221</v>
      </c>
      <c r="I17" s="141" t="s">
        <v>222</v>
      </c>
      <c r="J17" s="141" t="s">
        <v>212</v>
      </c>
      <c r="K17" s="83" t="s">
        <v>213</v>
      </c>
      <c r="L17" s="86">
        <v>137</v>
      </c>
      <c r="M17" s="87">
        <f t="shared" si="0"/>
        <v>62.272727272727266</v>
      </c>
      <c r="N17" s="88">
        <f t="shared" si="1"/>
        <v>8</v>
      </c>
      <c r="O17" s="86">
        <v>135</v>
      </c>
      <c r="P17" s="87">
        <f t="shared" si="2"/>
        <v>61.36363636363636</v>
      </c>
      <c r="Q17" s="88">
        <f t="shared" si="3"/>
        <v>8</v>
      </c>
      <c r="R17" s="86">
        <v>134</v>
      </c>
      <c r="S17" s="87">
        <f t="shared" si="4"/>
        <v>60.909090909090907</v>
      </c>
      <c r="T17" s="88">
        <f t="shared" si="5"/>
        <v>6</v>
      </c>
      <c r="U17" s="89"/>
      <c r="V17" s="89"/>
      <c r="W17" s="86">
        <f t="shared" si="6"/>
        <v>406</v>
      </c>
      <c r="X17" s="90"/>
      <c r="Y17" s="87">
        <f t="shared" si="7"/>
        <v>61.515000000000001</v>
      </c>
      <c r="Z17" s="91" t="s">
        <v>45</v>
      </c>
    </row>
    <row r="18" spans="1:26" s="92" customFormat="1" ht="42.75" customHeight="1">
      <c r="A18" s="85">
        <v>8</v>
      </c>
      <c r="B18" s="24"/>
      <c r="C18" s="72"/>
      <c r="D18" s="208" t="s">
        <v>199</v>
      </c>
      <c r="E18" s="209" t="s">
        <v>75</v>
      </c>
      <c r="F18" s="193" t="s">
        <v>8</v>
      </c>
      <c r="G18" s="210" t="s">
        <v>200</v>
      </c>
      <c r="H18" s="209" t="s">
        <v>76</v>
      </c>
      <c r="I18" s="193" t="s">
        <v>77</v>
      </c>
      <c r="J18" s="193" t="s">
        <v>77</v>
      </c>
      <c r="K18" s="211" t="s">
        <v>86</v>
      </c>
      <c r="L18" s="86">
        <v>136</v>
      </c>
      <c r="M18" s="87">
        <f t="shared" si="0"/>
        <v>61.818181818181813</v>
      </c>
      <c r="N18" s="88">
        <f t="shared" si="1"/>
        <v>9</v>
      </c>
      <c r="O18" s="86">
        <v>137.5</v>
      </c>
      <c r="P18" s="87">
        <f t="shared" si="2"/>
        <v>62.499999999999993</v>
      </c>
      <c r="Q18" s="88">
        <f t="shared" si="3"/>
        <v>5</v>
      </c>
      <c r="R18" s="86">
        <v>132</v>
      </c>
      <c r="S18" s="87">
        <f t="shared" si="4"/>
        <v>59.999999999999993</v>
      </c>
      <c r="T18" s="88">
        <f t="shared" si="5"/>
        <v>9</v>
      </c>
      <c r="U18" s="89"/>
      <c r="V18" s="89"/>
      <c r="W18" s="86">
        <f t="shared" si="6"/>
        <v>405.5</v>
      </c>
      <c r="X18" s="90"/>
      <c r="Y18" s="87">
        <f t="shared" si="7"/>
        <v>61.439</v>
      </c>
      <c r="Z18" s="91" t="s">
        <v>45</v>
      </c>
    </row>
    <row r="19" spans="1:26" s="92" customFormat="1" ht="42.75" customHeight="1">
      <c r="A19" s="85">
        <v>9</v>
      </c>
      <c r="B19" s="24"/>
      <c r="C19" s="72"/>
      <c r="D19" s="189" t="s">
        <v>143</v>
      </c>
      <c r="E19" s="225" t="s">
        <v>144</v>
      </c>
      <c r="F19" s="190" t="s">
        <v>8</v>
      </c>
      <c r="G19" s="191" t="s">
        <v>145</v>
      </c>
      <c r="H19" s="156" t="s">
        <v>146</v>
      </c>
      <c r="I19" s="192" t="s">
        <v>147</v>
      </c>
      <c r="J19" s="192" t="s">
        <v>147</v>
      </c>
      <c r="K19" s="193" t="s">
        <v>148</v>
      </c>
      <c r="L19" s="86">
        <v>139</v>
      </c>
      <c r="M19" s="87">
        <f t="shared" si="0"/>
        <v>63.18181818181818</v>
      </c>
      <c r="N19" s="88">
        <f t="shared" si="1"/>
        <v>5</v>
      </c>
      <c r="O19" s="86">
        <v>133</v>
      </c>
      <c r="P19" s="87">
        <f t="shared" si="2"/>
        <v>60.454545454545446</v>
      </c>
      <c r="Q19" s="88">
        <f t="shared" si="3"/>
        <v>9</v>
      </c>
      <c r="R19" s="86">
        <v>132.5</v>
      </c>
      <c r="S19" s="87">
        <f t="shared" si="4"/>
        <v>60.22727272727272</v>
      </c>
      <c r="T19" s="88">
        <f t="shared" si="5"/>
        <v>8</v>
      </c>
      <c r="U19" s="89"/>
      <c r="V19" s="89"/>
      <c r="W19" s="86">
        <f t="shared" si="6"/>
        <v>404.5</v>
      </c>
      <c r="X19" s="90"/>
      <c r="Y19" s="87">
        <f t="shared" si="7"/>
        <v>61.287999999999997</v>
      </c>
      <c r="Z19" s="91" t="s">
        <v>45</v>
      </c>
    </row>
    <row r="20" spans="1:26" s="157" customFormat="1" ht="42.75" customHeight="1">
      <c r="A20" s="85"/>
      <c r="B20" s="24"/>
      <c r="C20" s="72"/>
      <c r="D20" s="184" t="s">
        <v>132</v>
      </c>
      <c r="E20" s="80" t="s">
        <v>133</v>
      </c>
      <c r="F20" s="185" t="s">
        <v>8</v>
      </c>
      <c r="G20" s="186" t="s">
        <v>137</v>
      </c>
      <c r="H20" s="187" t="s">
        <v>136</v>
      </c>
      <c r="I20" s="183" t="s">
        <v>130</v>
      </c>
      <c r="J20" s="188" t="s">
        <v>131</v>
      </c>
      <c r="K20" s="195" t="s">
        <v>227</v>
      </c>
      <c r="L20" s="259" t="s">
        <v>228</v>
      </c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1"/>
    </row>
    <row r="21" spans="1:26" s="25" customFormat="1" ht="19.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32.25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7" t="s">
        <v>61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12" customHeight="1">
      <c r="A23" s="34"/>
      <c r="B23" s="34"/>
      <c r="C23" s="34"/>
      <c r="D23" s="34"/>
      <c r="E23" s="34"/>
      <c r="F23" s="34"/>
      <c r="G23" s="34"/>
      <c r="H23" s="34"/>
      <c r="J23" s="34"/>
      <c r="K23" s="7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32.25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7" t="s">
        <v>51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s="45" customFormat="1" ht="9.75" customHeight="1">
      <c r="K25" s="7"/>
      <c r="L25" s="48"/>
      <c r="M25" s="47"/>
      <c r="O25" s="48"/>
      <c r="P25" s="47"/>
      <c r="R25" s="48"/>
      <c r="S25" s="47"/>
      <c r="Y25" s="47"/>
    </row>
    <row r="26" spans="1:26" ht="32.25" customHeight="1">
      <c r="D26" s="46" t="s">
        <v>48</v>
      </c>
      <c r="K26" s="7" t="s">
        <v>60</v>
      </c>
    </row>
    <row r="27" spans="1:26">
      <c r="D27" s="46"/>
    </row>
  </sheetData>
  <protectedRanges>
    <protectedRange sqref="K15" name="Диапазон1_3_1_1_3_11_1_1_3_1_3_1_1_1_1_3_2_1_1"/>
    <protectedRange sqref="K20" name="Диапазон1_3_1_1_3_11_1_1_3_1_3_1_1_1_1_3_2_1_1_1"/>
  </protectedRanges>
  <mergeCells count="26">
    <mergeCell ref="L20:Z20"/>
    <mergeCell ref="A1:Z1"/>
    <mergeCell ref="A2:Z2"/>
    <mergeCell ref="A3:Z3"/>
    <mergeCell ref="A4:Z4"/>
    <mergeCell ref="F9:F10"/>
    <mergeCell ref="G9:G10"/>
    <mergeCell ref="H9:H10"/>
    <mergeCell ref="I9:I10"/>
    <mergeCell ref="A5:Z5"/>
    <mergeCell ref="Z9:Z10"/>
    <mergeCell ref="O9:Q9"/>
    <mergeCell ref="B9:B10"/>
    <mergeCell ref="C9:C10"/>
    <mergeCell ref="D9:D10"/>
    <mergeCell ref="E9:E10"/>
    <mergeCell ref="A6:Z6"/>
    <mergeCell ref="A9:A10"/>
    <mergeCell ref="X9:X10"/>
    <mergeCell ref="K9:K10"/>
    <mergeCell ref="R9:T9"/>
    <mergeCell ref="U9:U10"/>
    <mergeCell ref="V9:V10"/>
    <mergeCell ref="W9:W10"/>
    <mergeCell ref="L9:N9"/>
    <mergeCell ref="Y9:Y10"/>
  </mergeCells>
  <phoneticPr fontId="49" type="noConversion"/>
  <pageMargins left="0.59055118110236227" right="0.59055118110236227" top="0.47244094488188981" bottom="0.59055118110236227" header="0.15748031496062992" footer="0.15748031496062992"/>
  <pageSetup paperSize="9" scale="62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60" zoomScaleSheetLayoutView="75" workbookViewId="0">
      <selection activeCell="K16" sqref="K16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4.71093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6.28515625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8" style="8" customWidth="1"/>
    <col min="27" max="16384" width="9.140625" style="8"/>
  </cols>
  <sheetData>
    <row r="1" spans="1:27" ht="61.5" customHeight="1">
      <c r="A1" s="262" t="s">
        <v>160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8" customHeight="1">
      <c r="A2" s="272" t="s">
        <v>90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s="9" customFormat="1" ht="15.95" customHeight="1">
      <c r="A3" s="256" t="s">
        <v>19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s="10" customFormat="1" ht="15.95" customHeight="1">
      <c r="A4" s="257" t="s">
        <v>31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s="11" customFormat="1" ht="24" customHeight="1">
      <c r="A5" s="244" t="s">
        <v>74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s="126" customFormat="1" ht="18.75" customHeight="1">
      <c r="A6" s="249" t="s">
        <v>230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</row>
    <row r="7" spans="1:27" ht="3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7" s="17" customFormat="1" ht="15" customHeight="1">
      <c r="A8" s="94" t="s">
        <v>92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/>
      <c r="Z8" s="71" t="s">
        <v>93</v>
      </c>
    </row>
    <row r="9" spans="1:27" customFormat="1" ht="20.100000000000001" customHeight="1">
      <c r="A9" s="265" t="s">
        <v>30</v>
      </c>
      <c r="B9" s="266" t="s">
        <v>66</v>
      </c>
      <c r="C9" s="280" t="s">
        <v>14</v>
      </c>
      <c r="D9" s="267" t="s">
        <v>16</v>
      </c>
      <c r="E9" s="267" t="s">
        <v>3</v>
      </c>
      <c r="F9" s="265" t="s">
        <v>15</v>
      </c>
      <c r="G9" s="267" t="s">
        <v>17</v>
      </c>
      <c r="H9" s="267" t="s">
        <v>3</v>
      </c>
      <c r="I9" s="267" t="s">
        <v>4</v>
      </c>
      <c r="J9" s="127"/>
      <c r="K9" s="267" t="s">
        <v>6</v>
      </c>
      <c r="L9" s="268" t="s">
        <v>56</v>
      </c>
      <c r="M9" s="268"/>
      <c r="N9" s="268"/>
      <c r="O9" s="269" t="s">
        <v>88</v>
      </c>
      <c r="P9" s="270"/>
      <c r="Q9" s="270"/>
      <c r="R9" s="270"/>
      <c r="S9" s="270"/>
      <c r="T9" s="270"/>
      <c r="U9" s="271"/>
      <c r="V9" s="266" t="s">
        <v>22</v>
      </c>
      <c r="W9" s="274" t="s">
        <v>23</v>
      </c>
      <c r="X9" s="265"/>
      <c r="Y9" s="266" t="s">
        <v>67</v>
      </c>
      <c r="Z9" s="282" t="s">
        <v>26</v>
      </c>
      <c r="AA9" s="282" t="s">
        <v>27</v>
      </c>
    </row>
    <row r="10" spans="1:27" customFormat="1" ht="20.100000000000001" customHeight="1">
      <c r="A10" s="265"/>
      <c r="B10" s="266"/>
      <c r="C10" s="275"/>
      <c r="D10" s="267"/>
      <c r="E10" s="267"/>
      <c r="F10" s="265"/>
      <c r="G10" s="267"/>
      <c r="H10" s="267"/>
      <c r="I10" s="267"/>
      <c r="J10" s="127"/>
      <c r="K10" s="267"/>
      <c r="L10" s="268" t="s">
        <v>68</v>
      </c>
      <c r="M10" s="268"/>
      <c r="N10" s="268"/>
      <c r="O10" s="269" t="s">
        <v>69</v>
      </c>
      <c r="P10" s="270"/>
      <c r="Q10" s="270"/>
      <c r="R10" s="270"/>
      <c r="S10" s="270"/>
      <c r="T10" s="270"/>
      <c r="U10" s="271"/>
      <c r="V10" s="273"/>
      <c r="W10" s="275"/>
      <c r="X10" s="265"/>
      <c r="Y10" s="266"/>
      <c r="Z10" s="282"/>
      <c r="AA10" s="282"/>
    </row>
    <row r="11" spans="1:27" customFormat="1" ht="69" customHeight="1">
      <c r="A11" s="265"/>
      <c r="B11" s="266"/>
      <c r="C11" s="281"/>
      <c r="D11" s="267"/>
      <c r="E11" s="267"/>
      <c r="F11" s="265"/>
      <c r="G11" s="267"/>
      <c r="H11" s="267"/>
      <c r="I11" s="267"/>
      <c r="J11" s="127"/>
      <c r="K11" s="267"/>
      <c r="L11" s="128" t="s">
        <v>28</v>
      </c>
      <c r="M11" s="129" t="s">
        <v>29</v>
      </c>
      <c r="N11" s="128" t="s">
        <v>30</v>
      </c>
      <c r="O11" s="130" t="s">
        <v>70</v>
      </c>
      <c r="P11" s="130" t="s">
        <v>71</v>
      </c>
      <c r="Q11" s="130" t="s">
        <v>72</v>
      </c>
      <c r="R11" s="130" t="s">
        <v>73</v>
      </c>
      <c r="S11" s="129" t="s">
        <v>28</v>
      </c>
      <c r="T11" s="128" t="s">
        <v>29</v>
      </c>
      <c r="U11" s="128" t="s">
        <v>30</v>
      </c>
      <c r="V11" s="266"/>
      <c r="W11" s="276"/>
      <c r="X11" s="265"/>
      <c r="Y11" s="266"/>
      <c r="Z11" s="282"/>
      <c r="AA11" s="282"/>
    </row>
    <row r="12" spans="1:27" s="139" customFormat="1" ht="49.5" customHeight="1">
      <c r="A12" s="131">
        <f>RANK(Z12,Z$12:Z$17,0)</f>
        <v>1</v>
      </c>
      <c r="B12" s="132"/>
      <c r="C12" s="72"/>
      <c r="D12" s="226" t="s">
        <v>124</v>
      </c>
      <c r="E12" s="80"/>
      <c r="F12" s="151" t="s">
        <v>8</v>
      </c>
      <c r="G12" s="210" t="s">
        <v>125</v>
      </c>
      <c r="H12" s="140"/>
      <c r="I12" s="141" t="s">
        <v>122</v>
      </c>
      <c r="J12" s="141" t="s">
        <v>123</v>
      </c>
      <c r="K12" s="121" t="s">
        <v>238</v>
      </c>
      <c r="L12" s="133">
        <v>124.5</v>
      </c>
      <c r="M12" s="134">
        <f>L12/2</f>
        <v>62.25</v>
      </c>
      <c r="N12" s="88">
        <f>RANK(M12,M$12:M$17,0)</f>
        <v>3</v>
      </c>
      <c r="O12" s="135">
        <v>6.5</v>
      </c>
      <c r="P12" s="135">
        <v>6.8</v>
      </c>
      <c r="Q12" s="135">
        <v>8</v>
      </c>
      <c r="R12" s="135">
        <v>7.1</v>
      </c>
      <c r="S12" s="133">
        <f>O12+P12+Q12+R12</f>
        <v>28.4</v>
      </c>
      <c r="T12" s="134">
        <f>S12/0.4</f>
        <v>70.999999999999986</v>
      </c>
      <c r="U12" s="88">
        <f>RANK(T12,T$12:T$17,0)</f>
        <v>1</v>
      </c>
      <c r="V12" s="136"/>
      <c r="W12" s="136"/>
      <c r="X12" s="137"/>
      <c r="Y12" s="137"/>
      <c r="Z12" s="134">
        <f>(M12+T12)/2-IF($V12=1,0.5,IF($V12=2,1.5,0))</f>
        <v>66.625</v>
      </c>
      <c r="AA12" s="158" t="s">
        <v>10</v>
      </c>
    </row>
    <row r="13" spans="1:27" s="138" customFormat="1" ht="49.5" customHeight="1">
      <c r="A13" s="131">
        <f>RANK(Z13,Z$12:Z$17,0)</f>
        <v>2</v>
      </c>
      <c r="B13" s="132"/>
      <c r="C13" s="72"/>
      <c r="D13" s="143" t="s">
        <v>214</v>
      </c>
      <c r="E13" s="79" t="s">
        <v>207</v>
      </c>
      <c r="F13" s="223" t="s">
        <v>208</v>
      </c>
      <c r="G13" s="181" t="s">
        <v>209</v>
      </c>
      <c r="H13" s="201" t="s">
        <v>210</v>
      </c>
      <c r="I13" s="216" t="s">
        <v>211</v>
      </c>
      <c r="J13" s="183" t="s">
        <v>212</v>
      </c>
      <c r="K13" s="83" t="s">
        <v>213</v>
      </c>
      <c r="L13" s="133">
        <v>130.5</v>
      </c>
      <c r="M13" s="134">
        <f>L13/2</f>
        <v>65.25</v>
      </c>
      <c r="N13" s="88">
        <f>RANK(M13,M$12:M$17,0)</f>
        <v>1</v>
      </c>
      <c r="O13" s="135">
        <v>6.4</v>
      </c>
      <c r="P13" s="135">
        <v>6.6</v>
      </c>
      <c r="Q13" s="135">
        <v>7.7</v>
      </c>
      <c r="R13" s="135">
        <v>6.4</v>
      </c>
      <c r="S13" s="133">
        <f>O13+P13+Q13+R13</f>
        <v>27.1</v>
      </c>
      <c r="T13" s="134">
        <f>S13/0.4</f>
        <v>67.75</v>
      </c>
      <c r="U13" s="88">
        <f>RANK(T13,T$12:T$17,0)</f>
        <v>3</v>
      </c>
      <c r="V13" s="136"/>
      <c r="W13" s="136"/>
      <c r="X13" s="137"/>
      <c r="Y13" s="137"/>
      <c r="Z13" s="134">
        <f>(M13+T13)/2-IF($V13=1,0.5,IF($V13=2,1.5,0))</f>
        <v>66.5</v>
      </c>
      <c r="AA13" s="158" t="s">
        <v>10</v>
      </c>
    </row>
    <row r="14" spans="1:27" s="138" customFormat="1" ht="49.5" customHeight="1">
      <c r="A14" s="131">
        <f>RANK(Z14,Z$12:Z$17,0)</f>
        <v>3</v>
      </c>
      <c r="B14" s="132"/>
      <c r="C14" s="72"/>
      <c r="D14" s="184" t="s">
        <v>135</v>
      </c>
      <c r="E14" s="80"/>
      <c r="F14" s="185" t="s">
        <v>9</v>
      </c>
      <c r="G14" s="186" t="s">
        <v>229</v>
      </c>
      <c r="H14" s="187" t="s">
        <v>134</v>
      </c>
      <c r="I14" s="183" t="s">
        <v>130</v>
      </c>
      <c r="J14" s="188" t="s">
        <v>131</v>
      </c>
      <c r="K14" s="211" t="s">
        <v>227</v>
      </c>
      <c r="L14" s="133">
        <v>126.5</v>
      </c>
      <c r="M14" s="134">
        <f>L14/2</f>
        <v>63.25</v>
      </c>
      <c r="N14" s="88">
        <f>RANK(M14,M$12:M$17,0)</f>
        <v>2</v>
      </c>
      <c r="O14" s="135">
        <v>7.1</v>
      </c>
      <c r="P14" s="135">
        <v>6.5</v>
      </c>
      <c r="Q14" s="135">
        <v>6.8</v>
      </c>
      <c r="R14" s="135">
        <v>7.4</v>
      </c>
      <c r="S14" s="133">
        <f>O14+P14+Q14+R14</f>
        <v>27.799999999999997</v>
      </c>
      <c r="T14" s="134">
        <f>S14/0.4</f>
        <v>69.499999999999986</v>
      </c>
      <c r="U14" s="88">
        <f>RANK(T14,T$12:T$17,0)</f>
        <v>2</v>
      </c>
      <c r="V14" s="136"/>
      <c r="W14" s="136">
        <v>1</v>
      </c>
      <c r="X14" s="137"/>
      <c r="Y14" s="137"/>
      <c r="Z14" s="134">
        <f>(M14+T14)/2-IF($V14=1,0.5,IF($V14=2,1.5,0))</f>
        <v>66.375</v>
      </c>
      <c r="AA14" s="158" t="s">
        <v>10</v>
      </c>
    </row>
    <row r="15" spans="1:27" s="138" customFormat="1" ht="49.5" customHeight="1">
      <c r="A15" s="131">
        <f>RANK(Z15,Z$12:Z$17,0)</f>
        <v>4</v>
      </c>
      <c r="B15" s="132"/>
      <c r="C15" s="72"/>
      <c r="D15" s="228" t="s">
        <v>193</v>
      </c>
      <c r="E15" s="140" t="s">
        <v>87</v>
      </c>
      <c r="F15" s="229" t="s">
        <v>8</v>
      </c>
      <c r="G15" s="181" t="s">
        <v>194</v>
      </c>
      <c r="H15" s="230" t="s">
        <v>195</v>
      </c>
      <c r="I15" s="82" t="s">
        <v>77</v>
      </c>
      <c r="J15" s="231" t="s">
        <v>85</v>
      </c>
      <c r="K15" s="83" t="s">
        <v>78</v>
      </c>
      <c r="L15" s="133">
        <v>124.5</v>
      </c>
      <c r="M15" s="134">
        <f>L15/2</f>
        <v>62.25</v>
      </c>
      <c r="N15" s="88">
        <f>RANK(M15,M$12:M$17,0)</f>
        <v>3</v>
      </c>
      <c r="O15" s="135">
        <v>6.3</v>
      </c>
      <c r="P15" s="135">
        <v>6.6</v>
      </c>
      <c r="Q15" s="135">
        <v>6.3</v>
      </c>
      <c r="R15" s="135">
        <v>6.5</v>
      </c>
      <c r="S15" s="133">
        <f>O15+P15+Q15+R15</f>
        <v>25.7</v>
      </c>
      <c r="T15" s="134">
        <f>S15/0.4</f>
        <v>64.25</v>
      </c>
      <c r="U15" s="88">
        <f>RANK(T15,T$12:T$17,0)</f>
        <v>5</v>
      </c>
      <c r="V15" s="136"/>
      <c r="W15" s="136"/>
      <c r="X15" s="137"/>
      <c r="Y15" s="137"/>
      <c r="Z15" s="134">
        <f>(M15+T15)/2-IF($V15=1,0.5,IF($V15=2,1.5,0))</f>
        <v>63.25</v>
      </c>
      <c r="AA15" s="158" t="s">
        <v>10</v>
      </c>
    </row>
    <row r="16" spans="1:27" s="138" customFormat="1" ht="49.5" customHeight="1">
      <c r="A16" s="131">
        <f>RANK(Z16,Z$12:Z$17,0)</f>
        <v>5</v>
      </c>
      <c r="B16" s="132"/>
      <c r="C16" s="72"/>
      <c r="D16" s="232" t="s">
        <v>215</v>
      </c>
      <c r="E16" s="95" t="s">
        <v>218</v>
      </c>
      <c r="F16" s="82" t="s">
        <v>8</v>
      </c>
      <c r="G16" s="142" t="s">
        <v>216</v>
      </c>
      <c r="H16" s="140" t="s">
        <v>217</v>
      </c>
      <c r="I16" s="141" t="s">
        <v>212</v>
      </c>
      <c r="J16" s="141" t="s">
        <v>212</v>
      </c>
      <c r="K16" s="83" t="s">
        <v>213</v>
      </c>
      <c r="L16" s="133">
        <v>123</v>
      </c>
      <c r="M16" s="134">
        <f>L16/2</f>
        <v>61.5</v>
      </c>
      <c r="N16" s="88">
        <f>RANK(M16,M$12:M$17,0)</f>
        <v>5</v>
      </c>
      <c r="O16" s="135">
        <v>6</v>
      </c>
      <c r="P16" s="135">
        <v>6</v>
      </c>
      <c r="Q16" s="135">
        <v>7.6</v>
      </c>
      <c r="R16" s="135">
        <v>6.3</v>
      </c>
      <c r="S16" s="133">
        <f>O16+P16+Q16+R16</f>
        <v>25.900000000000002</v>
      </c>
      <c r="T16" s="134">
        <f>S16/0.4</f>
        <v>64.75</v>
      </c>
      <c r="U16" s="88">
        <f>RANK(T16,T$12:T$17,0)</f>
        <v>4</v>
      </c>
      <c r="V16" s="136"/>
      <c r="W16" s="136"/>
      <c r="X16" s="137"/>
      <c r="Y16" s="137"/>
      <c r="Z16" s="134">
        <f>(M16+T16)/2-IF($V16=1,0.5,IF($V16=2,1.5,0))</f>
        <v>63.125</v>
      </c>
      <c r="AA16" s="158" t="s">
        <v>10</v>
      </c>
    </row>
    <row r="17" spans="1:27" s="138" customFormat="1" ht="49.5" customHeight="1">
      <c r="A17" s="131"/>
      <c r="B17" s="132"/>
      <c r="C17" s="72"/>
      <c r="D17" s="153" t="s">
        <v>138</v>
      </c>
      <c r="E17" s="80" t="s">
        <v>139</v>
      </c>
      <c r="F17" s="180" t="s">
        <v>10</v>
      </c>
      <c r="G17" s="181" t="s">
        <v>140</v>
      </c>
      <c r="H17" s="182" t="s">
        <v>141</v>
      </c>
      <c r="I17" s="183" t="s">
        <v>142</v>
      </c>
      <c r="J17" s="183" t="s">
        <v>131</v>
      </c>
      <c r="K17" s="211" t="s">
        <v>227</v>
      </c>
      <c r="L17" s="277" t="s">
        <v>228</v>
      </c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9"/>
    </row>
    <row r="18" spans="1:27" s="25" customFormat="1" ht="61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7" ht="32.25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7" t="s">
        <v>61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7" ht="12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7" ht="32.25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7" t="s">
        <v>51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7" s="45" customFormat="1" ht="9.75" customHeight="1">
      <c r="K22" s="7"/>
      <c r="L22" s="48"/>
      <c r="M22" s="47"/>
      <c r="O22" s="48"/>
      <c r="P22" s="47"/>
      <c r="R22" s="48"/>
      <c r="S22" s="47"/>
      <c r="Y22" s="47"/>
    </row>
    <row r="23" spans="1:27" ht="32.25" customHeight="1">
      <c r="D23" s="46" t="s">
        <v>48</v>
      </c>
      <c r="K23" s="7" t="s">
        <v>60</v>
      </c>
    </row>
  </sheetData>
  <protectedRanges>
    <protectedRange sqref="K15:K16" name="Диапазон1_3_1_1_3_11_1_1_3_1_3_1_1_1_1_3_2_1_1"/>
  </protectedRanges>
  <mergeCells count="27">
    <mergeCell ref="L17:AA17"/>
    <mergeCell ref="A1:AA1"/>
    <mergeCell ref="A9:A11"/>
    <mergeCell ref="B9:B11"/>
    <mergeCell ref="C9:C11"/>
    <mergeCell ref="D9:D11"/>
    <mergeCell ref="E9:E11"/>
    <mergeCell ref="L9:N9"/>
    <mergeCell ref="Z9:Z11"/>
    <mergeCell ref="AA9:AA11"/>
    <mergeCell ref="A2:AA2"/>
    <mergeCell ref="A4:AA4"/>
    <mergeCell ref="A3:AA3"/>
    <mergeCell ref="A6:AA6"/>
    <mergeCell ref="A5:AA5"/>
    <mergeCell ref="O9:U9"/>
    <mergeCell ref="V9:V11"/>
    <mergeCell ref="W9:W11"/>
    <mergeCell ref="X9:X11"/>
    <mergeCell ref="Y9:Y11"/>
    <mergeCell ref="F9:F11"/>
    <mergeCell ref="G9:G11"/>
    <mergeCell ref="H9:H11"/>
    <mergeCell ref="I9:I11"/>
    <mergeCell ref="K9:K11"/>
    <mergeCell ref="L10:N10"/>
    <mergeCell ref="O10:U10"/>
  </mergeCells>
  <phoneticPr fontId="0" type="noConversion"/>
  <pageMargins left="0.59055118110236227" right="0.59055118110236227" top="0.23622047244094491" bottom="0.15748031496062992" header="0.23622047244094491" footer="0.15748031496062992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5" zoomScaleNormal="100" zoomScaleSheetLayoutView="75" workbookViewId="0">
      <selection activeCell="AB14" sqref="AB14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9.5703125" style="8" customWidth="1"/>
    <col min="6" max="6" width="4.85546875" style="8" customWidth="1"/>
    <col min="7" max="7" width="34.85546875" style="8" customWidth="1"/>
    <col min="8" max="8" width="10.7109375" style="8" customWidth="1"/>
    <col min="9" max="9" width="14.5703125" style="8" customWidth="1"/>
    <col min="10" max="10" width="12.7109375" style="8" hidden="1" customWidth="1"/>
    <col min="11" max="11" width="22.57031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hidden="1" customWidth="1"/>
    <col min="27" max="16384" width="9.140625" style="8"/>
  </cols>
  <sheetData>
    <row r="1" spans="1:26" ht="68.25" customHeight="1">
      <c r="A1" s="262" t="s">
        <v>96</v>
      </c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ht="17.25" customHeight="1">
      <c r="A2" s="283" t="s">
        <v>90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152"/>
    </row>
    <row r="3" spans="1:26" s="9" customFormat="1" ht="15.95" customHeight="1">
      <c r="A3" s="256" t="s">
        <v>19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95" customHeight="1">
      <c r="A4" s="257" t="s">
        <v>31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44" t="s">
        <v>161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s="96" customFormat="1" ht="18.75" customHeight="1">
      <c r="A6" s="249" t="s">
        <v>234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94" t="s">
        <v>92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93</v>
      </c>
      <c r="Z8" s="19"/>
    </row>
    <row r="9" spans="1:26" s="20" customFormat="1" ht="20.100000000000001" customHeight="1">
      <c r="A9" s="247" t="s">
        <v>30</v>
      </c>
      <c r="B9" s="248" t="s">
        <v>2</v>
      </c>
      <c r="C9" s="250" t="s">
        <v>14</v>
      </c>
      <c r="D9" s="245" t="s">
        <v>16</v>
      </c>
      <c r="E9" s="245" t="s">
        <v>3</v>
      </c>
      <c r="F9" s="247" t="s">
        <v>15</v>
      </c>
      <c r="G9" s="245" t="s">
        <v>17</v>
      </c>
      <c r="H9" s="245" t="s">
        <v>3</v>
      </c>
      <c r="I9" s="245" t="s">
        <v>4</v>
      </c>
      <c r="J9" s="60"/>
      <c r="K9" s="245" t="s">
        <v>6</v>
      </c>
      <c r="L9" s="246" t="s">
        <v>20</v>
      </c>
      <c r="M9" s="246"/>
      <c r="N9" s="246"/>
      <c r="O9" s="246" t="s">
        <v>21</v>
      </c>
      <c r="P9" s="246"/>
      <c r="Q9" s="246"/>
      <c r="R9" s="246" t="s">
        <v>47</v>
      </c>
      <c r="S9" s="246"/>
      <c r="T9" s="246"/>
      <c r="U9" s="252" t="s">
        <v>22</v>
      </c>
      <c r="V9" s="250" t="s">
        <v>23</v>
      </c>
      <c r="W9" s="247" t="s">
        <v>24</v>
      </c>
      <c r="X9" s="248" t="s">
        <v>25</v>
      </c>
      <c r="Y9" s="243" t="s">
        <v>26</v>
      </c>
      <c r="Z9" s="284" t="s">
        <v>27</v>
      </c>
    </row>
    <row r="10" spans="1:26" s="20" customFormat="1" ht="39.950000000000003" customHeight="1">
      <c r="A10" s="247"/>
      <c r="B10" s="248"/>
      <c r="C10" s="251"/>
      <c r="D10" s="245"/>
      <c r="E10" s="245"/>
      <c r="F10" s="247"/>
      <c r="G10" s="245"/>
      <c r="H10" s="245"/>
      <c r="I10" s="245"/>
      <c r="J10" s="60"/>
      <c r="K10" s="245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53"/>
      <c r="V10" s="251"/>
      <c r="W10" s="247"/>
      <c r="X10" s="248"/>
      <c r="Y10" s="243"/>
      <c r="Z10" s="285"/>
    </row>
    <row r="11" spans="1:26" s="92" customFormat="1" ht="40.5" customHeight="1">
      <c r="A11" s="85">
        <f t="shared" ref="A11:A19" si="0">RANK(Y11,Y$11:Y$19,0)</f>
        <v>1</v>
      </c>
      <c r="B11" s="24"/>
      <c r="C11" s="72"/>
      <c r="D11" s="153" t="s">
        <v>138</v>
      </c>
      <c r="E11" s="80" t="s">
        <v>139</v>
      </c>
      <c r="F11" s="180" t="s">
        <v>10</v>
      </c>
      <c r="G11" s="181" t="s">
        <v>140</v>
      </c>
      <c r="H11" s="182" t="s">
        <v>141</v>
      </c>
      <c r="I11" s="183" t="s">
        <v>142</v>
      </c>
      <c r="J11" s="183" t="s">
        <v>131</v>
      </c>
      <c r="K11" s="211" t="s">
        <v>227</v>
      </c>
      <c r="L11" s="86">
        <v>108.5</v>
      </c>
      <c r="M11" s="87">
        <f t="shared" ref="M11:M19" si="1">L11/1.7-IF($U11=1,0.5,IF($U11=2,1.5,0))</f>
        <v>63.82352941176471</v>
      </c>
      <c r="N11" s="88">
        <f t="shared" ref="N11:N19" si="2">RANK(M11,M$11:M$19,0)</f>
        <v>3</v>
      </c>
      <c r="O11" s="86">
        <v>109.5</v>
      </c>
      <c r="P11" s="87">
        <f t="shared" ref="P11:P19" si="3">O11/1.7-IF($U11=1,0.5,IF($U11=2,1.5,0))</f>
        <v>64.411764705882348</v>
      </c>
      <c r="Q11" s="88">
        <f t="shared" ref="Q11:Q19" si="4">RANK(P11,P$11:P$19,0)</f>
        <v>1</v>
      </c>
      <c r="R11" s="86">
        <v>111</v>
      </c>
      <c r="S11" s="87">
        <f t="shared" ref="S11:S19" si="5">R11/1.7-IF($U11=1,0.5,IF($U11=2,1.5,0))</f>
        <v>65.294117647058826</v>
      </c>
      <c r="T11" s="88">
        <f t="shared" ref="T11:T19" si="6">RANK(S11,S$11:S$19,0)</f>
        <v>1</v>
      </c>
      <c r="U11" s="89"/>
      <c r="V11" s="89"/>
      <c r="W11" s="86">
        <f t="shared" ref="W11:W19" si="7">L11+O11+R11</f>
        <v>329</v>
      </c>
      <c r="X11" s="90"/>
      <c r="Y11" s="87">
        <f t="shared" ref="Y11:Y19" si="8">ROUND(SUM(M11,P11,S11)/3,3)</f>
        <v>64.510000000000005</v>
      </c>
      <c r="Z11" s="97" t="s">
        <v>45</v>
      </c>
    </row>
    <row r="12" spans="1:26" s="92" customFormat="1" ht="40.5" customHeight="1">
      <c r="A12" s="85">
        <f t="shared" si="0"/>
        <v>2</v>
      </c>
      <c r="B12" s="24"/>
      <c r="C12" s="72"/>
      <c r="D12" s="125" t="s">
        <v>188</v>
      </c>
      <c r="E12" s="140" t="s">
        <v>189</v>
      </c>
      <c r="F12" s="141">
        <v>3</v>
      </c>
      <c r="G12" s="181" t="s">
        <v>190</v>
      </c>
      <c r="H12" s="201" t="s">
        <v>191</v>
      </c>
      <c r="I12" s="141" t="s">
        <v>192</v>
      </c>
      <c r="J12" s="83" t="s">
        <v>77</v>
      </c>
      <c r="K12" s="83" t="s">
        <v>84</v>
      </c>
      <c r="L12" s="86">
        <v>112</v>
      </c>
      <c r="M12" s="87">
        <f t="shared" si="1"/>
        <v>65.882352941176478</v>
      </c>
      <c r="N12" s="88">
        <f t="shared" si="2"/>
        <v>1</v>
      </c>
      <c r="O12" s="86">
        <v>106.5</v>
      </c>
      <c r="P12" s="87">
        <f t="shared" si="3"/>
        <v>62.647058823529413</v>
      </c>
      <c r="Q12" s="88">
        <f t="shared" si="4"/>
        <v>3</v>
      </c>
      <c r="R12" s="86">
        <v>105</v>
      </c>
      <c r="S12" s="87">
        <f t="shared" si="5"/>
        <v>61.764705882352942</v>
      </c>
      <c r="T12" s="88">
        <f t="shared" si="6"/>
        <v>4</v>
      </c>
      <c r="U12" s="89"/>
      <c r="V12" s="89"/>
      <c r="W12" s="86">
        <f t="shared" si="7"/>
        <v>323.5</v>
      </c>
      <c r="X12" s="90"/>
      <c r="Y12" s="87">
        <f t="shared" si="8"/>
        <v>63.430999999999997</v>
      </c>
      <c r="Z12" s="97"/>
    </row>
    <row r="13" spans="1:26" s="92" customFormat="1" ht="40.5" customHeight="1">
      <c r="A13" s="85">
        <f t="shared" si="0"/>
        <v>3</v>
      </c>
      <c r="B13" s="24"/>
      <c r="C13" s="72"/>
      <c r="D13" s="184" t="s">
        <v>135</v>
      </c>
      <c r="E13" s="80"/>
      <c r="F13" s="185" t="s">
        <v>9</v>
      </c>
      <c r="G13" s="186" t="s">
        <v>229</v>
      </c>
      <c r="H13" s="187" t="s">
        <v>134</v>
      </c>
      <c r="I13" s="183" t="s">
        <v>130</v>
      </c>
      <c r="J13" s="188" t="s">
        <v>131</v>
      </c>
      <c r="K13" s="211" t="s">
        <v>227</v>
      </c>
      <c r="L13" s="86">
        <v>110</v>
      </c>
      <c r="M13" s="87">
        <f t="shared" si="1"/>
        <v>64.205882352941174</v>
      </c>
      <c r="N13" s="88">
        <f t="shared" si="2"/>
        <v>2</v>
      </c>
      <c r="O13" s="86">
        <v>106</v>
      </c>
      <c r="P13" s="87">
        <f t="shared" si="3"/>
        <v>61.852941176470587</v>
      </c>
      <c r="Q13" s="88">
        <f t="shared" si="4"/>
        <v>4</v>
      </c>
      <c r="R13" s="86">
        <v>108</v>
      </c>
      <c r="S13" s="87">
        <f t="shared" si="5"/>
        <v>63.029411764705884</v>
      </c>
      <c r="T13" s="88">
        <f t="shared" si="6"/>
        <v>3</v>
      </c>
      <c r="U13" s="89">
        <v>1</v>
      </c>
      <c r="V13" s="89">
        <v>1</v>
      </c>
      <c r="W13" s="86">
        <f t="shared" si="7"/>
        <v>324</v>
      </c>
      <c r="X13" s="90"/>
      <c r="Y13" s="87">
        <f t="shared" si="8"/>
        <v>63.029000000000003</v>
      </c>
      <c r="Z13" s="97" t="s">
        <v>45</v>
      </c>
    </row>
    <row r="14" spans="1:26" s="92" customFormat="1" ht="40.5" customHeight="1">
      <c r="A14" s="85">
        <f t="shared" si="0"/>
        <v>4</v>
      </c>
      <c r="B14" s="24"/>
      <c r="C14" s="72"/>
      <c r="D14" s="125" t="s">
        <v>220</v>
      </c>
      <c r="E14" s="140"/>
      <c r="F14" s="141" t="s">
        <v>8</v>
      </c>
      <c r="G14" s="142" t="s">
        <v>196</v>
      </c>
      <c r="H14" s="140" t="s">
        <v>197</v>
      </c>
      <c r="I14" s="141" t="s">
        <v>198</v>
      </c>
      <c r="J14" s="141" t="s">
        <v>77</v>
      </c>
      <c r="K14" s="83" t="s">
        <v>84</v>
      </c>
      <c r="L14" s="86">
        <v>103</v>
      </c>
      <c r="M14" s="87">
        <f t="shared" si="1"/>
        <v>60.588235294117652</v>
      </c>
      <c r="N14" s="88">
        <f t="shared" si="2"/>
        <v>5</v>
      </c>
      <c r="O14" s="86">
        <v>107.5</v>
      </c>
      <c r="P14" s="87">
        <f t="shared" si="3"/>
        <v>63.235294117647058</v>
      </c>
      <c r="Q14" s="88">
        <f t="shared" si="4"/>
        <v>2</v>
      </c>
      <c r="R14" s="86">
        <v>110.5</v>
      </c>
      <c r="S14" s="87">
        <f t="shared" si="5"/>
        <v>65</v>
      </c>
      <c r="T14" s="88">
        <f t="shared" si="6"/>
        <v>2</v>
      </c>
      <c r="U14" s="89"/>
      <c r="V14" s="89"/>
      <c r="W14" s="86">
        <f t="shared" si="7"/>
        <v>321</v>
      </c>
      <c r="X14" s="90"/>
      <c r="Y14" s="87">
        <f t="shared" si="8"/>
        <v>62.941000000000003</v>
      </c>
      <c r="Z14" s="97"/>
    </row>
    <row r="15" spans="1:26" s="92" customFormat="1" ht="40.5" customHeight="1">
      <c r="A15" s="85">
        <f t="shared" si="0"/>
        <v>5</v>
      </c>
      <c r="B15" s="24"/>
      <c r="C15" s="72"/>
      <c r="D15" s="237" t="s">
        <v>105</v>
      </c>
      <c r="E15" s="140"/>
      <c r="F15" s="151" t="s">
        <v>8</v>
      </c>
      <c r="G15" s="142" t="s">
        <v>233</v>
      </c>
      <c r="H15" s="140"/>
      <c r="I15" s="141" t="s">
        <v>103</v>
      </c>
      <c r="J15" s="141" t="s">
        <v>104</v>
      </c>
      <c r="K15" s="83" t="s">
        <v>232</v>
      </c>
      <c r="L15" s="86">
        <v>106.5</v>
      </c>
      <c r="M15" s="87">
        <f t="shared" si="1"/>
        <v>62.647058823529413</v>
      </c>
      <c r="N15" s="88">
        <f t="shared" si="2"/>
        <v>4</v>
      </c>
      <c r="O15" s="86">
        <v>102</v>
      </c>
      <c r="P15" s="87">
        <f t="shared" si="3"/>
        <v>60</v>
      </c>
      <c r="Q15" s="88">
        <f t="shared" si="4"/>
        <v>5</v>
      </c>
      <c r="R15" s="86">
        <v>100.5</v>
      </c>
      <c r="S15" s="87">
        <f t="shared" si="5"/>
        <v>59.117647058823529</v>
      </c>
      <c r="T15" s="88">
        <f t="shared" si="6"/>
        <v>5</v>
      </c>
      <c r="U15" s="89"/>
      <c r="V15" s="89">
        <v>1</v>
      </c>
      <c r="W15" s="86">
        <f t="shared" si="7"/>
        <v>309</v>
      </c>
      <c r="X15" s="90"/>
      <c r="Y15" s="87">
        <f t="shared" si="8"/>
        <v>60.588000000000001</v>
      </c>
      <c r="Z15" s="97"/>
    </row>
    <row r="16" spans="1:26" s="92" customFormat="1" ht="40.5" customHeight="1">
      <c r="A16" s="85">
        <f t="shared" si="0"/>
        <v>6</v>
      </c>
      <c r="B16" s="24"/>
      <c r="C16" s="72"/>
      <c r="D16" s="237" t="s">
        <v>107</v>
      </c>
      <c r="E16" s="140" t="s">
        <v>106</v>
      </c>
      <c r="F16" s="151" t="s">
        <v>8</v>
      </c>
      <c r="G16" s="142" t="s">
        <v>110</v>
      </c>
      <c r="H16" s="140"/>
      <c r="I16" s="141" t="s">
        <v>89</v>
      </c>
      <c r="J16" s="141" t="s">
        <v>108</v>
      </c>
      <c r="K16" s="83" t="s">
        <v>109</v>
      </c>
      <c r="L16" s="86">
        <v>102</v>
      </c>
      <c r="M16" s="87">
        <f t="shared" si="1"/>
        <v>60</v>
      </c>
      <c r="N16" s="88">
        <f t="shared" si="2"/>
        <v>6</v>
      </c>
      <c r="O16" s="86">
        <v>101.5</v>
      </c>
      <c r="P16" s="87">
        <f t="shared" si="3"/>
        <v>59.705882352941181</v>
      </c>
      <c r="Q16" s="88">
        <f t="shared" si="4"/>
        <v>6</v>
      </c>
      <c r="R16" s="86">
        <v>98.5</v>
      </c>
      <c r="S16" s="87">
        <f t="shared" si="5"/>
        <v>57.941176470588239</v>
      </c>
      <c r="T16" s="88">
        <f t="shared" si="6"/>
        <v>6</v>
      </c>
      <c r="U16" s="89"/>
      <c r="V16" s="89"/>
      <c r="W16" s="86">
        <f t="shared" si="7"/>
        <v>302</v>
      </c>
      <c r="X16" s="90"/>
      <c r="Y16" s="87">
        <f t="shared" si="8"/>
        <v>59.216000000000001</v>
      </c>
      <c r="Z16" s="97"/>
    </row>
    <row r="17" spans="1:26" s="92" customFormat="1" ht="40.5" customHeight="1">
      <c r="A17" s="85">
        <f t="shared" si="0"/>
        <v>7</v>
      </c>
      <c r="B17" s="24"/>
      <c r="C17" s="72"/>
      <c r="D17" s="219" t="s">
        <v>179</v>
      </c>
      <c r="E17" s="223"/>
      <c r="F17" s="151" t="s">
        <v>8</v>
      </c>
      <c r="G17" s="149" t="s">
        <v>178</v>
      </c>
      <c r="H17" s="182" t="s">
        <v>176</v>
      </c>
      <c r="I17" s="221" t="s">
        <v>177</v>
      </c>
      <c r="J17" s="221" t="s">
        <v>177</v>
      </c>
      <c r="K17" s="83" t="s">
        <v>155</v>
      </c>
      <c r="L17" s="86">
        <v>101</v>
      </c>
      <c r="M17" s="87">
        <f t="shared" si="1"/>
        <v>59.411764705882355</v>
      </c>
      <c r="N17" s="88">
        <f t="shared" si="2"/>
        <v>7</v>
      </c>
      <c r="O17" s="86">
        <v>99</v>
      </c>
      <c r="P17" s="87">
        <f t="shared" si="3"/>
        <v>58.235294117647058</v>
      </c>
      <c r="Q17" s="88">
        <f t="shared" si="4"/>
        <v>7</v>
      </c>
      <c r="R17" s="86">
        <v>98.5</v>
      </c>
      <c r="S17" s="87">
        <f t="shared" si="5"/>
        <v>57.941176470588239</v>
      </c>
      <c r="T17" s="88">
        <f t="shared" si="6"/>
        <v>6</v>
      </c>
      <c r="U17" s="89"/>
      <c r="V17" s="89"/>
      <c r="W17" s="86">
        <f t="shared" si="7"/>
        <v>298.5</v>
      </c>
      <c r="X17" s="90"/>
      <c r="Y17" s="87">
        <f t="shared" si="8"/>
        <v>58.529000000000003</v>
      </c>
      <c r="Z17" s="97"/>
    </row>
    <row r="18" spans="1:26" s="92" customFormat="1" ht="40.5" customHeight="1">
      <c r="A18" s="85">
        <f t="shared" si="0"/>
        <v>8</v>
      </c>
      <c r="B18" s="24"/>
      <c r="C18" s="72"/>
      <c r="D18" s="219" t="s">
        <v>184</v>
      </c>
      <c r="E18" s="223"/>
      <c r="F18" s="193" t="s">
        <v>8</v>
      </c>
      <c r="G18" s="149" t="s">
        <v>187</v>
      </c>
      <c r="H18" s="182" t="s">
        <v>185</v>
      </c>
      <c r="I18" s="221" t="s">
        <v>186</v>
      </c>
      <c r="J18" s="221" t="s">
        <v>177</v>
      </c>
      <c r="K18" s="83" t="s">
        <v>155</v>
      </c>
      <c r="L18" s="86">
        <v>100.5</v>
      </c>
      <c r="M18" s="87">
        <f t="shared" si="1"/>
        <v>59.117647058823529</v>
      </c>
      <c r="N18" s="88">
        <f t="shared" si="2"/>
        <v>8</v>
      </c>
      <c r="O18" s="86">
        <v>98.5</v>
      </c>
      <c r="P18" s="87">
        <f t="shared" si="3"/>
        <v>57.941176470588239</v>
      </c>
      <c r="Q18" s="88">
        <f t="shared" si="4"/>
        <v>8</v>
      </c>
      <c r="R18" s="86">
        <v>97</v>
      </c>
      <c r="S18" s="87">
        <f t="shared" si="5"/>
        <v>57.058823529411768</v>
      </c>
      <c r="T18" s="88">
        <f t="shared" si="6"/>
        <v>8</v>
      </c>
      <c r="U18" s="89"/>
      <c r="V18" s="89">
        <v>1</v>
      </c>
      <c r="W18" s="86">
        <f t="shared" si="7"/>
        <v>296</v>
      </c>
      <c r="X18" s="90"/>
      <c r="Y18" s="87">
        <f t="shared" si="8"/>
        <v>58.039000000000001</v>
      </c>
      <c r="Z18" s="97"/>
    </row>
    <row r="19" spans="1:26" s="157" customFormat="1" ht="40.5" customHeight="1">
      <c r="A19" s="85">
        <f t="shared" si="0"/>
        <v>9</v>
      </c>
      <c r="B19" s="24"/>
      <c r="C19" s="72"/>
      <c r="D19" s="189" t="s">
        <v>173</v>
      </c>
      <c r="E19" s="223"/>
      <c r="F19" s="151" t="s">
        <v>8</v>
      </c>
      <c r="G19" s="77" t="s">
        <v>163</v>
      </c>
      <c r="H19" s="182" t="s">
        <v>164</v>
      </c>
      <c r="I19" s="224" t="s">
        <v>165</v>
      </c>
      <c r="J19" s="224" t="s">
        <v>171</v>
      </c>
      <c r="K19" s="211" t="s">
        <v>167</v>
      </c>
      <c r="L19" s="86">
        <v>100</v>
      </c>
      <c r="M19" s="87">
        <f t="shared" si="1"/>
        <v>58.82352941176471</v>
      </c>
      <c r="N19" s="88">
        <f t="shared" si="2"/>
        <v>9</v>
      </c>
      <c r="O19" s="86">
        <v>98</v>
      </c>
      <c r="P19" s="87">
        <f t="shared" si="3"/>
        <v>57.647058823529413</v>
      </c>
      <c r="Q19" s="88">
        <f t="shared" si="4"/>
        <v>9</v>
      </c>
      <c r="R19" s="86">
        <v>92</v>
      </c>
      <c r="S19" s="87">
        <f t="shared" si="5"/>
        <v>54.117647058823529</v>
      </c>
      <c r="T19" s="88">
        <f t="shared" si="6"/>
        <v>9</v>
      </c>
      <c r="U19" s="89"/>
      <c r="V19" s="89">
        <v>1</v>
      </c>
      <c r="W19" s="86">
        <f t="shared" si="7"/>
        <v>290</v>
      </c>
      <c r="X19" s="90"/>
      <c r="Y19" s="87">
        <f t="shared" si="8"/>
        <v>56.863</v>
      </c>
      <c r="Z19" s="97"/>
    </row>
    <row r="20" spans="1:26" s="25" customFormat="1" ht="38.2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31.5" customHeight="1">
      <c r="A21" s="34"/>
      <c r="B21" s="34"/>
      <c r="C21" s="34"/>
      <c r="D21" s="34" t="s">
        <v>18</v>
      </c>
      <c r="E21" s="34"/>
      <c r="F21" s="34"/>
      <c r="G21" s="34"/>
      <c r="H21" s="34"/>
      <c r="J21" s="34"/>
      <c r="K21" s="7" t="s">
        <v>61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31.5" customHeight="1">
      <c r="A22" s="34"/>
      <c r="B22" s="34"/>
      <c r="C22" s="34"/>
      <c r="D22" s="34"/>
      <c r="E22" s="34"/>
      <c r="F22" s="34"/>
      <c r="G22" s="34"/>
      <c r="H22" s="34"/>
      <c r="J22" s="34"/>
      <c r="K22" s="7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31.5" customHeight="1">
      <c r="A23" s="34"/>
      <c r="B23" s="34"/>
      <c r="C23" s="34"/>
      <c r="D23" s="34" t="s">
        <v>11</v>
      </c>
      <c r="E23" s="34"/>
      <c r="F23" s="34"/>
      <c r="G23" s="34"/>
      <c r="H23" s="34"/>
      <c r="J23" s="34"/>
      <c r="K23" s="7" t="s">
        <v>51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s="45" customFormat="1" ht="31.5" customHeight="1">
      <c r="K24" s="7"/>
      <c r="L24" s="48"/>
      <c r="M24" s="47"/>
      <c r="O24" s="48"/>
      <c r="P24" s="47"/>
      <c r="R24" s="48"/>
      <c r="S24" s="47"/>
      <c r="Y24" s="47"/>
    </row>
    <row r="25" spans="1:26" ht="31.5" customHeight="1">
      <c r="D25" s="46" t="s">
        <v>48</v>
      </c>
      <c r="K25" s="7" t="s">
        <v>60</v>
      </c>
    </row>
  </sheetData>
  <protectedRanges>
    <protectedRange sqref="K14" name="Диапазон1_3_1_1_3_11_1_1_3_1_3_1_1_1_1_3_2_1_1_1"/>
    <protectedRange sqref="K17:K18" name="Диапазон1_3_1_1_3_11_1_1_3_1_3_1_1_1_1_3_2_1_1_6_1"/>
    <protectedRange sqref="K11:K12" name="Диапазон1_3_1_1_3_11_1_1_3_1_3_1_1_1_1_3_2_1_1"/>
  </protectedRanges>
  <mergeCells count="25">
    <mergeCell ref="A6:Z6"/>
    <mergeCell ref="A9:A10"/>
    <mergeCell ref="B9:B10"/>
    <mergeCell ref="C9:C10"/>
    <mergeCell ref="H9:H10"/>
    <mergeCell ref="I9:I10"/>
    <mergeCell ref="Y9:Y10"/>
    <mergeCell ref="Z9:Z10"/>
    <mergeCell ref="D9:D10"/>
    <mergeCell ref="E9:E10"/>
    <mergeCell ref="K9:K10"/>
    <mergeCell ref="L9:N9"/>
    <mergeCell ref="F9:F10"/>
    <mergeCell ref="G9:G10"/>
    <mergeCell ref="A1:Z1"/>
    <mergeCell ref="A3:Z3"/>
    <mergeCell ref="A4:Z4"/>
    <mergeCell ref="A5:Z5"/>
    <mergeCell ref="A2:Y2"/>
    <mergeCell ref="W9:W10"/>
    <mergeCell ref="X9:X10"/>
    <mergeCell ref="O9:Q9"/>
    <mergeCell ref="R9:T9"/>
    <mergeCell ref="U9:U10"/>
    <mergeCell ref="V9:V10"/>
  </mergeCells>
  <phoneticPr fontId="49" type="noConversion"/>
  <pageMargins left="0.59055118110236227" right="0.59055118110236227" top="0.3" bottom="0.15748031496062992" header="0.23622047244094491" footer="0.15748031496062992"/>
  <pageSetup paperSize="9" scale="6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Normal="100" zoomScaleSheetLayoutView="75" workbookViewId="0">
      <selection activeCell="G26" sqref="G26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9.28515625" style="8" customWidth="1"/>
    <col min="6" max="6" width="4.85546875" style="8" customWidth="1"/>
    <col min="7" max="7" width="34.85546875" style="8" customWidth="1"/>
    <col min="8" max="8" width="10.5703125" style="8" customWidth="1"/>
    <col min="9" max="9" width="16.85546875" style="8" customWidth="1"/>
    <col min="10" max="10" width="12.7109375" style="8" hidden="1" customWidth="1"/>
    <col min="11" max="11" width="24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26" width="8" style="8" hidden="1" customWidth="1"/>
    <col min="27" max="16384" width="9.140625" style="8"/>
  </cols>
  <sheetData>
    <row r="1" spans="1:26" ht="68.25" customHeight="1">
      <c r="A1" s="262" t="s">
        <v>96</v>
      </c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26" ht="17.25" customHeight="1">
      <c r="A2" s="283" t="s">
        <v>91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152"/>
    </row>
    <row r="3" spans="1:26" s="9" customFormat="1" ht="15.95" customHeight="1">
      <c r="A3" s="256" t="s">
        <v>19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10" customFormat="1" ht="15.95" customHeight="1">
      <c r="A4" s="257" t="s">
        <v>31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11" customFormat="1" ht="21" customHeight="1">
      <c r="A5" s="244" t="s">
        <v>162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s="96" customFormat="1" ht="18.75" customHeight="1">
      <c r="A6" s="249" t="s">
        <v>234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94" t="s">
        <v>92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93</v>
      </c>
      <c r="Z8" s="19"/>
    </row>
    <row r="9" spans="1:26" s="20" customFormat="1" ht="20.100000000000001" customHeight="1">
      <c r="A9" s="247" t="s">
        <v>30</v>
      </c>
      <c r="B9" s="248" t="s">
        <v>2</v>
      </c>
      <c r="C9" s="250" t="s">
        <v>14</v>
      </c>
      <c r="D9" s="245" t="s">
        <v>16</v>
      </c>
      <c r="E9" s="245" t="s">
        <v>3</v>
      </c>
      <c r="F9" s="247" t="s">
        <v>15</v>
      </c>
      <c r="G9" s="245" t="s">
        <v>17</v>
      </c>
      <c r="H9" s="245" t="s">
        <v>3</v>
      </c>
      <c r="I9" s="245" t="s">
        <v>4</v>
      </c>
      <c r="J9" s="60"/>
      <c r="K9" s="245" t="s">
        <v>6</v>
      </c>
      <c r="L9" s="246" t="s">
        <v>20</v>
      </c>
      <c r="M9" s="246"/>
      <c r="N9" s="246"/>
      <c r="O9" s="246" t="s">
        <v>21</v>
      </c>
      <c r="P9" s="246"/>
      <c r="Q9" s="246"/>
      <c r="R9" s="246" t="s">
        <v>47</v>
      </c>
      <c r="S9" s="246"/>
      <c r="T9" s="246"/>
      <c r="U9" s="252" t="s">
        <v>22</v>
      </c>
      <c r="V9" s="250" t="s">
        <v>23</v>
      </c>
      <c r="W9" s="247" t="s">
        <v>24</v>
      </c>
      <c r="X9" s="248" t="s">
        <v>25</v>
      </c>
      <c r="Y9" s="243" t="s">
        <v>26</v>
      </c>
      <c r="Z9" s="284" t="s">
        <v>27</v>
      </c>
    </row>
    <row r="10" spans="1:26" s="20" customFormat="1" ht="39.950000000000003" customHeight="1">
      <c r="A10" s="247"/>
      <c r="B10" s="248"/>
      <c r="C10" s="251"/>
      <c r="D10" s="245"/>
      <c r="E10" s="245"/>
      <c r="F10" s="247"/>
      <c r="G10" s="245"/>
      <c r="H10" s="245"/>
      <c r="I10" s="245"/>
      <c r="J10" s="60"/>
      <c r="K10" s="245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53"/>
      <c r="V10" s="251"/>
      <c r="W10" s="247"/>
      <c r="X10" s="248"/>
      <c r="Y10" s="243"/>
      <c r="Z10" s="285"/>
    </row>
    <row r="11" spans="1:26" s="92" customFormat="1" ht="45.75" customHeight="1">
      <c r="A11" s="85">
        <f>RANK(Y11,Y$11:Y$14,0)</f>
        <v>1</v>
      </c>
      <c r="B11" s="24"/>
      <c r="C11" s="72"/>
      <c r="D11" s="143" t="s">
        <v>79</v>
      </c>
      <c r="E11" s="95" t="s">
        <v>80</v>
      </c>
      <c r="F11" s="141" t="s">
        <v>8</v>
      </c>
      <c r="G11" s="75" t="s">
        <v>81</v>
      </c>
      <c r="H11" s="84" t="s">
        <v>82</v>
      </c>
      <c r="I11" s="82" t="s">
        <v>83</v>
      </c>
      <c r="J11" s="83" t="s">
        <v>77</v>
      </c>
      <c r="K11" s="83" t="s">
        <v>86</v>
      </c>
      <c r="L11" s="86">
        <v>117.5</v>
      </c>
      <c r="M11" s="87">
        <f>L11/1.7-IF($U11=1,0.5,IF($U11=2,1.5,0))</f>
        <v>69.117647058823536</v>
      </c>
      <c r="N11" s="88">
        <f>RANK(M11,M$11:M$14,0)</f>
        <v>1</v>
      </c>
      <c r="O11" s="86">
        <v>111.5</v>
      </c>
      <c r="P11" s="87">
        <f>O11/1.7-IF($U11=1,0.5,IF($U11=2,1.5,0))</f>
        <v>65.588235294117652</v>
      </c>
      <c r="Q11" s="88">
        <f>RANK(P11,P$11:P$14,0)</f>
        <v>1</v>
      </c>
      <c r="R11" s="86">
        <v>113.5</v>
      </c>
      <c r="S11" s="87">
        <f>R11/1.7-IF($U11=1,0.5,IF($U11=2,1.5,0))</f>
        <v>66.764705882352942</v>
      </c>
      <c r="T11" s="88">
        <f>RANK(S11,S$11:S$14,0)</f>
        <v>2</v>
      </c>
      <c r="U11" s="89"/>
      <c r="V11" s="89"/>
      <c r="W11" s="86">
        <f>L11+O11+R11</f>
        <v>342.5</v>
      </c>
      <c r="X11" s="90"/>
      <c r="Y11" s="87">
        <f>ROUND(SUM(M11,P11,S11)/3,3)</f>
        <v>67.156999999999996</v>
      </c>
      <c r="Z11" s="97"/>
    </row>
    <row r="12" spans="1:26" s="92" customFormat="1" ht="45.75" customHeight="1">
      <c r="A12" s="85">
        <f>RANK(Y12,Y$11:Y$14,0)</f>
        <v>2</v>
      </c>
      <c r="B12" s="24"/>
      <c r="C12" s="72"/>
      <c r="D12" s="184" t="s">
        <v>132</v>
      </c>
      <c r="E12" s="80" t="s">
        <v>133</v>
      </c>
      <c r="F12" s="185" t="s">
        <v>8</v>
      </c>
      <c r="G12" s="186" t="s">
        <v>137</v>
      </c>
      <c r="H12" s="187" t="s">
        <v>136</v>
      </c>
      <c r="I12" s="183" t="s">
        <v>130</v>
      </c>
      <c r="J12" s="188" t="s">
        <v>131</v>
      </c>
      <c r="K12" s="211" t="s">
        <v>227</v>
      </c>
      <c r="L12" s="86">
        <v>110</v>
      </c>
      <c r="M12" s="87">
        <f>L12/1.7-IF($U12=1,0.5,IF($U12=2,1.5,0))</f>
        <v>64.705882352941174</v>
      </c>
      <c r="N12" s="88">
        <f>RANK(M12,M$11:M$14,0)</f>
        <v>2</v>
      </c>
      <c r="O12" s="86">
        <v>107.5</v>
      </c>
      <c r="P12" s="87">
        <f>O12/1.7-IF($U12=1,0.5,IF($U12=2,1.5,0))</f>
        <v>63.235294117647058</v>
      </c>
      <c r="Q12" s="88">
        <f>RANK(P12,P$11:P$14,0)</f>
        <v>2</v>
      </c>
      <c r="R12" s="86">
        <v>114.5</v>
      </c>
      <c r="S12" s="87">
        <f>R12/1.7-IF($U12=1,0.5,IF($U12=2,1.5,0))</f>
        <v>67.352941176470594</v>
      </c>
      <c r="T12" s="88">
        <f>RANK(S12,S$11:S$14,0)</f>
        <v>1</v>
      </c>
      <c r="U12" s="89"/>
      <c r="V12" s="89"/>
      <c r="W12" s="86">
        <f>L12+O12+R12</f>
        <v>332</v>
      </c>
      <c r="X12" s="90"/>
      <c r="Y12" s="87">
        <f>ROUND(SUM(M12,P12,S12)/3,3)</f>
        <v>65.097999999999999</v>
      </c>
      <c r="Z12" s="97"/>
    </row>
    <row r="13" spans="1:26" s="233" customFormat="1" ht="45.75" customHeight="1">
      <c r="A13" s="85">
        <f>RANK(Y13,Y$11:Y$14,0)</f>
        <v>3</v>
      </c>
      <c r="B13" s="24"/>
      <c r="C13" s="72"/>
      <c r="D13" s="219" t="s">
        <v>183</v>
      </c>
      <c r="E13" s="223"/>
      <c r="F13" s="185" t="s">
        <v>8</v>
      </c>
      <c r="G13" s="149" t="s">
        <v>180</v>
      </c>
      <c r="H13" s="182" t="s">
        <v>181</v>
      </c>
      <c r="I13" s="221" t="s">
        <v>182</v>
      </c>
      <c r="J13" s="221" t="s">
        <v>177</v>
      </c>
      <c r="K13" s="83" t="s">
        <v>155</v>
      </c>
      <c r="L13" s="86">
        <v>106</v>
      </c>
      <c r="M13" s="87">
        <f>L13/1.7-IF($U13=1,0.5,IF($U13=2,1.5,0))</f>
        <v>62.352941176470587</v>
      </c>
      <c r="N13" s="88">
        <f>RANK(M13,M$11:M$14,0)</f>
        <v>3</v>
      </c>
      <c r="O13" s="86">
        <v>102.5</v>
      </c>
      <c r="P13" s="87">
        <f>O13/1.7-IF($U13=1,0.5,IF($U13=2,1.5,0))</f>
        <v>60.294117647058826</v>
      </c>
      <c r="Q13" s="88">
        <f>RANK(P13,P$11:P$14,0)</f>
        <v>3</v>
      </c>
      <c r="R13" s="86">
        <v>103.5</v>
      </c>
      <c r="S13" s="87">
        <f>R13/1.7-IF($U13=1,0.5,IF($U13=2,1.5,0))</f>
        <v>60.882352941176471</v>
      </c>
      <c r="T13" s="88">
        <f>RANK(S13,S$11:S$14,0)</f>
        <v>3</v>
      </c>
      <c r="U13" s="89"/>
      <c r="V13" s="89"/>
      <c r="W13" s="86">
        <f>L13+O13+R13</f>
        <v>312</v>
      </c>
      <c r="X13" s="90"/>
      <c r="Y13" s="87">
        <f>ROUND(SUM(M13,P13,S13)/3,3)</f>
        <v>61.176000000000002</v>
      </c>
      <c r="Z13" s="97" t="s">
        <v>45</v>
      </c>
    </row>
    <row r="14" spans="1:26" s="92" customFormat="1" ht="45.75" customHeight="1">
      <c r="A14" s="85">
        <f>RANK(Y14,Y$11:Y$14,0)</f>
        <v>4</v>
      </c>
      <c r="B14" s="24"/>
      <c r="C14" s="72"/>
      <c r="D14" s="189" t="s">
        <v>172</v>
      </c>
      <c r="E14" s="223"/>
      <c r="F14" s="185" t="s">
        <v>8</v>
      </c>
      <c r="G14" s="77" t="s">
        <v>163</v>
      </c>
      <c r="H14" s="182" t="s">
        <v>164</v>
      </c>
      <c r="I14" s="224" t="s">
        <v>165</v>
      </c>
      <c r="J14" s="224" t="s">
        <v>166</v>
      </c>
      <c r="K14" s="211" t="s">
        <v>167</v>
      </c>
      <c r="L14" s="86">
        <v>97.5</v>
      </c>
      <c r="M14" s="87">
        <f>L14/1.7-IF($U14=1,0.5,IF($U14=2,1.5,0))</f>
        <v>57.352941176470587</v>
      </c>
      <c r="N14" s="88">
        <f>RANK(M14,M$11:M$14,0)</f>
        <v>4</v>
      </c>
      <c r="O14" s="86">
        <v>96</v>
      </c>
      <c r="P14" s="87">
        <f>O14/1.7-IF($U14=1,0.5,IF($U14=2,1.5,0))</f>
        <v>56.470588235294116</v>
      </c>
      <c r="Q14" s="88">
        <f>RANK(P14,P$11:P$14,0)</f>
        <v>4</v>
      </c>
      <c r="R14" s="86">
        <v>90.5</v>
      </c>
      <c r="S14" s="87">
        <f>R14/1.7-IF($U14=1,0.5,IF($U14=2,1.5,0))</f>
        <v>53.235294117647058</v>
      </c>
      <c r="T14" s="88">
        <f>RANK(S14,S$11:S$14,0)</f>
        <v>4</v>
      </c>
      <c r="U14" s="89"/>
      <c r="V14" s="89"/>
      <c r="W14" s="86">
        <f>L14+O14+R14</f>
        <v>284</v>
      </c>
      <c r="X14" s="90"/>
      <c r="Y14" s="87">
        <f>ROUND(SUM(M14,P14,S14)/3,3)</f>
        <v>55.686</v>
      </c>
      <c r="Z14" s="97" t="s">
        <v>45</v>
      </c>
    </row>
    <row r="15" spans="1:26" s="25" customFormat="1" ht="38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1.5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7" t="s">
        <v>61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1.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1.5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7" t="s">
        <v>51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s="45" customFormat="1" ht="31.5" customHeight="1">
      <c r="K19" s="7"/>
      <c r="L19" s="48"/>
      <c r="M19" s="47"/>
      <c r="O19" s="48"/>
      <c r="P19" s="47"/>
      <c r="R19" s="48"/>
      <c r="S19" s="47"/>
      <c r="Y19" s="47"/>
    </row>
    <row r="20" spans="1:26" ht="31.5" customHeight="1">
      <c r="D20" s="46" t="s">
        <v>48</v>
      </c>
      <c r="K20" s="7" t="s">
        <v>60</v>
      </c>
    </row>
  </sheetData>
  <protectedRanges>
    <protectedRange sqref="K12" name="Диапазон1_3_1_1_3_11_1_1_3_1_3_1_1_1_1_3_2_1_1"/>
  </protectedRanges>
  <mergeCells count="25">
    <mergeCell ref="H9:H10"/>
    <mergeCell ref="I9:I10"/>
    <mergeCell ref="Z9:Z10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G9:G10"/>
    <mergeCell ref="K9:K10"/>
    <mergeCell ref="L9:N9"/>
    <mergeCell ref="A6:Z6"/>
    <mergeCell ref="A1:Z1"/>
    <mergeCell ref="A2:Y2"/>
    <mergeCell ref="A3:Z3"/>
    <mergeCell ref="A4:Z4"/>
    <mergeCell ref="A5:Z5"/>
    <mergeCell ref="O9:Q9"/>
    <mergeCell ref="A9:A10"/>
  </mergeCells>
  <phoneticPr fontId="0" type="noConversion"/>
  <pageMargins left="0.59055118110236227" right="0.59055118110236227" top="0.43307086614173229" bottom="0.15748031496062992" header="0.23622047244094491" footer="0.15748031496062992"/>
  <pageSetup paperSize="9" scale="6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100" zoomScaleSheetLayoutView="100" workbookViewId="0">
      <selection activeCell="B61" sqref="B61"/>
    </sheetView>
  </sheetViews>
  <sheetFormatPr defaultColWidth="8.85546875" defaultRowHeight="12.75"/>
  <cols>
    <col min="1" max="1" width="24.85546875" style="55" customWidth="1"/>
    <col min="2" max="2" width="19.28515625" style="55" customWidth="1"/>
    <col min="3" max="3" width="11.140625" style="55" customWidth="1"/>
    <col min="4" max="4" width="25.140625" style="55" customWidth="1"/>
    <col min="5" max="5" width="21.42578125" style="55" customWidth="1"/>
    <col min="6" max="16384" width="8.85546875" style="55"/>
  </cols>
  <sheetData>
    <row r="1" spans="1:12" ht="84.75" customHeight="1">
      <c r="A1" s="240" t="s">
        <v>95</v>
      </c>
      <c r="B1" s="240"/>
      <c r="C1" s="240"/>
      <c r="D1" s="240"/>
      <c r="E1" s="240"/>
      <c r="F1" s="69"/>
      <c r="G1" s="69"/>
      <c r="H1" s="69"/>
      <c r="I1" s="69"/>
      <c r="J1" s="69"/>
      <c r="K1" s="69"/>
      <c r="L1" s="69"/>
    </row>
    <row r="2" spans="1:12" ht="26.25" hidden="1" customHeight="1">
      <c r="A2" s="286"/>
      <c r="B2" s="286"/>
      <c r="C2" s="286"/>
      <c r="D2" s="286"/>
      <c r="E2" s="286"/>
      <c r="F2" s="54"/>
      <c r="G2" s="54"/>
      <c r="H2" s="54"/>
      <c r="I2" s="54"/>
      <c r="J2" s="54"/>
    </row>
    <row r="3" spans="1:12" ht="22.15" customHeight="1">
      <c r="A3" s="56" t="s">
        <v>32</v>
      </c>
    </row>
    <row r="4" spans="1:12" ht="22.15" customHeight="1">
      <c r="A4" s="112" t="s">
        <v>92</v>
      </c>
      <c r="B4" s="113"/>
      <c r="C4" s="113"/>
      <c r="D4" s="113"/>
      <c r="E4" s="114" t="s">
        <v>93</v>
      </c>
    </row>
    <row r="5" spans="1:12" ht="22.15" customHeight="1">
      <c r="A5" s="58" t="s">
        <v>33</v>
      </c>
      <c r="B5" s="73" t="s">
        <v>34</v>
      </c>
      <c r="C5" s="73" t="s">
        <v>35</v>
      </c>
      <c r="D5" s="73" t="s">
        <v>36</v>
      </c>
      <c r="E5" s="73" t="s">
        <v>37</v>
      </c>
    </row>
    <row r="6" spans="1:12" ht="36.75" customHeight="1">
      <c r="A6" s="59" t="s">
        <v>18</v>
      </c>
      <c r="B6" s="59" t="s">
        <v>62</v>
      </c>
      <c r="C6" s="59" t="s">
        <v>44</v>
      </c>
      <c r="D6" s="59" t="s">
        <v>38</v>
      </c>
      <c r="E6" s="59"/>
    </row>
    <row r="7" spans="1:12" ht="36.75" customHeight="1">
      <c r="A7" s="74" t="s">
        <v>97</v>
      </c>
      <c r="B7" s="108" t="s">
        <v>57</v>
      </c>
      <c r="C7" s="59" t="s">
        <v>54</v>
      </c>
      <c r="D7" s="59" t="s">
        <v>55</v>
      </c>
      <c r="E7" s="73"/>
    </row>
    <row r="8" spans="1:12" ht="36.75" customHeight="1">
      <c r="A8" s="74" t="s">
        <v>40</v>
      </c>
      <c r="B8" s="59" t="s">
        <v>98</v>
      </c>
      <c r="C8" s="59" t="s">
        <v>54</v>
      </c>
      <c r="D8" s="59" t="s">
        <v>38</v>
      </c>
      <c r="E8" s="73"/>
    </row>
    <row r="9" spans="1:12" ht="36.75" hidden="1" customHeight="1">
      <c r="A9" s="74" t="s">
        <v>49</v>
      </c>
      <c r="B9" s="59"/>
      <c r="C9" s="59"/>
      <c r="D9" s="59"/>
      <c r="E9" s="73"/>
    </row>
    <row r="10" spans="1:12" ht="36.75" hidden="1" customHeight="1">
      <c r="A10" s="74" t="s">
        <v>52</v>
      </c>
      <c r="B10" s="59"/>
      <c r="C10" s="59"/>
      <c r="D10" s="59"/>
      <c r="E10" s="73"/>
    </row>
    <row r="11" spans="1:12" ht="36.75" customHeight="1">
      <c r="A11" s="74" t="s">
        <v>52</v>
      </c>
      <c r="B11" s="59" t="s">
        <v>235</v>
      </c>
      <c r="C11" s="59" t="s">
        <v>63</v>
      </c>
      <c r="D11" s="59" t="s">
        <v>38</v>
      </c>
      <c r="E11" s="73"/>
    </row>
    <row r="12" spans="1:12" ht="36.75" customHeight="1">
      <c r="A12" s="74" t="s">
        <v>52</v>
      </c>
      <c r="B12" s="59" t="s">
        <v>236</v>
      </c>
      <c r="C12" s="59" t="s">
        <v>63</v>
      </c>
      <c r="D12" s="59" t="s">
        <v>38</v>
      </c>
      <c r="E12" s="73"/>
    </row>
    <row r="13" spans="1:12" s="93" customFormat="1" ht="36.75" customHeight="1">
      <c r="A13" s="74" t="s">
        <v>59</v>
      </c>
      <c r="B13" s="59" t="s">
        <v>99</v>
      </c>
      <c r="C13" s="59" t="s">
        <v>54</v>
      </c>
      <c r="D13" s="59" t="s">
        <v>55</v>
      </c>
      <c r="E13" s="73"/>
    </row>
    <row r="14" spans="1:12" ht="36.75" customHeight="1">
      <c r="A14" s="74" t="s">
        <v>11</v>
      </c>
      <c r="B14" s="59" t="s">
        <v>50</v>
      </c>
      <c r="C14" s="59" t="s">
        <v>44</v>
      </c>
      <c r="D14" s="59" t="s">
        <v>39</v>
      </c>
      <c r="E14" s="73"/>
    </row>
    <row r="15" spans="1:12" s="110" customFormat="1" ht="36.75" customHeight="1">
      <c r="A15" s="74" t="s">
        <v>58</v>
      </c>
      <c r="B15" s="59" t="s">
        <v>100</v>
      </c>
      <c r="C15" s="59" t="s">
        <v>63</v>
      </c>
      <c r="D15" s="59" t="s">
        <v>38</v>
      </c>
      <c r="E15" s="109"/>
    </row>
    <row r="16" spans="1:12" ht="36.75" customHeight="1">
      <c r="A16" s="74" t="s">
        <v>41</v>
      </c>
      <c r="B16" s="59" t="s">
        <v>226</v>
      </c>
      <c r="C16" s="59"/>
      <c r="D16" s="59"/>
      <c r="E16" s="73"/>
    </row>
    <row r="19" spans="1:12">
      <c r="A19" s="1"/>
      <c r="B19" s="2"/>
      <c r="C19" s="1"/>
      <c r="D19" s="1"/>
      <c r="E19" s="1"/>
    </row>
    <row r="20" spans="1:12">
      <c r="A20" s="1" t="s">
        <v>43</v>
      </c>
      <c r="B20" s="2"/>
      <c r="D20" s="7" t="s">
        <v>61</v>
      </c>
      <c r="E20" s="1"/>
    </row>
    <row r="21" spans="1:12" ht="17.45" customHeight="1">
      <c r="A21" s="1"/>
      <c r="B21" s="2"/>
      <c r="D21" s="1"/>
      <c r="E21" s="1"/>
    </row>
    <row r="22" spans="1:12" ht="84.75" customHeight="1">
      <c r="A22" s="240" t="s">
        <v>95</v>
      </c>
      <c r="B22" s="240"/>
      <c r="C22" s="240"/>
      <c r="D22" s="240"/>
      <c r="E22" s="69"/>
      <c r="F22" s="69"/>
      <c r="G22" s="69"/>
      <c r="H22" s="69"/>
      <c r="I22" s="69"/>
      <c r="J22" s="69"/>
      <c r="K22" s="69"/>
      <c r="L22" s="69"/>
    </row>
    <row r="23" spans="1:12" ht="26.25" hidden="1" customHeight="1">
      <c r="A23" s="286"/>
      <c r="B23" s="286"/>
      <c r="C23" s="286"/>
      <c r="D23" s="286"/>
      <c r="E23" s="286"/>
      <c r="F23" s="54"/>
      <c r="G23" s="54"/>
      <c r="H23" s="54"/>
      <c r="I23" s="54"/>
      <c r="J23" s="54"/>
    </row>
    <row r="24" spans="1:12" ht="22.15" customHeight="1">
      <c r="A24" s="287" t="s">
        <v>65</v>
      </c>
      <c r="B24" s="287"/>
      <c r="C24" s="287"/>
      <c r="D24" s="287"/>
    </row>
    <row r="25" spans="1:12" ht="22.15" customHeight="1">
      <c r="A25" s="112" t="s">
        <v>92</v>
      </c>
      <c r="B25" s="111"/>
      <c r="C25" s="111"/>
      <c r="D25" s="114" t="s">
        <v>93</v>
      </c>
      <c r="E25" s="71"/>
    </row>
    <row r="26" spans="1:12" ht="22.15" customHeight="1">
      <c r="A26" s="58" t="s">
        <v>33</v>
      </c>
      <c r="B26" s="73" t="s">
        <v>34</v>
      </c>
      <c r="C26" s="73" t="s">
        <v>35</v>
      </c>
      <c r="D26" s="73" t="s">
        <v>36</v>
      </c>
    </row>
    <row r="27" spans="1:12" ht="36.75" customHeight="1">
      <c r="A27" s="59" t="s">
        <v>18</v>
      </c>
      <c r="B27" s="59" t="s">
        <v>62</v>
      </c>
      <c r="C27" s="59" t="s">
        <v>44</v>
      </c>
      <c r="D27" s="59" t="s">
        <v>38</v>
      </c>
    </row>
    <row r="28" spans="1:12" ht="36.75" customHeight="1">
      <c r="A28" s="74" t="s">
        <v>46</v>
      </c>
      <c r="B28" s="108" t="s">
        <v>57</v>
      </c>
      <c r="C28" s="59" t="s">
        <v>54</v>
      </c>
      <c r="D28" s="59" t="s">
        <v>55</v>
      </c>
    </row>
    <row r="29" spans="1:12" ht="36.75" customHeight="1">
      <c r="A29" s="74" t="s">
        <v>40</v>
      </c>
      <c r="B29" s="59" t="s">
        <v>98</v>
      </c>
      <c r="C29" s="59" t="s">
        <v>54</v>
      </c>
      <c r="D29" s="59" t="s">
        <v>38</v>
      </c>
    </row>
    <row r="30" spans="1:12" ht="36.75" hidden="1" customHeight="1">
      <c r="A30" s="74" t="s">
        <v>49</v>
      </c>
      <c r="B30" s="59"/>
      <c r="C30" s="59"/>
      <c r="D30" s="59"/>
    </row>
    <row r="31" spans="1:12" ht="36.75" hidden="1" customHeight="1">
      <c r="A31" s="74" t="s">
        <v>52</v>
      </c>
      <c r="B31" s="59"/>
      <c r="C31" s="59"/>
      <c r="D31" s="59"/>
    </row>
    <row r="32" spans="1:12" s="93" customFormat="1" ht="36.75" customHeight="1">
      <c r="A32" s="74" t="s">
        <v>64</v>
      </c>
      <c r="B32" s="59" t="s">
        <v>99</v>
      </c>
      <c r="C32" s="59" t="s">
        <v>54</v>
      </c>
      <c r="D32" s="59" t="s">
        <v>55</v>
      </c>
    </row>
    <row r="33" spans="1:5" ht="36.75" customHeight="1">
      <c r="A33" s="74" t="s">
        <v>11</v>
      </c>
      <c r="B33" s="59" t="s">
        <v>50</v>
      </c>
      <c r="C33" s="59" t="s">
        <v>44</v>
      </c>
      <c r="D33" s="59" t="s">
        <v>39</v>
      </c>
    </row>
    <row r="34" spans="1:5" ht="36.75" customHeight="1">
      <c r="A34" s="74" t="s">
        <v>41</v>
      </c>
      <c r="B34" s="59" t="s">
        <v>226</v>
      </c>
      <c r="C34" s="59"/>
      <c r="D34" s="59"/>
    </row>
    <row r="37" spans="1:5">
      <c r="A37" s="1"/>
      <c r="B37" s="2"/>
      <c r="C37" s="1"/>
      <c r="D37" s="1"/>
      <c r="E37" s="1"/>
    </row>
    <row r="38" spans="1:5">
      <c r="A38" s="1" t="s">
        <v>43</v>
      </c>
      <c r="B38" s="7"/>
      <c r="D38" s="7" t="s">
        <v>61</v>
      </c>
      <c r="E38" s="1"/>
    </row>
    <row r="39" spans="1:5" s="159" customFormat="1" ht="79.5" customHeight="1">
      <c r="A39" s="240" t="s">
        <v>95</v>
      </c>
      <c r="B39" s="240"/>
      <c r="C39" s="240"/>
      <c r="D39" s="240"/>
      <c r="E39" s="240"/>
    </row>
    <row r="40" spans="1:5" s="159" customFormat="1" ht="22.5" customHeight="1">
      <c r="A40" s="288" t="s">
        <v>101</v>
      </c>
      <c r="B40" s="288"/>
      <c r="C40" s="288"/>
      <c r="D40" s="288"/>
      <c r="E40" s="288"/>
    </row>
    <row r="41" spans="1:5" s="159" customFormat="1" ht="14.25">
      <c r="A41" s="160"/>
      <c r="B41" s="160"/>
      <c r="C41" s="160"/>
      <c r="D41" s="160"/>
    </row>
    <row r="42" spans="1:5" s="159" customFormat="1" ht="14.25">
      <c r="A42" s="175" t="s">
        <v>92</v>
      </c>
      <c r="B42" s="161"/>
      <c r="C42" s="161"/>
      <c r="D42" s="114" t="s">
        <v>93</v>
      </c>
      <c r="E42" s="162"/>
    </row>
    <row r="43" spans="1:5" s="159" customFormat="1" ht="14.25">
      <c r="A43" s="163"/>
      <c r="B43" s="163"/>
      <c r="C43" s="163"/>
      <c r="D43" s="163"/>
      <c r="E43" s="164"/>
    </row>
    <row r="44" spans="1:5" s="159" customFormat="1" ht="30" customHeight="1">
      <c r="A44" s="289" t="s">
        <v>102</v>
      </c>
      <c r="B44" s="289"/>
      <c r="C44" s="290">
        <v>3</v>
      </c>
      <c r="D44" s="290"/>
      <c r="E44" s="165"/>
    </row>
    <row r="45" spans="1:5" s="159" customFormat="1" ht="30" customHeight="1">
      <c r="A45" s="166"/>
      <c r="B45" s="166"/>
      <c r="C45" s="166"/>
      <c r="D45" s="166"/>
      <c r="E45" s="165"/>
    </row>
    <row r="46" spans="1:5" s="159" customFormat="1" ht="15">
      <c r="A46" s="167">
        <v>1</v>
      </c>
      <c r="B46" s="238" t="s">
        <v>38</v>
      </c>
      <c r="C46" s="168"/>
      <c r="D46" s="169"/>
      <c r="E46" s="165"/>
    </row>
    <row r="47" spans="1:5" s="159" customFormat="1" ht="15">
      <c r="A47" s="167">
        <v>2</v>
      </c>
      <c r="B47" s="238" t="s">
        <v>39</v>
      </c>
      <c r="C47" s="168"/>
      <c r="D47" s="169"/>
      <c r="E47" s="165"/>
    </row>
    <row r="48" spans="1:5" s="159" customFormat="1" ht="15">
      <c r="A48" s="167">
        <v>3</v>
      </c>
      <c r="B48" s="238" t="s">
        <v>227</v>
      </c>
      <c r="C48" s="168"/>
      <c r="D48" s="169"/>
      <c r="E48" s="165"/>
    </row>
    <row r="49" spans="1:5" s="159" customFormat="1" ht="15">
      <c r="A49" s="167"/>
      <c r="B49" s="176"/>
      <c r="C49" s="168"/>
      <c r="D49" s="169"/>
      <c r="E49" s="165"/>
    </row>
    <row r="50" spans="1:5" s="159" customFormat="1" ht="15">
      <c r="A50" s="167"/>
      <c r="B50" s="168"/>
      <c r="C50" s="168"/>
      <c r="D50" s="169"/>
      <c r="E50" s="170"/>
    </row>
    <row r="51" spans="1:5" s="159" customFormat="1" ht="15">
      <c r="A51" s="167"/>
      <c r="B51" s="168"/>
      <c r="C51" s="168"/>
      <c r="D51" s="169"/>
      <c r="E51" s="170"/>
    </row>
    <row r="52" spans="1:5" s="159" customFormat="1" ht="14.25">
      <c r="A52" s="171"/>
      <c r="C52" s="169"/>
      <c r="D52" s="169"/>
      <c r="E52" s="172"/>
    </row>
    <row r="53" spans="1:5" s="159" customFormat="1" ht="14.25">
      <c r="A53" s="160"/>
      <c r="B53" s="160"/>
      <c r="C53" s="160"/>
      <c r="D53" s="160"/>
    </row>
    <row r="54" spans="1:5" s="159" customFormat="1" ht="14.25">
      <c r="A54" s="160" t="s">
        <v>18</v>
      </c>
      <c r="B54" s="160"/>
      <c r="C54" s="7" t="s">
        <v>61</v>
      </c>
      <c r="D54" s="173"/>
    </row>
    <row r="55" spans="1:5" s="174" customFormat="1"/>
    <row r="56" spans="1:5" s="174" customFormat="1"/>
    <row r="57" spans="1:5" s="174" customFormat="1"/>
    <row r="58" spans="1:5" s="174" customFormat="1"/>
    <row r="59" spans="1:5" s="174" customFormat="1"/>
    <row r="60" spans="1:5" s="174" customFormat="1"/>
    <row r="61" spans="1:5" s="174" customFormat="1"/>
    <row r="62" spans="1:5" s="174" customFormat="1"/>
    <row r="63" spans="1:5" s="174" customFormat="1"/>
  </sheetData>
  <mergeCells count="9">
    <mergeCell ref="A40:E40"/>
    <mergeCell ref="A44:B44"/>
    <mergeCell ref="C44:D44"/>
    <mergeCell ref="A1:E1"/>
    <mergeCell ref="A2:E2"/>
    <mergeCell ref="A23:E23"/>
    <mergeCell ref="A24:D24"/>
    <mergeCell ref="A22:D22"/>
    <mergeCell ref="A39:E39"/>
  </mergeCells>
  <phoneticPr fontId="0" type="noConversion"/>
  <pageMargins left="0.91" right="0.23622047244094491" top="0.56999999999999995" bottom="0.74803149606299213" header="0.31496062992125984" footer="0.31496062992125984"/>
  <pageSetup paperSize="9" scale="85" orientation="portrait" r:id="rId1"/>
  <rowBreaks count="2" manualBreakCount="2">
    <brk id="21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МЛ</vt:lpstr>
      <vt:lpstr>ППюн</vt:lpstr>
      <vt:lpstr>ППд А(ок)</vt:lpstr>
      <vt:lpstr>ППд А</vt:lpstr>
      <vt:lpstr>Тест</vt:lpstr>
      <vt:lpstr>Тест (ок)</vt:lpstr>
      <vt:lpstr>Судейская</vt:lpstr>
      <vt:lpstr>МЛ!Print_Area</vt:lpstr>
      <vt:lpstr>'ППд А'!Print_Area</vt:lpstr>
      <vt:lpstr>'ППд А(ок)'!Print_Area</vt:lpstr>
      <vt:lpstr>ППюн!Print_Area</vt:lpstr>
      <vt:lpstr>Судейская!Print_Area</vt:lpstr>
      <vt:lpstr>Тест!Print_Area</vt:lpstr>
      <vt:lpstr>'Тест (ок)'!Print_Area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2021-06-26T14:18:35Z</cp:lastPrinted>
  <dcterms:created xsi:type="dcterms:W3CDTF">2015-04-26T07:55:09Z</dcterms:created>
  <dcterms:modified xsi:type="dcterms:W3CDTF">2021-06-28T07:46:05Z</dcterms:modified>
</cp:coreProperties>
</file>