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9375" tabRatio="933" activeTab="0"/>
  </bookViews>
  <sheets>
    <sheet name="МЛ" sheetId="1" r:id="rId1"/>
    <sheet name="ППюн" sheetId="2" r:id="rId2"/>
    <sheet name="ППдВ ок " sheetId="3" r:id="rId3"/>
    <sheet name="ППдА ок " sheetId="4" r:id="rId4"/>
    <sheet name="ППдВ" sheetId="5" r:id="rId5"/>
    <sheet name="ППдА" sheetId="6" r:id="rId6"/>
    <sheet name="ППдА п" sheetId="7" r:id="rId7"/>
    <sheet name="Абс_1" sheetId="8" r:id="rId8"/>
    <sheet name="Абс_2 д" sheetId="9" r:id="rId9"/>
    <sheet name="Абс_2 ок" sheetId="10" r:id="rId10"/>
    <sheet name="Абс_3" sheetId="11" r:id="rId11"/>
    <sheet name="Судейская" sheetId="12" r:id="rId12"/>
  </sheets>
  <definedNames>
    <definedName name="_xlnm.Print_Area" localSheetId="7">'Абс_1'!$A$1:$P$26</definedName>
    <definedName name="_xlnm.Print_Area" localSheetId="8">'Абс_2 д'!$A$1:$P$40</definedName>
    <definedName name="_xlnm.Print_Area" localSheetId="9">'Абс_2 ок'!$A$1:$P$42</definedName>
    <definedName name="_xlnm.Print_Area" localSheetId="10">'Абс_3'!$A$1:$P$29</definedName>
    <definedName name="_xlnm.Print_Area" localSheetId="0">'МЛ'!$A$1:$L$33</definedName>
    <definedName name="_xlnm.Print_Area" localSheetId="5">'ППдА'!$A$1:$AA$18</definedName>
    <definedName name="_xlnm.Print_Area" localSheetId="3">'ППдА ок '!$A$1:$Z$18</definedName>
    <definedName name="_xlnm.Print_Area" localSheetId="6">'ППдА п'!$A$1:$AA$21</definedName>
    <definedName name="_xlnm.Print_Area" localSheetId="4">'ППдВ'!$A$1:$AA$16</definedName>
    <definedName name="_xlnm.Print_Area" localSheetId="2">'ППдВ ок '!$A$1:$Z$17</definedName>
    <definedName name="_xlnm.Print_Area" localSheetId="1">'ППюн'!$A$1:$Z$21</definedName>
    <definedName name="_xlnm.Print_Area" localSheetId="11">'Судейская'!$A$1:$F$36</definedName>
  </definedNames>
  <calcPr fullCalcOnLoad="1"/>
</workbook>
</file>

<file path=xl/sharedStrings.xml><?xml version="1.0" encoding="utf-8"?>
<sst xmlns="http://schemas.openxmlformats.org/spreadsheetml/2006/main" count="1531" uniqueCount="379">
  <si>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</si>
  <si>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</si>
  <si>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</si>
  <si>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</si>
  <si>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</si>
  <si>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</si>
  <si>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</si>
  <si>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</si>
  <si>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</si>
  <si>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2Ю</t>
  </si>
  <si>
    <t>1Ю</t>
  </si>
  <si>
    <t>Главный секретарь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</si>
  <si>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</si>
  <si>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</si>
  <si>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</si>
  <si>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</si>
  <si>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</si>
  <si>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</si>
  <si>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Главный судья</t>
  </si>
  <si>
    <t>Выездка</t>
  </si>
  <si>
    <t>Н</t>
  </si>
  <si>
    <t>C</t>
  </si>
  <si>
    <t>Ошибки в схеме</t>
  </si>
  <si>
    <t>Прочие ошибки</t>
  </si>
  <si>
    <t>Всего баллов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</si>
  <si>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</si>
  <si>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</si>
  <si>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</si>
  <si>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</si>
  <si>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</si>
  <si>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</si>
  <si>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</si>
  <si>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</si>
  <si>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</si>
  <si>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</si>
  <si>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</si>
  <si>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</si>
  <si>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Ленинградская область</t>
  </si>
  <si>
    <t>Санкт-Петербург</t>
  </si>
  <si>
    <t>Ветеринарный врач</t>
  </si>
  <si>
    <t>самостоятельно</t>
  </si>
  <si>
    <t>Допущен</t>
  </si>
  <si>
    <t xml:space="preserve">Главный судья </t>
  </si>
  <si>
    <t>-</t>
  </si>
  <si>
    <t>М</t>
  </si>
  <si>
    <t>Технический делегат</t>
  </si>
  <si>
    <t>Блюменталь Н.А.</t>
  </si>
  <si>
    <t>Медиана</t>
  </si>
  <si>
    <t>КЗ "Калгановский" / Ленинградская область</t>
  </si>
  <si>
    <t>3Ю</t>
  </si>
  <si>
    <t>Волкова Ж.</t>
  </si>
  <si>
    <t>Лебедева А.</t>
  </si>
  <si>
    <t>077104</t>
  </si>
  <si>
    <t>Сокырка И.</t>
  </si>
  <si>
    <r>
      <t xml:space="preserve">БАРАНОВА </t>
    </r>
    <r>
      <rPr>
        <sz val="9"/>
        <rFont val="Verdana"/>
        <family val="2"/>
      </rPr>
      <t>Эльвира, 2006</t>
    </r>
  </si>
  <si>
    <t>032506</t>
  </si>
  <si>
    <t>Морковкин Г.</t>
  </si>
  <si>
    <t>КЗ "Калгановский"/ 
Ленинградская область</t>
  </si>
  <si>
    <t>С</t>
  </si>
  <si>
    <t>Шеф-стюард</t>
  </si>
  <si>
    <r>
      <t>ГРИГОРЬЕВА</t>
    </r>
    <r>
      <rPr>
        <sz val="9"/>
        <rFont val="Verdana"/>
        <family val="2"/>
      </rPr>
      <t xml:space="preserve"> Василиса, 2004</t>
    </r>
  </si>
  <si>
    <r>
      <t xml:space="preserve">АНДРЕЕВА </t>
    </r>
    <r>
      <rPr>
        <sz val="9"/>
        <rFont val="Verdana"/>
        <family val="2"/>
      </rPr>
      <t>Мария, 2006</t>
    </r>
  </si>
  <si>
    <t>Справка о составе судейской коллегии:</t>
  </si>
  <si>
    <t>Езда</t>
  </si>
  <si>
    <t>Средняя оценка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</si>
  <si>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</si>
  <si>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</si>
  <si>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</si>
  <si>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</si>
  <si>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</si>
  <si>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</si>
  <si>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011273</t>
  </si>
  <si>
    <t>Бондаренко Е.</t>
  </si>
  <si>
    <t>КСОЦ "Берегиня" / 
Ленинградская область</t>
  </si>
  <si>
    <t>030207</t>
  </si>
  <si>
    <t>014817</t>
  </si>
  <si>
    <t>004408</t>
  </si>
  <si>
    <t>мальчики и девочки до 15 лет</t>
  </si>
  <si>
    <t>КСК "Виннер"/ 
Ленинградская область</t>
  </si>
  <si>
    <t>Иванова Н.</t>
  </si>
  <si>
    <t>СС1К</t>
  </si>
  <si>
    <t>СС2К</t>
  </si>
  <si>
    <t>Михайлова Я.</t>
  </si>
  <si>
    <t>Тюгаева А.</t>
  </si>
  <si>
    <t>КСК "Адреналин"/
Ленинградская область</t>
  </si>
  <si>
    <t>ССВК</t>
  </si>
  <si>
    <r>
      <t xml:space="preserve">БОНДАРЕНКО </t>
    </r>
    <r>
      <rPr>
        <sz val="9"/>
        <rFont val="Verdana"/>
        <family val="2"/>
      </rPr>
      <t>Валерия, 2007</t>
    </r>
  </si>
  <si>
    <t>Морковкин Г.Н.</t>
  </si>
  <si>
    <t>004989</t>
  </si>
  <si>
    <t>Леонтьева И.</t>
  </si>
  <si>
    <t>Траченко С.</t>
  </si>
  <si>
    <t>КСК "Лужаночка"/ Ленинградская область</t>
  </si>
  <si>
    <t>Сысоева И.</t>
  </si>
  <si>
    <r>
      <t>ПЕЖА</t>
    </r>
    <r>
      <rPr>
        <sz val="9"/>
        <rFont val="Verdana"/>
        <family val="2"/>
      </rPr>
      <t>-05 (141), коб., бул.-пег., полукр., Лунка, Брест, Беларусь</t>
    </r>
  </si>
  <si>
    <t>019017</t>
  </si>
  <si>
    <t>024908</t>
  </si>
  <si>
    <r>
      <t>СОКОЛОВА</t>
    </r>
    <r>
      <rPr>
        <sz val="9"/>
        <rFont val="Verdana"/>
        <family val="2"/>
      </rPr>
      <t xml:space="preserve"> Виктория, 2007</t>
    </r>
  </si>
  <si>
    <t>КЗ Калгановский</t>
  </si>
  <si>
    <t>064106</t>
  </si>
  <si>
    <r>
      <t>ЗАБАВА</t>
    </r>
    <r>
      <rPr>
        <sz val="9"/>
        <rFont val="Verdana"/>
        <family val="2"/>
      </rPr>
      <t>-12, коб., гнед.-савр., вятск., Загар, Московская обл.</t>
    </r>
  </si>
  <si>
    <t>КЗ "Калгановский"</t>
  </si>
  <si>
    <t>КЗ "Калгановский"/
Ленинградская область</t>
  </si>
  <si>
    <t>017279</t>
  </si>
  <si>
    <t>020062</t>
  </si>
  <si>
    <t>Кудринская Е.</t>
  </si>
  <si>
    <t>012975</t>
  </si>
  <si>
    <r>
      <t xml:space="preserve">ЛАЗУКО </t>
    </r>
    <r>
      <rPr>
        <sz val="9"/>
        <rFont val="Verdana"/>
        <family val="2"/>
      </rPr>
      <t>Елизавета, 2008</t>
    </r>
  </si>
  <si>
    <t>Слотина Т.</t>
  </si>
  <si>
    <t>Слотина Т.М.</t>
  </si>
  <si>
    <t>Ганюшкина Л. - СС2К - Санкт-Петербург</t>
  </si>
  <si>
    <t>Сорокина Т.</t>
  </si>
  <si>
    <t>008407</t>
  </si>
  <si>
    <r>
      <t xml:space="preserve">БЕССМЕРТНЫХ </t>
    </r>
    <r>
      <rPr>
        <sz val="9"/>
        <rFont val="Verdana"/>
        <family val="2"/>
      </rPr>
      <t>Валерия, 2009</t>
    </r>
  </si>
  <si>
    <r>
      <t>ЕРГИНА</t>
    </r>
    <r>
      <rPr>
        <sz val="9"/>
        <rFont val="Verdana"/>
        <family val="2"/>
      </rPr>
      <t xml:space="preserve"> Анастасия, 2009</t>
    </r>
  </si>
  <si>
    <r>
      <t xml:space="preserve">КУДРЯВЦЕВ </t>
    </r>
    <r>
      <rPr>
        <sz val="9"/>
        <rFont val="Verdana"/>
        <family val="2"/>
      </rPr>
      <t>Илья</t>
    </r>
  </si>
  <si>
    <t>033795</t>
  </si>
  <si>
    <t>047509</t>
  </si>
  <si>
    <t>076807</t>
  </si>
  <si>
    <r>
      <t xml:space="preserve">ИВАНОВА </t>
    </r>
    <r>
      <rPr>
        <sz val="9"/>
        <rFont val="Verdana"/>
        <family val="2"/>
      </rPr>
      <t>Наталья</t>
    </r>
  </si>
  <si>
    <t>019691</t>
  </si>
  <si>
    <r>
      <t>ТОРРИ ГАЛЬДОНИ</t>
    </r>
    <r>
      <rPr>
        <sz val="9"/>
        <rFont val="Verdana"/>
        <family val="2"/>
      </rPr>
      <t>-06, коб., гнед, вестф., Лидо, Брянская область</t>
    </r>
  </si>
  <si>
    <t>006278</t>
  </si>
  <si>
    <t>Кутаков В.</t>
  </si>
  <si>
    <t>КК "Фарфор" / 
Новгородская область</t>
  </si>
  <si>
    <t>МАУ «Спорт и молодость»</t>
  </si>
  <si>
    <t>Романова Н.</t>
  </si>
  <si>
    <r>
      <t>ДАЙМОНД ПЛЭЙ</t>
    </r>
    <r>
      <rPr>
        <sz val="9"/>
        <rFont val="Verdana"/>
        <family val="2"/>
      </rPr>
      <t xml:space="preserve">-17, мер., рыж., Полукров-спорт, Пардус, ЛПХ Степановой Ю.Л </t>
    </r>
  </si>
  <si>
    <t>014661</t>
  </si>
  <si>
    <r>
      <t>ФЕЯ</t>
    </r>
    <r>
      <rPr>
        <sz val="9"/>
        <rFont val="Verdana"/>
        <family val="2"/>
      </rPr>
      <t>-10, коб., пеп.-вор. полукр., Посол, Ленинградская обл.</t>
    </r>
  </si>
  <si>
    <t>ч/в/
Ленинградская область</t>
  </si>
  <si>
    <t>Ковальногов Д.</t>
  </si>
  <si>
    <r>
      <t xml:space="preserve">КУБОК ГЛАВЫ АДМИНИСТРАЦИИ 
ЛУЖСКОГО МУНИЦИПАЛЬНОГО РАЙОНА. ФИНАЛ
</t>
    </r>
    <r>
      <rPr>
        <sz val="16"/>
        <rFont val="Verdana"/>
        <family val="2"/>
      </rPr>
      <t>Муниципальные соревнования</t>
    </r>
  </si>
  <si>
    <t>юноши и девушки 14-18 лет, юниоры и юниорки 16-21 лет, мужчины и женщины</t>
  </si>
  <si>
    <t>СС3К</t>
  </si>
  <si>
    <t>127705</t>
  </si>
  <si>
    <t>Place</t>
  </si>
  <si>
    <t>Rider_ID</t>
  </si>
  <si>
    <t>Horse_ID</t>
  </si>
  <si>
    <t>Юношеские езды</t>
  </si>
  <si>
    <r>
      <t>ДОМИНИК</t>
    </r>
    <r>
      <rPr>
        <sz val="9"/>
        <rFont val="Verdana"/>
        <family val="2"/>
      </rPr>
      <t>-11, мер., вор., полукр., Домбай, Кировский КЗ</t>
    </r>
  </si>
  <si>
    <r>
      <t>ТЫРКАСОВА</t>
    </r>
    <r>
      <rPr>
        <sz val="9"/>
        <rFont val="Verdana"/>
        <family val="2"/>
      </rPr>
      <t xml:space="preserve"> Иванна, 2008</t>
    </r>
  </si>
  <si>
    <r>
      <t xml:space="preserve">КУДРИНСКАЯ </t>
    </r>
    <r>
      <rPr>
        <sz val="9"/>
        <rFont val="Verdana"/>
        <family val="2"/>
      </rPr>
      <t>Екатерина</t>
    </r>
  </si>
  <si>
    <r>
      <t>НАХТИГАЛЬ</t>
    </r>
    <r>
      <rPr>
        <sz val="9"/>
        <rFont val="Verdana"/>
        <family val="2"/>
      </rPr>
      <t xml:space="preserve">-09, коб., т.-гн., полукр., Холдинг, Санкт-Петербург </t>
    </r>
  </si>
  <si>
    <t>Детские езды</t>
  </si>
  <si>
    <r>
      <t xml:space="preserve">ЛЕБЕДЕВА </t>
    </r>
    <r>
      <rPr>
        <sz val="9"/>
        <rFont val="Verdana"/>
        <family val="2"/>
      </rPr>
      <t>Алла</t>
    </r>
  </si>
  <si>
    <r>
      <t>ЧЕРНЫЙ ПРИНЦ-</t>
    </r>
    <r>
      <rPr>
        <sz val="9"/>
        <rFont val="Verdana"/>
        <family val="2"/>
      </rPr>
      <t>17, мер., вор., полукр., Эсхил, КЗ Калгановский</t>
    </r>
  </si>
  <si>
    <t>Кувайкова Д.</t>
  </si>
  <si>
    <t>Пищалкина Е.</t>
  </si>
  <si>
    <t>Тестовые езды (шаг-рысь)</t>
  </si>
  <si>
    <t>Кудрявцев И.</t>
  </si>
  <si>
    <r>
      <t xml:space="preserve">ИВАНЧИХИНА </t>
    </r>
    <r>
      <rPr>
        <sz val="9"/>
        <rFont val="Verdana"/>
        <family val="2"/>
      </rPr>
      <t>Радмила, 2009</t>
    </r>
  </si>
  <si>
    <t>072609</t>
  </si>
  <si>
    <t>025824</t>
  </si>
  <si>
    <t>Гаджиева А.</t>
  </si>
  <si>
    <t>025825</t>
  </si>
  <si>
    <t>Гаджиев М.</t>
  </si>
  <si>
    <t>103207</t>
  </si>
  <si>
    <t>028082</t>
  </si>
  <si>
    <t>Лазуко И.</t>
  </si>
  <si>
    <t>ч/в /
 Новгородская область</t>
  </si>
  <si>
    <t>027873</t>
  </si>
  <si>
    <t>015016</t>
  </si>
  <si>
    <t>Мартынычев В.</t>
  </si>
  <si>
    <r>
      <t xml:space="preserve">КОВАЛЬНОГОВ </t>
    </r>
    <r>
      <rPr>
        <sz val="9"/>
        <rFont val="Verdana"/>
        <family val="2"/>
      </rPr>
      <t>Даниил, 2001</t>
    </r>
  </si>
  <si>
    <t>Блюменталь Н. - ССВК - Санкт-Петербург</t>
  </si>
  <si>
    <t>Технические ошибки</t>
  </si>
  <si>
    <t>Выездка (высота в холке до 150 см)</t>
  </si>
  <si>
    <t>мальчики и девочки до 13 лет, мальчики и девочки 12-16 лет</t>
  </si>
  <si>
    <t>Выездка, выездка (высота в холке до 150 см)</t>
  </si>
  <si>
    <t>Мальчики и девочки до 13 лет, мальчики и девочки 12-16 лет,
 мальчики и девочки до 15 лет, юноши и девушки 14-18 лет, юниоры и юниорки 16-21 год, мужчины и женщины</t>
  </si>
  <si>
    <t xml:space="preserve">Директор турнира  </t>
  </si>
  <si>
    <t>Кудрявцев И.С.</t>
  </si>
  <si>
    <t>Аббакумов П.К.</t>
  </si>
  <si>
    <t>Морозов С.</t>
  </si>
  <si>
    <r>
      <t>ДЭЙЛИ НЬЮЗ</t>
    </r>
    <r>
      <rPr>
        <sz val="9"/>
        <rFont val="Verdana"/>
        <family val="2"/>
      </rPr>
      <t>-10 (132), коб., сол., класс пони, Ноджин, Московская обл</t>
    </r>
  </si>
  <si>
    <t>КК "Бэй Хорс"/ 
Санкт-Петербург</t>
  </si>
  <si>
    <t>КСК "Лужаночка"/ 
Санкт-Петербург</t>
  </si>
  <si>
    <r>
      <t>ГУДШЕЙПС ГИТАНА</t>
    </r>
    <r>
      <rPr>
        <sz val="9"/>
        <rFont val="Verdana"/>
        <family val="2"/>
      </rPr>
      <t>-09 (138), коб., вор., фелл пони, Байбек Файрспарк, Чехия</t>
    </r>
  </si>
  <si>
    <r>
      <t>АЛМАЗ</t>
    </r>
    <r>
      <rPr>
        <sz val="9"/>
        <rFont val="Verdana"/>
        <family val="2"/>
      </rPr>
      <t>-09 (148), мер., гнедо-пег., класс пони, Вихрь, Ленинградская обл</t>
    </r>
  </si>
  <si>
    <t>053110</t>
  </si>
  <si>
    <t>ч/в/ 
Ленинградская область</t>
  </si>
  <si>
    <t>027417</t>
  </si>
  <si>
    <t>097604</t>
  </si>
  <si>
    <t>Судья член Гранд-Жюри</t>
  </si>
  <si>
    <t>ч/в/ 
Новгородская область</t>
  </si>
  <si>
    <r>
      <t>НИКОНОВА</t>
    </r>
    <r>
      <rPr>
        <sz val="9"/>
        <rFont val="Verdana"/>
        <family val="2"/>
      </rPr>
      <t xml:space="preserve"> Александра, 2004</t>
    </r>
  </si>
  <si>
    <r>
      <t>ГОРДЕЕВА</t>
    </r>
    <r>
      <rPr>
        <sz val="9"/>
        <rFont val="Verdana"/>
        <family val="2"/>
      </rPr>
      <t xml:space="preserve"> Екатерина, 2009</t>
    </r>
  </si>
  <si>
    <r>
      <t>САНГРИЯ</t>
    </r>
    <r>
      <rPr>
        <sz val="9"/>
        <rFont val="Verdana"/>
        <family val="2"/>
      </rPr>
      <t>-12, коб., гнед., полукр., неизв., Россия</t>
    </r>
  </si>
  <si>
    <t>028459</t>
  </si>
  <si>
    <t>Переверзева Е.</t>
  </si>
  <si>
    <t>ШВЕ "Канди-клуб"/
Санкт-Петербург</t>
  </si>
  <si>
    <r>
      <t>ТАЛИСТА</t>
    </r>
    <r>
      <rPr>
        <sz val="9"/>
        <rFont val="Verdana"/>
        <family val="2"/>
      </rPr>
      <t>-11, коб., сер., трак., Тимоти, Россия</t>
    </r>
  </si>
  <si>
    <t>Пугачева О.</t>
  </si>
  <si>
    <r>
      <t>ГОРДЕЕВ</t>
    </r>
    <r>
      <rPr>
        <sz val="9"/>
        <rFont val="Verdana"/>
        <family val="2"/>
      </rPr>
      <t xml:space="preserve"> Евгений, 2009</t>
    </r>
  </si>
  <si>
    <t>009596</t>
  </si>
  <si>
    <t>055609</t>
  </si>
  <si>
    <t>055709</t>
  </si>
  <si>
    <r>
      <t>РУШАНОВА</t>
    </r>
    <r>
      <rPr>
        <sz val="9"/>
        <rFont val="Verdana"/>
        <family val="2"/>
      </rPr>
      <t xml:space="preserve"> Диляра, 2011</t>
    </r>
  </si>
  <si>
    <t>023011</t>
  </si>
  <si>
    <r>
      <t xml:space="preserve">САБУРИНА </t>
    </r>
    <r>
      <rPr>
        <sz val="9"/>
        <rFont val="Verdana"/>
        <family val="2"/>
      </rPr>
      <t>Анастасия, 2007</t>
    </r>
  </si>
  <si>
    <t>077607</t>
  </si>
  <si>
    <r>
      <t xml:space="preserve">МЕЛЬНИКОВА </t>
    </r>
    <r>
      <rPr>
        <sz val="9"/>
        <rFont val="Verdana"/>
        <family val="2"/>
      </rPr>
      <t>Полина, 2008</t>
    </r>
  </si>
  <si>
    <t>057708</t>
  </si>
  <si>
    <t>124906</t>
  </si>
  <si>
    <t>020821</t>
  </si>
  <si>
    <t>Куриленко Т.</t>
  </si>
  <si>
    <r>
      <t xml:space="preserve">ЗАЛИВИНА </t>
    </r>
    <r>
      <rPr>
        <sz val="9"/>
        <rFont val="Verdana"/>
        <family val="2"/>
      </rPr>
      <t>Татьяна, 2006</t>
    </r>
  </si>
  <si>
    <r>
      <t>ФЛЭЙМ</t>
    </r>
    <r>
      <rPr>
        <sz val="9"/>
        <rFont val="Verdana"/>
        <family val="2"/>
      </rPr>
      <t>-05, коб., гнед., полукр., Фонтенбло, Россия</t>
    </r>
  </si>
  <si>
    <t>026400</t>
  </si>
  <si>
    <r>
      <t>НЕОН</t>
    </r>
    <r>
      <rPr>
        <sz val="9"/>
        <rFont val="Verdana"/>
        <family val="2"/>
      </rPr>
      <t>-05, мер., гнед., полукр., Остап, СПК "Восход"</t>
    </r>
  </si>
  <si>
    <t>002665</t>
  </si>
  <si>
    <t>КЗ Калгановский/
Ленинградская область</t>
  </si>
  <si>
    <r>
      <t xml:space="preserve">ТКАЛИЧ </t>
    </r>
    <r>
      <rPr>
        <sz val="9"/>
        <rFont val="Verdana"/>
        <family val="2"/>
      </rPr>
      <t>Александр, 2006</t>
    </r>
  </si>
  <si>
    <t>082906</t>
  </si>
  <si>
    <r>
      <t xml:space="preserve">ЕПИНА </t>
    </r>
    <r>
      <rPr>
        <sz val="9"/>
        <rFont val="Verdana"/>
        <family val="2"/>
      </rPr>
      <t>Полина, 2002</t>
    </r>
  </si>
  <si>
    <t>003202</t>
  </si>
  <si>
    <r>
      <t>ПЕГАС</t>
    </r>
    <r>
      <rPr>
        <sz val="9"/>
        <rFont val="Verdana"/>
        <family val="2"/>
      </rPr>
      <t>-17, жер., гнед., полукр., Государь Лок, КЗ Калгановский</t>
    </r>
  </si>
  <si>
    <t>КК "СкайХорс"/
Ленинградская область</t>
  </si>
  <si>
    <r>
      <t>ИЛЬИНА</t>
    </r>
    <r>
      <rPr>
        <sz val="9"/>
        <rFont val="Verdana"/>
        <family val="2"/>
      </rPr>
      <t xml:space="preserve"> Ксения, 2006</t>
    </r>
  </si>
  <si>
    <t>146806</t>
  </si>
  <si>
    <t>Смирнова О.</t>
  </si>
  <si>
    <t>007208</t>
  </si>
  <si>
    <r>
      <t>БЕРЕЗИНА</t>
    </r>
    <r>
      <rPr>
        <sz val="9"/>
        <rFont val="Verdana"/>
        <family val="2"/>
      </rPr>
      <t xml:space="preserve"> Ксения, 2010</t>
    </r>
  </si>
  <si>
    <r>
      <t>ВОЕВОДИНА</t>
    </r>
    <r>
      <rPr>
        <sz val="9"/>
        <rFont val="Verdana"/>
        <family val="2"/>
      </rPr>
      <t xml:space="preserve"> Дарья, 2011</t>
    </r>
  </si>
  <si>
    <t>064310</t>
  </si>
  <si>
    <t>041811</t>
  </si>
  <si>
    <r>
      <t>БОЙЧЕНКО</t>
    </r>
    <r>
      <rPr>
        <sz val="9"/>
        <rFont val="Verdana"/>
        <family val="2"/>
      </rPr>
      <t xml:space="preserve"> Ксения, 2008</t>
    </r>
  </si>
  <si>
    <t>081908</t>
  </si>
  <si>
    <r>
      <t>АРД ПАТРИК</t>
    </r>
    <r>
      <rPr>
        <sz val="9"/>
        <rFont val="Verdana"/>
        <family val="2"/>
      </rPr>
      <t>-16, мер., вор., трак., Арамис, Москва</t>
    </r>
  </si>
  <si>
    <t>027409</t>
  </si>
  <si>
    <t>Бойченко Т.</t>
  </si>
  <si>
    <t>Семенова И.</t>
  </si>
  <si>
    <t>КСК "Виннер" /
Ленинградская область</t>
  </si>
  <si>
    <r>
      <t>ГУРСКАЯ</t>
    </r>
    <r>
      <rPr>
        <sz val="9"/>
        <rFont val="Verdana"/>
        <family val="2"/>
      </rPr>
      <t xml:space="preserve"> Марина, 2008</t>
    </r>
  </si>
  <si>
    <t>083108</t>
  </si>
  <si>
    <r>
      <t>ПАНТА БЕЙ</t>
    </r>
    <r>
      <rPr>
        <sz val="9"/>
        <rFont val="Verdana"/>
        <family val="2"/>
      </rPr>
      <t>-13, коб.,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т.гнед., трак., Бродвей 483, Россия</t>
    </r>
  </si>
  <si>
    <t>023247</t>
  </si>
  <si>
    <t>Гурская Н.</t>
  </si>
  <si>
    <t>028672</t>
  </si>
  <si>
    <r>
      <t>ПЕСЕНКО</t>
    </r>
    <r>
      <rPr>
        <sz val="9"/>
        <rFont val="Verdana"/>
        <family val="2"/>
      </rPr>
      <t xml:space="preserve"> Егор, 2011</t>
    </r>
  </si>
  <si>
    <t>042511</t>
  </si>
  <si>
    <r>
      <t>ПЛОТНИКОВА</t>
    </r>
    <r>
      <rPr>
        <sz val="9"/>
        <rFont val="Verdana"/>
        <family val="2"/>
      </rPr>
      <t xml:space="preserve"> Кристина, 2006</t>
    </r>
  </si>
  <si>
    <t>123306</t>
  </si>
  <si>
    <t>Никитина Я.</t>
  </si>
  <si>
    <r>
      <t>МУЗА</t>
    </r>
    <r>
      <rPr>
        <sz val="9"/>
        <rFont val="Verdana"/>
        <family val="2"/>
      </rPr>
      <t>-16 (133), коб., гн.-пег., класс пони, Мёд, Россия</t>
    </r>
  </si>
  <si>
    <t>КСК "Ингерманландия" / 
Санкт-Петербург</t>
  </si>
  <si>
    <t>Морковкин Г. - СС1К - Ленинградская область</t>
  </si>
  <si>
    <t>Предварительный приз В. Дети / Открытый класс</t>
  </si>
  <si>
    <t>Предварительный приз А. Дети / Открытый класс</t>
  </si>
  <si>
    <t xml:space="preserve">ПРЕДВАРИТЕЛЬНЫЙ ПРИЗ А. Дети </t>
  </si>
  <si>
    <t xml:space="preserve">ПРЕДВАРИТЕЛЬНЫЙ ПРИЗ В. Дети </t>
  </si>
  <si>
    <t>Судья-стюард</t>
  </si>
  <si>
    <t>Ганюшкина Л.А.</t>
  </si>
  <si>
    <t>Морковкин Г.Н. - СС1К - Ленинградская область</t>
  </si>
  <si>
    <t>КСК "Ингерманландия"/
 Санкт-Петербург</t>
  </si>
  <si>
    <t>Тюгаева А.
Морковкин Г.</t>
  </si>
  <si>
    <r>
      <t>БЫЛАЯ ПЕЧАЛЬ</t>
    </r>
    <r>
      <rPr>
        <sz val="9"/>
        <rFont val="Verdana"/>
        <family val="2"/>
      </rPr>
      <t>-07, коб., кр.-сер., орл.рыс., Поборник, Московская обл.</t>
    </r>
  </si>
  <si>
    <r>
      <t>ЦЕНТУРИОН</t>
    </r>
    <r>
      <rPr>
        <sz val="9"/>
        <rFont val="Verdana"/>
        <family val="2"/>
      </rPr>
      <t>-15 (135), жер., бур., уэльск.пони, Грейт Дэй Бай Верона, Россия</t>
    </r>
  </si>
  <si>
    <r>
      <t>УЛАН КАНТРИ</t>
    </r>
    <r>
      <rPr>
        <sz val="9"/>
        <rFont val="Verdana"/>
        <family val="2"/>
      </rPr>
      <t>-09, жер., гнед., амер.рыс., Ньюк ит Фредди, Россия</t>
    </r>
  </si>
  <si>
    <r>
      <t>ФОРМУЛА</t>
    </r>
    <r>
      <rPr>
        <sz val="9"/>
        <rFont val="Verdana"/>
        <family val="2"/>
      </rPr>
      <t>-02, коб., гнед., ганн., Философ, Россия</t>
    </r>
  </si>
  <si>
    <t>ШВЕ "Канди-клуб"/
Московская область</t>
  </si>
  <si>
    <t>юноши и девушки 14-18 лет, юниоры и юниорки 16-21 год, мужчины и женщины</t>
  </si>
  <si>
    <r>
      <t>ИЗМАЙЛОВА</t>
    </r>
    <r>
      <rPr>
        <sz val="9"/>
        <rFont val="Verdana"/>
        <family val="2"/>
      </rPr>
      <t xml:space="preserve"> Анна</t>
    </r>
  </si>
  <si>
    <r>
      <t>БЕСПОДОБНАЯ</t>
    </r>
    <r>
      <rPr>
        <sz val="9"/>
        <rFont val="Verdana"/>
        <family val="2"/>
      </rPr>
      <t>-16, коб., сер., орл.рыс., Султан, Калгановский КЗ</t>
    </r>
  </si>
  <si>
    <t>Ваттулайнен И.</t>
  </si>
  <si>
    <t>Кубок Главы Администрации 
Лужского Муниципального района 2022г.</t>
  </si>
  <si>
    <t>1 этап 14.05.22</t>
  </si>
  <si>
    <t>2 этап 11.06.22
отменен</t>
  </si>
  <si>
    <t>3 этап 09.07.22</t>
  </si>
  <si>
    <t>4 этап 13.08.22</t>
  </si>
  <si>
    <t>Финал 10.09.22</t>
  </si>
  <si>
    <r>
      <t>ДЖОКЕР</t>
    </r>
    <r>
      <rPr>
        <sz val="9"/>
        <rFont val="Verdana"/>
        <family val="2"/>
      </rPr>
      <t>-04, рыж., мер., ганновер., Россия</t>
    </r>
  </si>
  <si>
    <t>КФХ "Золотой ганновер"</t>
  </si>
  <si>
    <r>
      <t>НАРБАТ</t>
    </r>
    <r>
      <rPr>
        <sz val="9"/>
        <rFont val="Verdana"/>
        <family val="2"/>
      </rPr>
      <t>-08, мер., рыж., ганн., Намек 13, Россия</t>
    </r>
  </si>
  <si>
    <t xml:space="preserve">Сумма баллов
 (2 этапа и финал)  </t>
  </si>
  <si>
    <t>10 сентября 2022г.</t>
  </si>
  <si>
    <r>
      <t>АНДРЕЕВА</t>
    </r>
    <r>
      <rPr>
        <sz val="9"/>
        <rFont val="Verdana"/>
        <family val="2"/>
      </rPr>
      <t xml:space="preserve"> Мария, 2006</t>
    </r>
  </si>
  <si>
    <r>
      <t xml:space="preserve">ПЛОТНИКОВА </t>
    </r>
    <r>
      <rPr>
        <sz val="9"/>
        <rFont val="Verdana"/>
        <family val="2"/>
      </rPr>
      <t>Кристина, 2006</t>
    </r>
  </si>
  <si>
    <r>
      <t>ПЕЖА-</t>
    </r>
    <r>
      <rPr>
        <sz val="9"/>
        <rFont val="Verdana"/>
        <family val="2"/>
      </rPr>
      <t>05 (141), коб., бул.-пег., полукр., Лунка, Брест, Беларусь</t>
    </r>
  </si>
  <si>
    <r>
      <t>МУЗА-</t>
    </r>
    <r>
      <rPr>
        <sz val="9"/>
        <rFont val="Verdana"/>
        <family val="2"/>
      </rPr>
      <t>16 (133), коб., гн.-пег., класс-пони, Мёд, Россия</t>
    </r>
  </si>
  <si>
    <r>
      <t xml:space="preserve">БАБИЧ </t>
    </r>
    <r>
      <rPr>
        <sz val="9"/>
        <rFont val="Verdana"/>
        <family val="2"/>
      </rPr>
      <t>Елизавета, 2010</t>
    </r>
  </si>
  <si>
    <t>036710</t>
  </si>
  <si>
    <r>
      <t>ОСМАН ЗАУР-</t>
    </r>
    <r>
      <rPr>
        <sz val="9"/>
        <rFont val="Verdana"/>
        <family val="2"/>
      </rPr>
      <t>07, вор., жер., трак., Запад, Россия</t>
    </r>
  </si>
  <si>
    <t>016159 </t>
  </si>
  <si>
    <t> Консон Ф.</t>
  </si>
  <si>
    <t>КСК "Free Ride"/ Ленинградская область</t>
  </si>
  <si>
    <r>
      <t>АДВЕНЧЕР ТАЙМ</t>
    </r>
    <r>
      <rPr>
        <sz val="9"/>
        <rFont val="Verdana"/>
        <family val="2"/>
      </rPr>
      <t>-14 (148), коб., полукр., рыж.-пег., Девис Темптейшн, Россия</t>
    </r>
  </si>
  <si>
    <r>
      <t xml:space="preserve">НЕУЙМИНА </t>
    </r>
    <r>
      <rPr>
        <sz val="9"/>
        <rFont val="Verdana"/>
        <family val="2"/>
      </rPr>
      <t>Станислава, 2003</t>
    </r>
  </si>
  <si>
    <r>
      <t>ГЖЕЛКА</t>
    </r>
    <r>
      <rPr>
        <sz val="9"/>
        <rFont val="Verdana"/>
        <family val="2"/>
      </rPr>
      <t>-08, гнед, коб., орл. рыс., Жаркий, Россия, ОАО «Московский конзавод №1»</t>
    </r>
  </si>
  <si>
    <t>009118</t>
  </si>
  <si>
    <t>МАУ «Спорт и молодость»/  Ленинградская область</t>
  </si>
  <si>
    <r>
      <rPr>
        <b/>
        <sz val="9"/>
        <color indexed="8"/>
        <rFont val="Verdana"/>
        <family val="2"/>
      </rPr>
      <t>РУМЯНЦЕВА</t>
    </r>
    <r>
      <rPr>
        <sz val="9"/>
        <color indexed="8"/>
        <rFont val="Verdana"/>
        <family val="2"/>
      </rPr>
      <t xml:space="preserve"> Анна, 2010</t>
    </r>
  </si>
  <si>
    <t>008408</t>
  </si>
  <si>
    <r>
      <t xml:space="preserve">СИРОТИНА </t>
    </r>
    <r>
      <rPr>
        <sz val="9"/>
        <rFont val="Verdana"/>
        <family val="2"/>
      </rPr>
      <t>Кристина, 2009</t>
    </r>
  </si>
  <si>
    <t>049209</t>
  </si>
  <si>
    <r>
      <t>МАСКАРАД-</t>
    </r>
    <r>
      <rPr>
        <sz val="9"/>
        <rFont val="Verdana"/>
        <family val="2"/>
      </rPr>
      <t>01,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сер., мер., полукр., Мюрат, МП «Молодежный центр» ленинградская область</t>
    </r>
  </si>
  <si>
    <t>009121</t>
  </si>
  <si>
    <r>
      <t>СПИРИНА</t>
    </r>
    <r>
      <rPr>
        <sz val="9"/>
        <color indexed="8"/>
        <rFont val="Verdana"/>
        <family val="2"/>
      </rPr>
      <t xml:space="preserve"> Виктория, 2001</t>
    </r>
  </si>
  <si>
    <t>060901</t>
  </si>
  <si>
    <t>009120</t>
  </si>
  <si>
    <r>
      <t>ФИРСОВА</t>
    </r>
    <r>
      <rPr>
        <sz val="9"/>
        <rFont val="Verdana"/>
        <family val="2"/>
      </rPr>
      <t xml:space="preserve"> Алина, 2008</t>
    </r>
  </si>
  <si>
    <t>069308</t>
  </si>
  <si>
    <r>
      <t>ГУД ЛАК-</t>
    </r>
    <r>
      <rPr>
        <sz val="9"/>
        <rFont val="Verdana"/>
        <family val="2"/>
      </rPr>
      <t>08, вор., жер., ганновер., Гонг, Россия</t>
    </r>
  </si>
  <si>
    <t>010431</t>
  </si>
  <si>
    <t>Михайлова Т.</t>
  </si>
  <si>
    <r>
      <t xml:space="preserve">ШАГАЛОВ </t>
    </r>
    <r>
      <rPr>
        <sz val="9"/>
        <rFont val="Verdana"/>
        <family val="2"/>
      </rPr>
      <t>Артемий, 2007</t>
    </r>
  </si>
  <si>
    <r>
      <t>БУЦЕФАЛ</t>
    </r>
    <r>
      <rPr>
        <sz val="9"/>
        <rFont val="Verdana"/>
        <family val="2"/>
      </rPr>
      <t>-15, жер., т.гнед., полукр., неизв., Россия</t>
    </r>
  </si>
  <si>
    <r>
      <t>ПРИЗА</t>
    </r>
    <r>
      <rPr>
        <sz val="9"/>
        <rFont val="Verdana"/>
        <family val="2"/>
      </rPr>
      <t>-12, коб., сер., арабск. чист., Курьер 7, Хреновской КЗ</t>
    </r>
  </si>
  <si>
    <r>
      <t xml:space="preserve">БЕЛИЦКАЯ </t>
    </r>
    <r>
      <rPr>
        <sz val="9"/>
        <rFont val="Verdana"/>
        <family val="2"/>
      </rPr>
      <t>Ксения, 2010</t>
    </r>
  </si>
  <si>
    <r>
      <t>ГРАНД ФУЭНТЕ</t>
    </r>
    <r>
      <rPr>
        <sz val="9"/>
        <rFont val="Verdana"/>
        <family val="2"/>
      </rPr>
      <t>-04,мер.,св.-гн.,ганнов..Нумер,Лен.обл.</t>
    </r>
  </si>
  <si>
    <t>искл.</t>
  </si>
  <si>
    <r>
      <t>АДВЕНЧЕР ТАЙМ</t>
    </r>
    <r>
      <rPr>
        <sz val="9"/>
        <rFont val="Verdana"/>
        <family val="2"/>
      </rPr>
      <t>-14(148), коб., полукр., рыж.-пег., Девис Темптейшн, Россия</t>
    </r>
  </si>
  <si>
    <r>
      <t xml:space="preserve">МАРКОВА </t>
    </r>
    <r>
      <rPr>
        <sz val="9"/>
        <rFont val="Verdana"/>
        <family val="2"/>
      </rPr>
      <t>Юлиана, 2004</t>
    </r>
  </si>
  <si>
    <r>
      <t>РОЗМАРИ ДЖАН-</t>
    </r>
    <r>
      <rPr>
        <sz val="9"/>
        <rFont val="Verdana"/>
        <family val="2"/>
      </rPr>
      <t>18, коб., т.гнед., полукр., Рамзес, Россия</t>
    </r>
  </si>
  <si>
    <r>
      <t xml:space="preserve">МЕДВЕДЕВА </t>
    </r>
    <r>
      <rPr>
        <sz val="9"/>
        <rFont val="Verdana"/>
        <family val="2"/>
      </rPr>
      <t>Марина</t>
    </r>
  </si>
  <si>
    <t>004990</t>
  </si>
  <si>
    <r>
      <t xml:space="preserve">КАЮКОВА </t>
    </r>
    <r>
      <rPr>
        <sz val="9"/>
        <rFont val="Verdana"/>
        <family val="2"/>
      </rPr>
      <t xml:space="preserve"> Светлана, 2001</t>
    </r>
  </si>
  <si>
    <t>062201</t>
  </si>
  <si>
    <r>
      <t>ГЖЕЛКА</t>
    </r>
    <r>
      <rPr>
        <sz val="9"/>
        <rFont val="Verdana"/>
        <family val="2"/>
      </rPr>
      <t>-08, коб., гнед., орл. рыс., Жаркий, ОАО «Московский конзавод №1», Россия</t>
    </r>
  </si>
  <si>
    <t>МАУ «Спорт и молодость» / Ленинградская область</t>
  </si>
  <si>
    <t>127903</t>
  </si>
  <si>
    <r>
      <t>КУЛОН</t>
    </r>
    <r>
      <rPr>
        <sz val="9"/>
        <rFont val="Verdana"/>
        <family val="2"/>
      </rPr>
      <t>-05, мер., т.-гнед., трак., Орион, Ставропольский край</t>
    </r>
  </si>
  <si>
    <t>005966</t>
  </si>
  <si>
    <t xml:space="preserve">Романова Н. </t>
  </si>
  <si>
    <t>МАУ «Спорт и молодость» / 
Ленинградская область</t>
  </si>
  <si>
    <r>
      <t xml:space="preserve">СПИРИНА </t>
    </r>
    <r>
      <rPr>
        <sz val="9"/>
        <rFont val="Verdana"/>
        <family val="2"/>
      </rPr>
      <t>Виктория, 2001</t>
    </r>
  </si>
  <si>
    <r>
      <t xml:space="preserve">СМИРНОВА </t>
    </r>
    <r>
      <rPr>
        <sz val="9"/>
        <rFont val="Verdana"/>
        <family val="2"/>
      </rPr>
      <t>Валентина, 2005</t>
    </r>
  </si>
  <si>
    <r>
      <t>СЕНТ-ЭКЗЮПЕРИ-</t>
    </r>
    <r>
      <rPr>
        <sz val="9"/>
        <rFont val="Verdana"/>
        <family val="2"/>
      </rPr>
      <t>11, жер., вор., трак., Эль-Ферроль 10, Санкт-Петербург, Россия</t>
    </r>
  </si>
  <si>
    <t>010462</t>
  </si>
  <si>
    <r>
      <t xml:space="preserve">КАСАТКИНА </t>
    </r>
    <r>
      <rPr>
        <sz val="9"/>
        <rFont val="Verdana"/>
        <family val="2"/>
      </rPr>
      <t>Виктория, 2009</t>
    </r>
  </si>
  <si>
    <t>027447</t>
  </si>
  <si>
    <r>
      <t>ЗАБАВА</t>
    </r>
    <r>
      <rPr>
        <sz val="9"/>
        <rFont val="Verdana"/>
        <family val="2"/>
      </rPr>
      <t>-12 (148), коб., савр., полукр., Загар, Московская обл.</t>
    </r>
  </si>
  <si>
    <t>Предварительный Приз. Юноши / Открытый класс</t>
  </si>
  <si>
    <t>Киреева Н.В.</t>
  </si>
  <si>
    <t>Бондаренко Е.С.</t>
  </si>
  <si>
    <r>
      <rPr>
        <b/>
        <sz val="14"/>
        <rFont val="Verdana"/>
        <family val="2"/>
      </rPr>
      <t xml:space="preserve">КУБОК ГЛАВЫ АДМИНИСТРАЦИИ 
ЛУЖСКОГО МУНИЦИПАЛЬНОГО РАЙОНА. ФИНАЛ
</t>
    </r>
    <r>
      <rPr>
        <sz val="14"/>
        <rFont val="Verdana"/>
        <family val="2"/>
      </rPr>
      <t>Муниципальные соревнования</t>
    </r>
    <r>
      <rPr>
        <b/>
        <sz val="14"/>
        <rFont val="Verdana"/>
        <family val="2"/>
      </rPr>
      <t xml:space="preserve">
</t>
    </r>
  </si>
  <si>
    <r>
      <rPr>
        <b/>
        <sz val="18"/>
        <rFont val="Verdana"/>
        <family val="2"/>
      </rPr>
      <t>КУБОК ГЛАВЫ АДМИНИСТРАЦИИ 
ЛУЖСКОГО МУНИЦИПАЛЬНОГО РАЙОНА. ФИНАЛ</t>
    </r>
    <r>
      <rPr>
        <b/>
        <sz val="16"/>
        <rFont val="Verdana"/>
        <family val="2"/>
      </rPr>
      <t xml:space="preserve">
</t>
    </r>
    <r>
      <rPr>
        <sz val="16"/>
        <rFont val="Verdana"/>
        <family val="2"/>
      </rPr>
      <t>Муниципальные соревнования</t>
    </r>
  </si>
  <si>
    <r>
      <rPr>
        <b/>
        <sz val="14"/>
        <rFont val="Verdana"/>
        <family val="2"/>
      </rPr>
      <t>КУБОК ГЛАВЫ АДМИНИСТРАЦИИ 
ЛУЖСКОГО МУНИЦИПАЛЬНОГО РАЙОНА. ФИНАЛ</t>
    </r>
    <r>
      <rPr>
        <b/>
        <sz val="12"/>
        <rFont val="Verdana"/>
        <family val="2"/>
      </rPr>
      <t xml:space="preserve">
Муниципальные соревнования</t>
    </r>
  </si>
  <si>
    <t>Финал 10.09.22
ппдВ</t>
  </si>
  <si>
    <t>4 этап 13.08.22
ппдА, ппдВ</t>
  </si>
  <si>
    <t>КСК "Фрирайд"/ Ленинградская область</t>
  </si>
  <si>
    <t>Зачет "Открытый класс"</t>
  </si>
  <si>
    <t>Зачет "Дети"</t>
  </si>
  <si>
    <t>Сумма баллов</t>
  </si>
  <si>
    <r>
      <t xml:space="preserve">Судьи: </t>
    </r>
    <r>
      <rPr>
        <sz val="10"/>
        <rFont val="Verdana"/>
        <family val="2"/>
      </rPr>
      <t xml:space="preserve">Н - Киреева Н. - 2К - Ленинградская обл., </t>
    </r>
    <r>
      <rPr>
        <b/>
        <sz val="10"/>
        <rFont val="Verdana"/>
        <family val="2"/>
      </rPr>
      <t xml:space="preserve">С - Морковкин Г. - 1К - Ленинградская обл., </t>
    </r>
    <r>
      <rPr>
        <sz val="10"/>
        <rFont val="Verdana"/>
        <family val="2"/>
      </rPr>
      <t>М -  Ганюшкина Л. - 2К - Санкт-Петербург</t>
    </r>
  </si>
  <si>
    <t>МАУ «Спорт и молодость»/
Ленинградская область</t>
  </si>
  <si>
    <t>029580</t>
  </si>
  <si>
    <t>КЗ "Калгановский" /
Санкт-Петербург</t>
  </si>
  <si>
    <t>Е</t>
  </si>
  <si>
    <t>Судьи: С - Ганюшкина Л. - СС2К - Санкт-Петербург, Е - Морковкин Г. - СС1К - Ленинградская обл., Киреева Н. - СС2К - Ленинградская обл.</t>
  </si>
  <si>
    <t>КЗ "Калгановский"/ Ленинградская область</t>
  </si>
  <si>
    <t>Общий зачет</t>
  </si>
  <si>
    <t>Быстрый Н.И.</t>
  </si>
  <si>
    <r>
      <t xml:space="preserve">АНДРЕЕВА </t>
    </r>
    <r>
      <rPr>
        <sz val="8"/>
        <rFont val="Verdana"/>
        <family val="2"/>
      </rPr>
      <t>Мария, 2006</t>
    </r>
  </si>
  <si>
    <r>
      <t>ПЕЖА</t>
    </r>
    <r>
      <rPr>
        <sz val="8"/>
        <rFont val="Verdana"/>
        <family val="2"/>
      </rPr>
      <t>-05 (141), коб., бул.-пег., полукр., Лунка, Брест, Беларусь</t>
    </r>
  </si>
  <si>
    <r>
      <t>БОЙЧЕНКО</t>
    </r>
    <r>
      <rPr>
        <sz val="8"/>
        <rFont val="Verdana"/>
        <family val="2"/>
      </rPr>
      <t xml:space="preserve"> Ксения, 2008</t>
    </r>
  </si>
  <si>
    <r>
      <t>АДВЕНЧЕР ТАЙМ</t>
    </r>
    <r>
      <rPr>
        <sz val="8"/>
        <rFont val="Verdana"/>
        <family val="2"/>
      </rPr>
      <t>-14 (148), коб., полукр., рыж.-пег., Девис Темптейшн, Россия</t>
    </r>
  </si>
  <si>
    <r>
      <t>АРД ПАТРИК</t>
    </r>
    <r>
      <rPr>
        <sz val="8"/>
        <rFont val="Verdana"/>
        <family val="2"/>
      </rPr>
      <t>-16, мер., вор., трак., Арамис, Москва</t>
    </r>
  </si>
  <si>
    <r>
      <t>ЗАБАВА</t>
    </r>
    <r>
      <rPr>
        <sz val="8"/>
        <rFont val="Verdana"/>
        <family val="2"/>
      </rPr>
      <t>-12 (148), коб., савр., полукр., Загар, Московская обл.</t>
    </r>
  </si>
  <si>
    <r>
      <t xml:space="preserve">БОНДАРЕНКО </t>
    </r>
    <r>
      <rPr>
        <sz val="8"/>
        <rFont val="Verdana"/>
        <family val="2"/>
      </rPr>
      <t>Валерия, 2007</t>
    </r>
  </si>
  <si>
    <r>
      <t>СЕНТ-ЭКЗЮПЕРИ-</t>
    </r>
    <r>
      <rPr>
        <sz val="8"/>
        <rFont val="Verdana"/>
        <family val="2"/>
      </rPr>
      <t>11, жер., вор., трак., Эль-Ферроль 10, Санкт-Петербург, Россия</t>
    </r>
  </si>
  <si>
    <r>
      <t>ГУРСКАЯ</t>
    </r>
    <r>
      <rPr>
        <sz val="8"/>
        <rFont val="Verdana"/>
        <family val="2"/>
      </rPr>
      <t xml:space="preserve"> Марина, 2008</t>
    </r>
  </si>
  <si>
    <r>
      <t>ПАНТА БЕЙ</t>
    </r>
    <r>
      <rPr>
        <sz val="8"/>
        <rFont val="Verdana"/>
        <family val="2"/>
      </rPr>
      <t>-13, коб.,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т.гнед., трак., Бродвей 483, Россия</t>
    </r>
  </si>
  <si>
    <r>
      <t>ЕРГИНА</t>
    </r>
    <r>
      <rPr>
        <sz val="8"/>
        <rFont val="Verdana"/>
        <family val="2"/>
      </rPr>
      <t xml:space="preserve"> Анастасия, 2009</t>
    </r>
  </si>
  <si>
    <r>
      <t>ДЭЙЛИ НЬЮЗ</t>
    </r>
    <r>
      <rPr>
        <sz val="8"/>
        <rFont val="Verdana"/>
        <family val="2"/>
      </rPr>
      <t>-10 (132), коб., сол., класс пони, Ноджин, Московская обл</t>
    </r>
  </si>
  <si>
    <r>
      <t xml:space="preserve">ИВАНОВА </t>
    </r>
    <r>
      <rPr>
        <sz val="8"/>
        <rFont val="Verdana"/>
        <family val="2"/>
      </rPr>
      <t>Наталья</t>
    </r>
  </si>
  <si>
    <r>
      <t>ГУДШЕЙПС ГИТАНА</t>
    </r>
    <r>
      <rPr>
        <sz val="8"/>
        <rFont val="Verdana"/>
        <family val="2"/>
      </rPr>
      <t>-09 (138), коб., вор., фелл пони, Байбек Файрспарк, Чехия</t>
    </r>
  </si>
  <si>
    <r>
      <t>ТОРРИ ГАЛЬДОНИ</t>
    </r>
    <r>
      <rPr>
        <sz val="8"/>
        <rFont val="Verdana"/>
        <family val="2"/>
      </rPr>
      <t>-06, коб., гнед, вестф., Лидо, Брянская область</t>
    </r>
  </si>
  <si>
    <r>
      <t>ИЗМАЙЛОВА</t>
    </r>
    <r>
      <rPr>
        <sz val="8"/>
        <rFont val="Verdana"/>
        <family val="2"/>
      </rPr>
      <t xml:space="preserve"> Анна</t>
    </r>
  </si>
  <si>
    <r>
      <t>БЕСПОДОБНАЯ</t>
    </r>
    <r>
      <rPr>
        <sz val="8"/>
        <rFont val="Verdana"/>
        <family val="2"/>
      </rPr>
      <t>-16, коб., сер., орл.рыс., Султан, Калгановский КЗ</t>
    </r>
  </si>
  <si>
    <r>
      <t xml:space="preserve">КАСАТКИНА </t>
    </r>
    <r>
      <rPr>
        <sz val="8"/>
        <rFont val="Verdana"/>
        <family val="2"/>
      </rPr>
      <t>Виктория, 2009</t>
    </r>
  </si>
  <si>
    <r>
      <t xml:space="preserve">КАЮКОВА </t>
    </r>
    <r>
      <rPr>
        <sz val="8"/>
        <rFont val="Verdana"/>
        <family val="2"/>
      </rPr>
      <t xml:space="preserve"> Светлана, 2001</t>
    </r>
  </si>
  <si>
    <r>
      <t>ГЖЕЛКА</t>
    </r>
    <r>
      <rPr>
        <sz val="8"/>
        <rFont val="Verdana"/>
        <family val="2"/>
      </rPr>
      <t>-08, коб., гнед., орл. рыс., Жаркий, ОАО «Московский конзавод №1», Россия</t>
    </r>
  </si>
  <si>
    <r>
      <t xml:space="preserve">НЕУЙМИНА </t>
    </r>
    <r>
      <rPr>
        <sz val="8"/>
        <rFont val="Verdana"/>
        <family val="2"/>
      </rPr>
      <t>Станислава, 2003</t>
    </r>
  </si>
  <si>
    <r>
      <t>КУЛОН</t>
    </r>
    <r>
      <rPr>
        <sz val="8"/>
        <rFont val="Verdana"/>
        <family val="2"/>
      </rPr>
      <t>-05, мер., т.-гнед., трак., Орион, Ставропольский край</t>
    </r>
  </si>
  <si>
    <r>
      <t xml:space="preserve">СИРОТИНА </t>
    </r>
    <r>
      <rPr>
        <sz val="8"/>
        <rFont val="Verdana"/>
        <family val="2"/>
      </rPr>
      <t>Кристина, 2009</t>
    </r>
  </si>
  <si>
    <r>
      <t xml:space="preserve">СМИРНОВА </t>
    </r>
    <r>
      <rPr>
        <sz val="8"/>
        <rFont val="Verdana"/>
        <family val="2"/>
      </rPr>
      <t>Валентина, 2005</t>
    </r>
  </si>
  <si>
    <r>
      <t xml:space="preserve">СПИРИНА </t>
    </r>
    <r>
      <rPr>
        <sz val="8"/>
        <rFont val="Verdana"/>
        <family val="2"/>
      </rPr>
      <t>Виктория, 2001</t>
    </r>
  </si>
  <si>
    <t>КФХ "Золотой ганновер"/
Ленинградская область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</si>
</sst>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00"/>
    <numFmt numFmtId="170" formatCode="0.0"/>
    <numFmt numFmtId="171" formatCode="_(\$* #,##0.00_);_(\$* \(#,##0.00\);_(\$* \-??_);_(@_)"/>
    <numFmt numFmtId="172" formatCode="_-* #,##0.00&quot;р.&quot;_-;\-* #,##0.00&quot;р.&quot;_-;_-* \-??&quot;р.&quot;_-;_-@_-"/>
    <numFmt numFmtId="173" formatCode="&quot;SFr.&quot;\ #,##0;&quot;SFr.&quot;\ \-#,##0"/>
    <numFmt numFmtId="174" formatCode="_-* #,##0\ &quot;SFr.&quot;_-;\-* #,##0\ &quot;SFr.&quot;_-;_-* &quot;-&quot;\ &quot;SFr.&quot;_-;_-@_-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000000"/>
  </numFmts>
  <fonts count="62">
    <font>
      <sz val="10"/>
      <name val="Arial"/>
      <family val="0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Verdana"/>
      <family val="2"/>
    </font>
    <font>
      <i/>
      <sz val="12"/>
      <name val="Verdana"/>
      <family val="2"/>
    </font>
    <font>
      <b/>
      <sz val="12"/>
      <name val="Verdana"/>
      <family val="2"/>
    </font>
    <font>
      <b/>
      <i/>
      <sz val="9"/>
      <name val="Arial Cyr"/>
      <family val="0"/>
    </font>
    <font>
      <i/>
      <sz val="9"/>
      <name val="Verdana"/>
      <family val="2"/>
    </font>
    <font>
      <b/>
      <i/>
      <sz val="9"/>
      <name val="Verdana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4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sz val="10"/>
      <color indexed="36"/>
      <name val="Arial"/>
      <family val="2"/>
    </font>
    <font>
      <sz val="10"/>
      <color indexed="10"/>
      <name val="Arial"/>
      <family val="2"/>
    </font>
    <font>
      <b/>
      <i/>
      <sz val="12"/>
      <name val="Verdana"/>
      <family val="2"/>
    </font>
    <font>
      <sz val="9"/>
      <color indexed="30"/>
      <name val="Verdana"/>
      <family val="2"/>
    </font>
    <font>
      <sz val="14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b/>
      <sz val="10"/>
      <name val="Tahoma"/>
      <family val="2"/>
    </font>
    <font>
      <b/>
      <sz val="1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Times New Roman"/>
      <family val="1"/>
    </font>
    <font>
      <sz val="8"/>
      <color indexed="9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11"/>
      <color theme="1"/>
      <name val="Calibri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9"/>
      <color rgb="FF0070C0"/>
      <name val="Verdana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10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6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56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5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6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6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6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6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57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7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57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57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57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4" fillId="18" borderId="1" applyNumberFormat="0" applyAlignment="0" applyProtection="0"/>
    <xf numFmtId="0" fontId="4" fillId="19" borderId="1" applyNumberFormat="0" applyAlignment="0" applyProtection="0"/>
    <xf numFmtId="0" fontId="4" fillId="19" borderId="1" applyNumberFormat="0" applyAlignment="0" applyProtection="0"/>
    <xf numFmtId="0" fontId="4" fillId="18" borderId="1" applyNumberFormat="0" applyAlignment="0" applyProtection="0"/>
    <xf numFmtId="0" fontId="5" fillId="56" borderId="2" applyNumberFormat="0" applyAlignment="0" applyProtection="0"/>
    <xf numFmtId="0" fontId="5" fillId="57" borderId="2" applyNumberFormat="0" applyAlignment="0" applyProtection="0"/>
    <xf numFmtId="0" fontId="5" fillId="57" borderId="2" applyNumberFormat="0" applyAlignment="0" applyProtection="0"/>
    <xf numFmtId="0" fontId="5" fillId="56" borderId="2" applyNumberFormat="0" applyAlignment="0" applyProtection="0"/>
    <xf numFmtId="0" fontId="6" fillId="56" borderId="1" applyNumberFormat="0" applyAlignment="0" applyProtection="0"/>
    <xf numFmtId="0" fontId="6" fillId="57" borderId="1" applyNumberFormat="0" applyAlignment="0" applyProtection="0"/>
    <xf numFmtId="0" fontId="6" fillId="57" borderId="1" applyNumberFormat="0" applyAlignment="0" applyProtection="0"/>
    <xf numFmtId="0" fontId="6" fillId="5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5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2" fontId="7" fillId="0" borderId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2" fontId="7" fillId="0" borderId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58" borderId="7" applyNumberFormat="0" applyAlignment="0" applyProtection="0"/>
    <xf numFmtId="0" fontId="12" fillId="59" borderId="7" applyNumberFormat="0" applyAlignment="0" applyProtection="0"/>
    <xf numFmtId="0" fontId="12" fillId="59" borderId="7" applyNumberFormat="0" applyAlignment="0" applyProtection="0"/>
    <xf numFmtId="0" fontId="12" fillId="58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2" borderId="8" applyNumberFormat="0" applyFont="0" applyAlignment="0" applyProtection="0"/>
    <xf numFmtId="0" fontId="2" fillId="63" borderId="8" applyNumberFormat="0" applyAlignment="0" applyProtection="0"/>
    <xf numFmtId="0" fontId="0" fillId="63" borderId="8" applyNumberFormat="0" applyAlignment="0" applyProtection="0"/>
    <xf numFmtId="0" fontId="0" fillId="63" borderId="8" applyNumberFormat="0" applyAlignment="0" applyProtection="0"/>
    <xf numFmtId="0" fontId="0" fillId="62" borderId="8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0" fillId="0" borderId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</cellStyleXfs>
  <cellXfs count="335">
    <xf numFmtId="0" fontId="0" fillId="0" borderId="0" xfId="0" applyAlignment="1">
      <alignment/>
    </xf>
    <xf numFmtId="0" fontId="22" fillId="0" borderId="0" xfId="1027" applyNumberFormat="1" applyFont="1" applyFill="1" applyBorder="1" applyAlignment="1" applyProtection="1">
      <alignment vertical="center"/>
      <protection locked="0"/>
    </xf>
    <xf numFmtId="49" fontId="22" fillId="0" borderId="0" xfId="1027" applyNumberFormat="1" applyFont="1" applyFill="1" applyBorder="1" applyAlignment="1" applyProtection="1">
      <alignment vertical="center"/>
      <protection locked="0"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5" fillId="0" borderId="0" xfId="1049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035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028" applyNumberFormat="1" applyFont="1" applyFill="1" applyBorder="1" applyAlignment="1" applyProtection="1">
      <alignment vertical="center"/>
      <protection locked="0"/>
    </xf>
    <xf numFmtId="0" fontId="0" fillId="0" borderId="0" xfId="1030" applyFont="1" applyAlignment="1" applyProtection="1">
      <alignment vertical="center"/>
      <protection locked="0"/>
    </xf>
    <xf numFmtId="0" fontId="0" fillId="0" borderId="0" xfId="1047" applyFont="1" applyAlignment="1" applyProtection="1">
      <alignment vertical="center"/>
      <protection locked="0"/>
    </xf>
    <xf numFmtId="0" fontId="36" fillId="0" borderId="0" xfId="1047" applyFont="1" applyAlignment="1" applyProtection="1">
      <alignment vertical="center"/>
      <protection locked="0"/>
    </xf>
    <xf numFmtId="0" fontId="37" fillId="0" borderId="0" xfId="1047" applyFont="1" applyAlignment="1" applyProtection="1">
      <alignment vertical="center"/>
      <protection locked="0"/>
    </xf>
    <xf numFmtId="0" fontId="24" fillId="0" borderId="0" xfId="1047" applyFont="1" applyProtection="1">
      <alignment/>
      <protection locked="0"/>
    </xf>
    <xf numFmtId="0" fontId="24" fillId="0" borderId="0" xfId="1047" applyFont="1" applyAlignment="1" applyProtection="1">
      <alignment wrapText="1"/>
      <protection locked="0"/>
    </xf>
    <xf numFmtId="0" fontId="24" fillId="0" borderId="0" xfId="1047" applyFont="1" applyAlignment="1" applyProtection="1">
      <alignment shrinkToFit="1"/>
      <protection locked="0"/>
    </xf>
    <xf numFmtId="1" fontId="33" fillId="0" borderId="0" xfId="1047" applyNumberFormat="1" applyFont="1" applyProtection="1">
      <alignment/>
      <protection locked="0"/>
    </xf>
    <xf numFmtId="169" fontId="24" fillId="0" borderId="0" xfId="1047" applyNumberFormat="1" applyFont="1" applyProtection="1">
      <alignment/>
      <protection locked="0"/>
    </xf>
    <xf numFmtId="0" fontId="33" fillId="0" borderId="0" xfId="1047" applyFont="1" applyProtection="1">
      <alignment/>
      <protection locked="0"/>
    </xf>
    <xf numFmtId="169" fontId="33" fillId="0" borderId="0" xfId="1047" applyNumberFormat="1" applyFont="1" applyProtection="1">
      <alignment/>
      <protection locked="0"/>
    </xf>
    <xf numFmtId="0" fontId="24" fillId="0" borderId="0" xfId="1047" applyFont="1" applyBorder="1" applyAlignment="1" applyProtection="1">
      <alignment horizontal="right" vertical="center"/>
      <protection locked="0"/>
    </xf>
    <xf numFmtId="0" fontId="37" fillId="0" borderId="0" xfId="1030" applyFont="1" applyAlignment="1" applyProtection="1">
      <alignment vertical="center"/>
      <protection locked="0"/>
    </xf>
    <xf numFmtId="1" fontId="27" fillId="64" borderId="10" xfId="1032" applyNumberFormat="1" applyFont="1" applyFill="1" applyBorder="1" applyAlignment="1" applyProtection="1">
      <alignment horizontal="center" vertical="center" textRotation="90" wrapText="1"/>
      <protection locked="0"/>
    </xf>
    <xf numFmtId="169" fontId="27" fillId="64" borderId="10" xfId="1032" applyNumberFormat="1" applyFont="1" applyFill="1" applyBorder="1" applyAlignment="1" applyProtection="1">
      <alignment horizontal="center" vertical="center" wrapText="1"/>
      <protection locked="0"/>
    </xf>
    <xf numFmtId="0" fontId="27" fillId="64" borderId="10" xfId="1032" applyFont="1" applyFill="1" applyBorder="1" applyAlignment="1" applyProtection="1">
      <alignment horizontal="center" vertical="center" textRotation="90" wrapText="1"/>
      <protection locked="0"/>
    </xf>
    <xf numFmtId="0" fontId="22" fillId="0" borderId="10" xfId="1047" applyFont="1" applyFill="1" applyBorder="1" applyAlignment="1" applyProtection="1">
      <alignment horizontal="center" vertical="center"/>
      <protection locked="0"/>
    </xf>
    <xf numFmtId="0" fontId="29" fillId="0" borderId="0" xfId="1030" applyFont="1" applyAlignment="1" applyProtection="1">
      <alignment vertical="center"/>
      <protection locked="0"/>
    </xf>
    <xf numFmtId="0" fontId="22" fillId="0" borderId="0" xfId="1032" applyFont="1" applyBorder="1" applyAlignment="1" applyProtection="1">
      <alignment horizontal="center" vertical="center" wrapText="1"/>
      <protection locked="0"/>
    </xf>
    <xf numFmtId="0" fontId="22" fillId="0" borderId="0" xfId="1047" applyFont="1" applyFill="1" applyBorder="1" applyAlignment="1" applyProtection="1">
      <alignment horizontal="center" vertical="center"/>
      <protection locked="0"/>
    </xf>
    <xf numFmtId="0" fontId="27" fillId="64" borderId="0" xfId="0" applyNumberFormat="1" applyFont="1" applyFill="1" applyBorder="1" applyAlignment="1">
      <alignment horizontal="center" vertical="center" wrapText="1"/>
    </xf>
    <xf numFmtId="170" fontId="27" fillId="0" borderId="0" xfId="1030" applyNumberFormat="1" applyFont="1" applyBorder="1" applyAlignment="1" applyProtection="1">
      <alignment horizontal="center" vertical="center" wrapText="1"/>
      <protection locked="0"/>
    </xf>
    <xf numFmtId="169" fontId="35" fillId="0" borderId="0" xfId="1030" applyNumberFormat="1" applyFont="1" applyBorder="1" applyAlignment="1" applyProtection="1">
      <alignment horizontal="center" vertical="center" wrapText="1"/>
      <protection locked="0"/>
    </xf>
    <xf numFmtId="0" fontId="24" fillId="0" borderId="0" xfId="1030" applyFont="1" applyBorder="1" applyAlignment="1" applyProtection="1">
      <alignment horizontal="center" vertical="center" wrapText="1"/>
      <protection locked="0"/>
    </xf>
    <xf numFmtId="1" fontId="27" fillId="0" borderId="0" xfId="1030" applyNumberFormat="1" applyFont="1" applyBorder="1" applyAlignment="1" applyProtection="1">
      <alignment horizontal="center" vertical="center" wrapText="1"/>
      <protection locked="0"/>
    </xf>
    <xf numFmtId="0" fontId="25" fillId="0" borderId="0" xfId="1030" applyFont="1" applyBorder="1" applyAlignment="1" applyProtection="1">
      <alignment horizontal="center" vertical="center" wrapText="1"/>
      <protection locked="0"/>
    </xf>
    <xf numFmtId="0" fontId="22" fillId="0" borderId="0" xfId="1030" applyFont="1" applyAlignment="1" applyProtection="1">
      <alignment vertical="center"/>
      <protection locked="0"/>
    </xf>
    <xf numFmtId="0" fontId="0" fillId="0" borderId="0" xfId="1030" applyNumberFormat="1" applyFont="1" applyFill="1" applyBorder="1" applyAlignment="1" applyProtection="1">
      <alignment horizontal="center" vertical="center"/>
      <protection locked="0"/>
    </xf>
    <xf numFmtId="0" fontId="22" fillId="0" borderId="0" xfId="1030" applyNumberFormat="1" applyFont="1" applyFill="1" applyBorder="1" applyAlignment="1" applyProtection="1">
      <alignment vertical="center"/>
      <protection locked="0"/>
    </xf>
    <xf numFmtId="1" fontId="22" fillId="0" borderId="0" xfId="1030" applyNumberFormat="1" applyFont="1" applyAlignment="1" applyProtection="1">
      <alignment vertical="center"/>
      <protection locked="0"/>
    </xf>
    <xf numFmtId="169" fontId="22" fillId="0" borderId="0" xfId="1030" applyNumberFormat="1" applyFont="1" applyAlignment="1" applyProtection="1">
      <alignment vertical="center"/>
      <protection locked="0"/>
    </xf>
    <xf numFmtId="0" fontId="0" fillId="0" borderId="0" xfId="1030" applyNumberFormat="1" applyFont="1" applyFill="1" applyBorder="1" applyAlignment="1" applyProtection="1">
      <alignment vertical="center"/>
      <protection locked="0"/>
    </xf>
    <xf numFmtId="1" fontId="0" fillId="0" borderId="0" xfId="1030" applyNumberFormat="1" applyFont="1" applyAlignment="1" applyProtection="1">
      <alignment vertical="center"/>
      <protection locked="0"/>
    </xf>
    <xf numFmtId="169" fontId="0" fillId="0" borderId="0" xfId="1030" applyNumberFormat="1" applyFont="1" applyAlignment="1" applyProtection="1">
      <alignment vertical="center"/>
      <protection locked="0"/>
    </xf>
    <xf numFmtId="0" fontId="25" fillId="0" borderId="0" xfId="1035" applyNumberFormat="1" applyFont="1" applyFill="1" applyBorder="1" applyAlignment="1" applyProtection="1">
      <alignment vertical="center" wrapText="1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511" applyNumberFormat="1" applyFont="1" applyFill="1" applyBorder="1" applyAlignment="1" applyProtection="1">
      <alignment horizontal="center" vertical="center"/>
      <protection locked="0"/>
    </xf>
    <xf numFmtId="0" fontId="0" fillId="0" borderId="0" xfId="1031" applyFont="1" applyAlignment="1" applyProtection="1">
      <alignment vertical="center"/>
      <protection locked="0"/>
    </xf>
    <xf numFmtId="0" fontId="22" fillId="0" borderId="0" xfId="1031" applyFont="1" applyAlignment="1" applyProtection="1">
      <alignment vertical="center"/>
      <protection locked="0"/>
    </xf>
    <xf numFmtId="169" fontId="0" fillId="0" borderId="0" xfId="1031" applyNumberFormat="1" applyFont="1" applyAlignment="1" applyProtection="1">
      <alignment vertical="center"/>
      <protection locked="0"/>
    </xf>
    <xf numFmtId="1" fontId="0" fillId="0" borderId="0" xfId="1031" applyNumberFormat="1" applyFont="1" applyAlignment="1" applyProtection="1">
      <alignment vertical="center"/>
      <protection locked="0"/>
    </xf>
    <xf numFmtId="0" fontId="0" fillId="0" borderId="0" xfId="1039" applyFill="1" applyAlignment="1" applyProtection="1">
      <alignment vertical="center"/>
      <protection locked="0"/>
    </xf>
    <xf numFmtId="0" fontId="20" fillId="0" borderId="0" xfId="1039" applyFont="1" applyFill="1" applyAlignment="1" applyProtection="1">
      <alignment vertical="center"/>
      <protection locked="0"/>
    </xf>
    <xf numFmtId="0" fontId="0" fillId="0" borderId="0" xfId="1039" applyFont="1" applyFill="1" applyAlignment="1" applyProtection="1">
      <alignment horizontal="center" vertical="center"/>
      <protection locked="0"/>
    </xf>
    <xf numFmtId="0" fontId="29" fillId="0" borderId="0" xfId="1039" applyFont="1" applyFill="1" applyAlignment="1" applyProtection="1">
      <alignment horizontal="center" vertical="center"/>
      <protection locked="0"/>
    </xf>
    <xf numFmtId="0" fontId="0" fillId="0" borderId="0" xfId="1039" applyFill="1" applyAlignment="1" applyProtection="1">
      <alignment horizontal="center" vertical="center" wrapText="1"/>
      <protection locked="0"/>
    </xf>
    <xf numFmtId="0" fontId="21" fillId="0" borderId="0" xfId="1051" applyFont="1" applyFill="1" applyAlignment="1">
      <alignment vertical="center" wrapText="1"/>
      <protection/>
    </xf>
    <xf numFmtId="0" fontId="0" fillId="0" borderId="0" xfId="729">
      <alignment/>
      <protection/>
    </xf>
    <xf numFmtId="0" fontId="38" fillId="0" borderId="0" xfId="1027" applyNumberFormat="1" applyFont="1" applyFill="1" applyBorder="1" applyAlignment="1" applyProtection="1">
      <alignment vertical="center"/>
      <protection locked="0"/>
    </xf>
    <xf numFmtId="0" fontId="38" fillId="0" borderId="10" xfId="1027" applyNumberFormat="1" applyFont="1" applyFill="1" applyBorder="1" applyAlignment="1" applyProtection="1">
      <alignment vertical="center"/>
      <protection locked="0"/>
    </xf>
    <xf numFmtId="0" fontId="22" fillId="0" borderId="10" xfId="1027" applyNumberFormat="1" applyFont="1" applyFill="1" applyBorder="1" applyAlignment="1" applyProtection="1">
      <alignment vertical="center"/>
      <protection locked="0"/>
    </xf>
    <xf numFmtId="0" fontId="37" fillId="0" borderId="0" xfId="1039" applyFont="1" applyFill="1" applyAlignment="1" applyProtection="1">
      <alignment vertical="center"/>
      <protection locked="0"/>
    </xf>
    <xf numFmtId="0" fontId="24" fillId="0" borderId="0" xfId="1039" applyFont="1" applyFill="1" applyProtection="1">
      <alignment/>
      <protection locked="0"/>
    </xf>
    <xf numFmtId="0" fontId="24" fillId="0" borderId="0" xfId="1039" applyFont="1" applyFill="1" applyAlignment="1" applyProtection="1">
      <alignment wrapText="1"/>
      <protection locked="0"/>
    </xf>
    <xf numFmtId="0" fontId="24" fillId="0" borderId="0" xfId="1039" applyFont="1" applyFill="1" applyAlignment="1" applyProtection="1">
      <alignment shrinkToFit="1"/>
      <protection locked="0"/>
    </xf>
    <xf numFmtId="0" fontId="24" fillId="0" borderId="0" xfId="1039" applyFont="1" applyFill="1" applyAlignment="1" applyProtection="1">
      <alignment horizontal="left"/>
      <protection locked="0"/>
    </xf>
    <xf numFmtId="0" fontId="33" fillId="0" borderId="0" xfId="1039" applyFont="1" applyFill="1" applyProtection="1">
      <alignment/>
      <protection locked="0"/>
    </xf>
    <xf numFmtId="0" fontId="25" fillId="0" borderId="10" xfId="1039" applyFont="1" applyFill="1" applyBorder="1" applyAlignment="1" applyProtection="1">
      <alignment horizontal="center" vertical="center" textRotation="90" wrapText="1"/>
      <protection locked="0"/>
    </xf>
    <xf numFmtId="0" fontId="25" fillId="0" borderId="10" xfId="1039" applyFont="1" applyFill="1" applyBorder="1" applyAlignment="1" applyProtection="1">
      <alignment horizontal="center" vertical="center" wrapText="1"/>
      <protection locked="0"/>
    </xf>
    <xf numFmtId="0" fontId="30" fillId="0" borderId="0" xfId="1039" applyFont="1" applyFill="1" applyAlignment="1" applyProtection="1">
      <alignment vertical="center" wrapText="1"/>
      <protection locked="0"/>
    </xf>
    <xf numFmtId="0" fontId="20" fillId="64" borderId="0" xfId="1039" applyFont="1" applyFill="1" applyAlignment="1" applyProtection="1">
      <alignment vertical="center"/>
      <protection locked="0"/>
    </xf>
    <xf numFmtId="0" fontId="34" fillId="0" borderId="0" xfId="1044" applyFont="1" applyAlignment="1" applyProtection="1">
      <alignment horizontal="right" vertical="center"/>
      <protection locked="0"/>
    </xf>
    <xf numFmtId="0" fontId="0" fillId="0" borderId="10" xfId="1045" applyFont="1" applyFill="1" applyBorder="1" applyAlignment="1" applyProtection="1">
      <alignment horizontal="center" vertical="center"/>
      <protection locked="0"/>
    </xf>
    <xf numFmtId="0" fontId="22" fillId="0" borderId="10" xfId="729" applyFont="1" applyBorder="1">
      <alignment/>
      <protection/>
    </xf>
    <xf numFmtId="0" fontId="24" fillId="0" borderId="10" xfId="0" applyFont="1" applyFill="1" applyBorder="1" applyAlignment="1">
      <alignment horizontal="left" vertical="center" wrapText="1"/>
    </xf>
    <xf numFmtId="0" fontId="29" fillId="0" borderId="0" xfId="1039" applyFont="1" applyFill="1" applyAlignment="1" applyProtection="1">
      <alignment vertical="center"/>
      <protection locked="0"/>
    </xf>
    <xf numFmtId="49" fontId="24" fillId="0" borderId="10" xfId="398" applyNumberFormat="1" applyFont="1" applyFill="1" applyBorder="1" applyAlignment="1" applyProtection="1">
      <alignment vertical="center" wrapText="1"/>
      <protection locked="0"/>
    </xf>
    <xf numFmtId="49" fontId="27" fillId="0" borderId="10" xfId="1026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45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1033" applyFont="1" applyFill="1" applyBorder="1" applyAlignment="1" applyProtection="1">
      <alignment horizontal="center" vertical="center" wrapText="1"/>
      <protection locked="0"/>
    </xf>
    <xf numFmtId="170" fontId="26" fillId="0" borderId="10" xfId="1030" applyNumberFormat="1" applyFont="1" applyFill="1" applyBorder="1" applyAlignment="1" applyProtection="1">
      <alignment horizontal="center" vertical="center" wrapText="1"/>
      <protection locked="0"/>
    </xf>
    <xf numFmtId="169" fontId="35" fillId="0" borderId="10" xfId="103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1033" applyFont="1" applyFill="1" applyBorder="1" applyAlignment="1" applyProtection="1">
      <alignment horizontal="center" vertical="center" wrapText="1"/>
      <protection locked="0"/>
    </xf>
    <xf numFmtId="0" fontId="24" fillId="0" borderId="10" xfId="1030" applyFont="1" applyFill="1" applyBorder="1" applyAlignment="1" applyProtection="1">
      <alignment horizontal="center" vertical="center" wrapText="1"/>
      <protection locked="0"/>
    </xf>
    <xf numFmtId="1" fontId="27" fillId="0" borderId="10" xfId="103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1030" applyFont="1" applyFill="1" applyBorder="1" applyAlignment="1" applyProtection="1">
      <alignment horizontal="center" vertical="center" wrapText="1"/>
      <protection locked="0"/>
    </xf>
    <xf numFmtId="0" fontId="29" fillId="0" borderId="0" xfId="1030" applyFont="1" applyFill="1" applyAlignment="1" applyProtection="1">
      <alignment vertical="center"/>
      <protection locked="0"/>
    </xf>
    <xf numFmtId="0" fontId="0" fillId="0" borderId="0" xfId="729" applyFont="1">
      <alignment/>
      <protection/>
    </xf>
    <xf numFmtId="0" fontId="39" fillId="0" borderId="0" xfId="1040" applyFont="1" applyAlignment="1" applyProtection="1">
      <alignment vertical="center"/>
      <protection locked="0"/>
    </xf>
    <xf numFmtId="0" fontId="24" fillId="0" borderId="10" xfId="0" applyFont="1" applyFill="1" applyBorder="1" applyAlignment="1">
      <alignment vertical="center" wrapText="1"/>
    </xf>
    <xf numFmtId="49" fontId="27" fillId="0" borderId="10" xfId="401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1024" applyNumberFormat="1" applyFont="1" applyFill="1" applyBorder="1" applyAlignment="1" applyProtection="1">
      <alignment horizontal="left" vertical="center" wrapText="1"/>
      <protection locked="0"/>
    </xf>
    <xf numFmtId="0" fontId="27" fillId="0" borderId="10" xfId="1050" applyFont="1" applyFill="1" applyBorder="1" applyAlignment="1" applyProtection="1">
      <alignment horizontal="center" vertical="center"/>
      <protection locked="0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1045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1030" applyFont="1" applyAlignment="1" applyProtection="1">
      <alignment vertical="center"/>
      <protection locked="0"/>
    </xf>
    <xf numFmtId="0" fontId="0" fillId="0" borderId="0" xfId="1039" applyFont="1" applyFill="1" applyBorder="1" applyAlignment="1" applyProtection="1">
      <alignment horizontal="center" vertical="center"/>
      <protection locked="0"/>
    </xf>
    <xf numFmtId="0" fontId="0" fillId="0" borderId="0" xfId="1039" applyFill="1" applyBorder="1" applyAlignment="1" applyProtection="1">
      <alignment vertical="center"/>
      <protection locked="0"/>
    </xf>
    <xf numFmtId="0" fontId="29" fillId="0" borderId="0" xfId="1039" applyFont="1" applyFill="1" applyBorder="1" applyAlignment="1" applyProtection="1">
      <alignment horizontal="center" vertical="center"/>
      <protection locked="0"/>
    </xf>
    <xf numFmtId="0" fontId="0" fillId="0" borderId="0" xfId="1039" applyFill="1" applyBorder="1" applyAlignment="1" applyProtection="1">
      <alignment horizontal="center" vertical="center" wrapText="1"/>
      <protection locked="0"/>
    </xf>
    <xf numFmtId="0" fontId="42" fillId="0" borderId="0" xfId="729" applyFont="1" applyAlignment="1">
      <alignment/>
      <protection/>
    </xf>
    <xf numFmtId="0" fontId="42" fillId="0" borderId="0" xfId="729" applyFont="1">
      <alignment/>
      <protection/>
    </xf>
    <xf numFmtId="0" fontId="24" fillId="64" borderId="10" xfId="1040" applyFont="1" applyFill="1" applyBorder="1" applyAlignment="1" applyProtection="1">
      <alignment vertical="center" wrapText="1"/>
      <protection locked="0"/>
    </xf>
    <xf numFmtId="0" fontId="27" fillId="64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1040" applyFont="1" applyFill="1" applyBorder="1" applyAlignment="1" applyProtection="1">
      <alignment vertical="center" wrapText="1"/>
      <protection locked="0"/>
    </xf>
    <xf numFmtId="0" fontId="60" fillId="0" borderId="0" xfId="1030" applyFont="1" applyAlignment="1" applyProtection="1">
      <alignment vertical="center"/>
      <protection locked="0"/>
    </xf>
    <xf numFmtId="1" fontId="27" fillId="64" borderId="10" xfId="1033" applyNumberFormat="1" applyFont="1" applyFill="1" applyBorder="1" applyAlignment="1" applyProtection="1">
      <alignment horizontal="center" vertical="center" textRotation="90" wrapText="1"/>
      <protection locked="0"/>
    </xf>
    <xf numFmtId="169" fontId="27" fillId="64" borderId="10" xfId="1033" applyNumberFormat="1" applyFont="1" applyFill="1" applyBorder="1" applyAlignment="1" applyProtection="1">
      <alignment horizontal="center" vertical="center" wrapText="1"/>
      <protection locked="0"/>
    </xf>
    <xf numFmtId="1" fontId="24" fillId="64" borderId="10" xfId="1033" applyNumberFormat="1" applyFont="1" applyFill="1" applyBorder="1" applyAlignment="1" applyProtection="1">
      <alignment horizontal="center" vertical="center" textRotation="90" wrapText="1"/>
      <protection locked="0"/>
    </xf>
    <xf numFmtId="0" fontId="23" fillId="0" borderId="10" xfId="1033" applyFont="1" applyFill="1" applyBorder="1" applyAlignment="1" applyProtection="1">
      <alignment horizontal="center" vertical="center" wrapText="1"/>
      <protection locked="0"/>
    </xf>
    <xf numFmtId="20" fontId="26" fillId="0" borderId="10" xfId="688" applyNumberFormat="1" applyFont="1" applyFill="1" applyBorder="1" applyAlignment="1">
      <alignment horizontal="center" vertical="center"/>
      <protection/>
    </xf>
    <xf numFmtId="170" fontId="26" fillId="0" borderId="10" xfId="1031" applyNumberFormat="1" applyFont="1" applyFill="1" applyBorder="1" applyAlignment="1" applyProtection="1">
      <alignment horizontal="center" vertical="center" wrapText="1"/>
      <protection locked="0"/>
    </xf>
    <xf numFmtId="169" fontId="35" fillId="0" borderId="10" xfId="1031" applyNumberFormat="1" applyFont="1" applyFill="1" applyBorder="1" applyAlignment="1" applyProtection="1">
      <alignment horizontal="center" vertical="center" wrapText="1"/>
      <protection locked="0"/>
    </xf>
    <xf numFmtId="170" fontId="25" fillId="0" borderId="10" xfId="1031" applyNumberFormat="1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9" fontId="27" fillId="0" borderId="10" xfId="104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40" applyFont="1" applyFill="1" applyBorder="1" applyAlignment="1" applyProtection="1">
      <alignment horizontal="center" vertical="center" wrapText="1"/>
      <protection locked="0"/>
    </xf>
    <xf numFmtId="0" fontId="24" fillId="0" borderId="10" xfId="1040" applyFont="1" applyFill="1" applyBorder="1" applyAlignment="1" applyProtection="1">
      <alignment horizontal="left" vertical="center" wrapText="1"/>
      <protection locked="0"/>
    </xf>
    <xf numFmtId="0" fontId="24" fillId="0" borderId="10" xfId="1045" applyFont="1" applyFill="1" applyBorder="1" applyAlignment="1" applyProtection="1">
      <alignment vertical="center" wrapText="1"/>
      <protection locked="0"/>
    </xf>
    <xf numFmtId="49" fontId="24" fillId="0" borderId="10" xfId="1025" applyNumberFormat="1" applyFont="1" applyFill="1" applyBorder="1" applyAlignment="1" applyProtection="1">
      <alignment horizontal="left" vertical="center" wrapText="1"/>
      <protection locked="0"/>
    </xf>
    <xf numFmtId="0" fontId="29" fillId="65" borderId="0" xfId="1030" applyFont="1" applyFill="1" applyAlignment="1" applyProtection="1">
      <alignment vertical="center"/>
      <protection locked="0"/>
    </xf>
    <xf numFmtId="0" fontId="30" fillId="0" borderId="10" xfId="0" applyFont="1" applyFill="1" applyBorder="1" applyAlignment="1">
      <alignment horizontal="center" vertical="center"/>
    </xf>
    <xf numFmtId="0" fontId="22" fillId="0" borderId="0" xfId="1039" applyFont="1" applyFill="1" applyAlignment="1" applyProtection="1">
      <alignment horizontal="center" vertical="center" wrapText="1"/>
      <protection locked="0"/>
    </xf>
    <xf numFmtId="169" fontId="34" fillId="0" borderId="10" xfId="103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039" applyFont="1" applyFill="1" applyAlignment="1" applyProtection="1">
      <alignment horizontal="center" vertical="center"/>
      <protection locked="0"/>
    </xf>
    <xf numFmtId="0" fontId="22" fillId="0" borderId="0" xfId="1039" applyFont="1" applyFill="1" applyAlignment="1" applyProtection="1">
      <alignment vertical="center"/>
      <protection locked="0"/>
    </xf>
    <xf numFmtId="0" fontId="22" fillId="0" borderId="0" xfId="1034" applyFont="1" applyFill="1" applyAlignment="1" applyProtection="1">
      <alignment vertical="center"/>
      <protection locked="0"/>
    </xf>
    <xf numFmtId="0" fontId="22" fillId="0" borderId="0" xfId="1039" applyFont="1" applyFill="1" applyAlignment="1" applyProtection="1">
      <alignment horizontal="left" vertical="center"/>
      <protection locked="0"/>
    </xf>
    <xf numFmtId="0" fontId="22" fillId="0" borderId="0" xfId="1039" applyFont="1" applyFill="1" applyBorder="1" applyAlignment="1" applyProtection="1">
      <alignment horizontal="center" vertical="center"/>
      <protection locked="0"/>
    </xf>
    <xf numFmtId="0" fontId="22" fillId="0" borderId="0" xfId="1039" applyFont="1" applyFill="1" applyBorder="1" applyAlignment="1" applyProtection="1">
      <alignment vertical="center"/>
      <protection locked="0"/>
    </xf>
    <xf numFmtId="0" fontId="24" fillId="0" borderId="10" xfId="1041" applyFont="1" applyFill="1" applyBorder="1" applyAlignment="1" applyProtection="1">
      <alignment horizontal="left" vertical="center" wrapText="1"/>
      <protection locked="0"/>
    </xf>
    <xf numFmtId="49" fontId="27" fillId="0" borderId="10" xfId="1041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41" applyFont="1" applyFill="1" applyBorder="1" applyAlignment="1" applyProtection="1">
      <alignment horizontal="center" vertical="center" wrapText="1"/>
      <protection locked="0"/>
    </xf>
    <xf numFmtId="0" fontId="27" fillId="0" borderId="10" xfId="1037" applyFont="1" applyFill="1" applyBorder="1" applyAlignment="1" applyProtection="1">
      <alignment horizontal="center" vertical="center" wrapText="1"/>
      <protection locked="0"/>
    </xf>
    <xf numFmtId="0" fontId="32" fillId="0" borderId="0" xfId="1051" applyFont="1" applyFill="1" applyAlignment="1">
      <alignment vertical="center" wrapText="1"/>
      <protection/>
    </xf>
    <xf numFmtId="0" fontId="27" fillId="0" borderId="10" xfId="1025" applyFont="1" applyFill="1" applyBorder="1" applyAlignment="1" applyProtection="1">
      <alignment horizontal="center" vertical="center" wrapText="1"/>
      <protection locked="0"/>
    </xf>
    <xf numFmtId="49" fontId="27" fillId="0" borderId="10" xfId="398" applyNumberFormat="1" applyFont="1" applyFill="1" applyBorder="1" applyAlignment="1" applyProtection="1">
      <alignment horizontal="center" vertical="center"/>
      <protection locked="0"/>
    </xf>
    <xf numFmtId="0" fontId="24" fillId="0" borderId="10" xfId="1041" applyFont="1" applyFill="1" applyBorder="1" applyAlignment="1" applyProtection="1">
      <alignment vertical="center" wrapText="1"/>
      <protection locked="0"/>
    </xf>
    <xf numFmtId="49" fontId="2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688">
      <alignment/>
      <protection/>
    </xf>
    <xf numFmtId="0" fontId="24" fillId="64" borderId="10" xfId="1041" applyFont="1" applyFill="1" applyBorder="1" applyAlignment="1" applyProtection="1">
      <alignment vertical="center" wrapText="1"/>
      <protection locked="0"/>
    </xf>
    <xf numFmtId="49" fontId="27" fillId="64" borderId="10" xfId="1041" applyNumberFormat="1" applyFont="1" applyFill="1" applyBorder="1" applyAlignment="1" applyProtection="1">
      <alignment horizontal="center" vertical="center" wrapText="1"/>
      <protection locked="0"/>
    </xf>
    <xf numFmtId="0" fontId="27" fillId="64" borderId="10" xfId="1041" applyFont="1" applyFill="1" applyBorder="1" applyAlignment="1" applyProtection="1">
      <alignment horizontal="center" vertical="center" wrapText="1"/>
      <protection locked="0"/>
    </xf>
    <xf numFmtId="49" fontId="27" fillId="0" borderId="10" xfId="707" applyNumberFormat="1" applyFont="1" applyFill="1" applyBorder="1" applyAlignment="1">
      <alignment horizontal="center" vertical="center" wrapText="1"/>
      <protection/>
    </xf>
    <xf numFmtId="49" fontId="27" fillId="0" borderId="10" xfId="707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29" applyFont="1" applyFill="1" applyBorder="1" applyAlignment="1" applyProtection="1">
      <alignment horizontal="center" vertical="center"/>
      <protection locked="0"/>
    </xf>
    <xf numFmtId="0" fontId="24" fillId="0" borderId="10" xfId="1049" applyNumberFormat="1" applyFont="1" applyFill="1" applyBorder="1" applyAlignment="1" applyProtection="1">
      <alignment horizontal="left" vertical="center" wrapText="1"/>
      <protection locked="0"/>
    </xf>
    <xf numFmtId="0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27" fillId="0" borderId="10" xfId="1037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1044" applyFont="1" applyFill="1" applyAlignment="1" applyProtection="1">
      <alignment horizontal="right" vertical="center"/>
      <protection locked="0"/>
    </xf>
    <xf numFmtId="0" fontId="24" fillId="64" borderId="10" xfId="1041" applyFont="1" applyFill="1" applyBorder="1" applyAlignment="1" applyProtection="1">
      <alignment horizontal="left" vertical="center" wrapText="1"/>
      <protection locked="0"/>
    </xf>
    <xf numFmtId="49" fontId="24" fillId="0" borderId="10" xfId="401" applyNumberFormat="1" applyFont="1" applyFill="1" applyBorder="1" applyAlignment="1" applyProtection="1">
      <alignment vertical="center" wrapText="1"/>
      <protection locked="0"/>
    </xf>
    <xf numFmtId="49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27" fillId="0" borderId="10" xfId="1043" applyFont="1" applyFill="1" applyBorder="1" applyAlignment="1" applyProtection="1">
      <alignment horizontal="center" vertical="center"/>
      <protection locked="0"/>
    </xf>
    <xf numFmtId="49" fontId="27" fillId="0" borderId="10" xfId="399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1041" applyNumberFormat="1" applyFont="1" applyFill="1" applyBorder="1" applyAlignment="1" applyProtection="1">
      <alignment horizontal="left" vertical="center" wrapText="1"/>
      <protection locked="0"/>
    </xf>
    <xf numFmtId="177" fontId="27" fillId="0" borderId="10" xfId="0" applyNumberFormat="1" applyFont="1" applyFill="1" applyBorder="1" applyAlignment="1">
      <alignment horizontal="center" vertical="center" wrapText="1"/>
    </xf>
    <xf numFmtId="49" fontId="27" fillId="64" borderId="10" xfId="0" applyNumberFormat="1" applyFont="1" applyFill="1" applyBorder="1" applyAlignment="1">
      <alignment horizontal="center" vertical="center" wrapText="1"/>
    </xf>
    <xf numFmtId="0" fontId="27" fillId="0" borderId="10" xfId="1036" applyFont="1" applyFill="1" applyBorder="1" applyAlignment="1" applyProtection="1">
      <alignment horizontal="center" vertical="center" wrapText="1"/>
      <protection locked="0"/>
    </xf>
    <xf numFmtId="0" fontId="27" fillId="64" borderId="10" xfId="1045" applyFont="1" applyFill="1" applyBorder="1" applyAlignment="1" applyProtection="1">
      <alignment horizontal="center" vertical="center" wrapText="1"/>
      <protection locked="0"/>
    </xf>
    <xf numFmtId="0" fontId="30" fillId="0" borderId="0" xfId="103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24" fillId="64" borderId="10" xfId="1048" applyFont="1" applyFill="1" applyBorder="1" applyAlignment="1" applyProtection="1">
      <alignment horizontal="center" vertical="center" wrapText="1"/>
      <protection locked="0"/>
    </xf>
    <xf numFmtId="169" fontId="27" fillId="0" borderId="10" xfId="103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1039" applyFont="1" applyAlignment="1" applyProtection="1">
      <alignment horizontal="center" vertical="center"/>
      <protection locked="0"/>
    </xf>
    <xf numFmtId="0" fontId="22" fillId="0" borderId="0" xfId="1039" applyFont="1" applyAlignment="1" applyProtection="1">
      <alignment vertical="center"/>
      <protection locked="0"/>
    </xf>
    <xf numFmtId="0" fontId="41" fillId="0" borderId="0" xfId="1039" applyFont="1" applyAlignment="1" applyProtection="1">
      <alignment horizontal="center" vertical="center"/>
      <protection locked="0"/>
    </xf>
    <xf numFmtId="0" fontId="41" fillId="0" borderId="0" xfId="1039" applyFont="1" applyAlignment="1" applyProtection="1">
      <alignment vertical="center"/>
      <protection locked="0"/>
    </xf>
    <xf numFmtId="0" fontId="39" fillId="0" borderId="0" xfId="0" applyFont="1" applyFill="1" applyAlignment="1">
      <alignment vertical="center"/>
    </xf>
    <xf numFmtId="0" fontId="39" fillId="0" borderId="0" xfId="1039" applyFont="1" applyAlignment="1" applyProtection="1">
      <alignment horizontal="left" vertical="center"/>
      <protection locked="0"/>
    </xf>
    <xf numFmtId="0" fontId="27" fillId="0" borderId="0" xfId="1039" applyFont="1" applyAlignment="1" applyProtection="1">
      <alignment horizontal="center" vertical="center"/>
      <protection locked="0"/>
    </xf>
    <xf numFmtId="0" fontId="22" fillId="0" borderId="0" xfId="1039" applyFont="1" applyAlignment="1" applyProtection="1">
      <alignment horizontal="left" vertical="center"/>
      <protection locked="0"/>
    </xf>
    <xf numFmtId="0" fontId="27" fillId="0" borderId="0" xfId="1039" applyFont="1" applyAlignment="1" applyProtection="1">
      <alignment wrapText="1"/>
      <protection locked="0"/>
    </xf>
    <xf numFmtId="49" fontId="27" fillId="0" borderId="0" xfId="1039" applyNumberFormat="1" applyFont="1" applyAlignment="1" applyProtection="1">
      <alignment wrapText="1"/>
      <protection locked="0"/>
    </xf>
    <xf numFmtId="0" fontId="27" fillId="0" borderId="0" xfId="1039" applyFont="1" applyAlignment="1" applyProtection="1">
      <alignment shrinkToFit="1"/>
      <protection locked="0"/>
    </xf>
    <xf numFmtId="0" fontId="27" fillId="0" borderId="0" xfId="1039" applyFont="1" applyAlignment="1" applyProtection="1">
      <alignment horizontal="center"/>
      <protection locked="0"/>
    </xf>
    <xf numFmtId="0" fontId="34" fillId="0" borderId="0" xfId="1039" applyFont="1" applyProtection="1">
      <alignment/>
      <protection locked="0"/>
    </xf>
    <xf numFmtId="0" fontId="34" fillId="0" borderId="0" xfId="1039" applyFont="1" applyAlignment="1" applyProtection="1">
      <alignment horizontal="center"/>
      <protection locked="0"/>
    </xf>
    <xf numFmtId="0" fontId="35" fillId="0" borderId="0" xfId="1039" applyFont="1" applyProtection="1">
      <alignment/>
      <protection locked="0"/>
    </xf>
    <xf numFmtId="0" fontId="22" fillId="0" borderId="10" xfId="1039" applyFont="1" applyFill="1" applyBorder="1" applyAlignment="1" applyProtection="1">
      <alignment horizontal="center" vertical="center" wrapText="1"/>
      <protection locked="0"/>
    </xf>
    <xf numFmtId="0" fontId="24" fillId="0" borderId="10" xfId="1039" applyFont="1" applyFill="1" applyBorder="1" applyAlignment="1" applyProtection="1">
      <alignment horizontal="center" vertical="center" textRotation="90" wrapText="1"/>
      <protection locked="0"/>
    </xf>
    <xf numFmtId="169" fontId="40" fillId="0" borderId="10" xfId="1031" applyNumberFormat="1" applyFont="1" applyFill="1" applyBorder="1" applyAlignment="1" applyProtection="1">
      <alignment horizontal="center" vertical="center" wrapText="1"/>
      <protection locked="0"/>
    </xf>
    <xf numFmtId="169" fontId="40" fillId="0" borderId="11" xfId="0" applyNumberFormat="1" applyFont="1" applyFill="1" applyBorder="1" applyAlignment="1">
      <alignment horizontal="center" vertical="center" wrapText="1"/>
    </xf>
    <xf numFmtId="169" fontId="40" fillId="0" borderId="10" xfId="0" applyNumberFormat="1" applyFont="1" applyFill="1" applyBorder="1" applyAlignment="1">
      <alignment horizontal="center" vertical="center" wrapText="1"/>
    </xf>
    <xf numFmtId="169" fontId="40" fillId="0" borderId="10" xfId="1039" applyNumberFormat="1" applyFont="1" applyFill="1" applyBorder="1" applyAlignment="1" applyProtection="1">
      <alignment horizontal="center" vertical="center"/>
      <protection locked="0"/>
    </xf>
    <xf numFmtId="169" fontId="40" fillId="0" borderId="11" xfId="1039" applyNumberFormat="1" applyFont="1" applyFill="1" applyBorder="1" applyAlignment="1" applyProtection="1">
      <alignment horizontal="center" vertical="center"/>
      <protection locked="0"/>
    </xf>
    <xf numFmtId="0" fontId="27" fillId="0" borderId="10" xfId="1046" applyFont="1" applyFill="1" applyBorder="1" applyAlignment="1" applyProtection="1">
      <alignment horizontal="center" vertical="center" wrapText="1"/>
      <protection locked="0"/>
    </xf>
    <xf numFmtId="49" fontId="27" fillId="0" borderId="10" xfId="1024" applyNumberFormat="1" applyFont="1" applyFill="1" applyBorder="1" applyAlignment="1">
      <alignment horizontal="center" vertical="center" shrinkToFit="1"/>
      <protection/>
    </xf>
    <xf numFmtId="0" fontId="30" fillId="0" borderId="0" xfId="103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24" fillId="64" borderId="10" xfId="1048" applyFont="1" applyFill="1" applyBorder="1" applyAlignment="1" applyProtection="1">
      <alignment horizontal="center" vertical="center" wrapText="1"/>
      <protection locked="0"/>
    </xf>
    <xf numFmtId="0" fontId="24" fillId="0" borderId="10" xfId="1043" applyFont="1" applyFill="1" applyBorder="1" applyAlignment="1" applyProtection="1">
      <alignment horizontal="left" vertical="center" wrapText="1"/>
      <protection locked="0"/>
    </xf>
    <xf numFmtId="0" fontId="24" fillId="0" borderId="10" xfId="1043" applyNumberFormat="1" applyFont="1" applyFill="1" applyBorder="1" applyAlignment="1" applyProtection="1">
      <alignment horizontal="left" vertical="center" wrapText="1"/>
      <protection locked="0"/>
    </xf>
    <xf numFmtId="0" fontId="27" fillId="0" borderId="10" xfId="1038" applyFont="1" applyFill="1" applyBorder="1" applyAlignment="1" applyProtection="1">
      <alignment horizontal="center" vertical="center" wrapText="1"/>
      <protection locked="0"/>
    </xf>
    <xf numFmtId="49" fontId="61" fillId="0" borderId="10" xfId="1026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1037" applyNumberFormat="1" applyFont="1" applyFill="1" applyBorder="1" applyAlignment="1" applyProtection="1">
      <alignment vertical="center" wrapText="1"/>
      <protection locked="0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0" fillId="0" borderId="0" xfId="729" applyBorder="1">
      <alignment/>
      <protection/>
    </xf>
    <xf numFmtId="0" fontId="22" fillId="0" borderId="0" xfId="729" applyFont="1" applyBorder="1">
      <alignment/>
      <protection/>
    </xf>
    <xf numFmtId="49" fontId="27" fillId="0" borderId="10" xfId="455" applyNumberFormat="1" applyFont="1" applyFill="1" applyBorder="1" applyAlignment="1" applyProtection="1">
      <alignment horizontal="center" vertical="center"/>
      <protection locked="0"/>
    </xf>
    <xf numFmtId="49" fontId="24" fillId="0" borderId="10" xfId="296" applyNumberFormat="1" applyFont="1" applyFill="1" applyBorder="1" applyAlignment="1" applyProtection="1">
      <alignment vertical="center" wrapText="1"/>
      <protection locked="0"/>
    </xf>
    <xf numFmtId="0" fontId="27" fillId="0" borderId="10" xfId="730" applyFont="1" applyFill="1" applyBorder="1" applyAlignment="1" applyProtection="1">
      <alignment horizontal="center" vertical="center" wrapText="1"/>
      <protection locked="0"/>
    </xf>
    <xf numFmtId="0" fontId="27" fillId="66" borderId="10" xfId="1042" applyFont="1" applyFill="1" applyBorder="1" applyAlignment="1" applyProtection="1">
      <alignment horizontal="center" vertical="center" wrapText="1"/>
      <protection locked="0"/>
    </xf>
    <xf numFmtId="0" fontId="24" fillId="64" borderId="10" xfId="1047" applyFont="1" applyFill="1" applyBorder="1" applyAlignment="1" applyProtection="1">
      <alignment horizontal="center" vertical="center" wrapText="1"/>
      <protection locked="0"/>
    </xf>
    <xf numFmtId="0" fontId="30" fillId="0" borderId="0" xfId="1030" applyFont="1" applyAlignment="1" applyProtection="1">
      <alignment horizontal="center"/>
      <protection locked="0"/>
    </xf>
    <xf numFmtId="0" fontId="24" fillId="64" borderId="10" xfId="0" applyNumberFormat="1" applyFont="1" applyFill="1" applyBorder="1" applyAlignment="1">
      <alignment horizontal="left" vertical="center" wrapText="1"/>
    </xf>
    <xf numFmtId="0" fontId="27" fillId="64" borderId="10" xfId="0" applyNumberFormat="1" applyFont="1" applyFill="1" applyBorder="1" applyAlignment="1" applyProtection="1">
      <alignment horizontal="center" vertical="center"/>
      <protection locked="0"/>
    </xf>
    <xf numFmtId="49" fontId="27" fillId="0" borderId="10" xfId="343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42" applyFont="1" applyFill="1" applyBorder="1" applyAlignment="1" applyProtection="1">
      <alignment horizontal="center" vertical="center" wrapText="1"/>
      <protection locked="0"/>
    </xf>
    <xf numFmtId="0" fontId="24" fillId="0" borderId="10" xfId="0" applyNumberFormat="1" applyFont="1" applyFill="1" applyBorder="1" applyAlignment="1">
      <alignment horizontal="left" vertical="center" wrapText="1"/>
    </xf>
    <xf numFmtId="0" fontId="27" fillId="0" borderId="10" xfId="1045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horizontal="left" vertical="top" wrapText="1"/>
    </xf>
    <xf numFmtId="0" fontId="22" fillId="0" borderId="0" xfId="1039" applyFont="1" applyFill="1" applyAlignment="1" applyProtection="1">
      <alignment horizontal="center" vertical="center" wrapText="1"/>
      <protection locked="0"/>
    </xf>
    <xf numFmtId="0" fontId="22" fillId="0" borderId="0" xfId="1039" applyFont="1" applyAlignment="1" applyProtection="1">
      <alignment horizontal="center" vertical="center" wrapText="1"/>
      <protection locked="0"/>
    </xf>
    <xf numFmtId="0" fontId="22" fillId="65" borderId="0" xfId="1039" applyFont="1" applyFill="1" applyAlignment="1" applyProtection="1">
      <alignment vertical="center"/>
      <protection locked="0"/>
    </xf>
    <xf numFmtId="169" fontId="50" fillId="64" borderId="11" xfId="0" applyNumberFormat="1" applyFont="1" applyFill="1" applyBorder="1" applyAlignment="1">
      <alignment horizontal="center" vertical="center"/>
    </xf>
    <xf numFmtId="0" fontId="52" fillId="0" borderId="10" xfId="1041" applyFont="1" applyFill="1" applyBorder="1" applyAlignment="1" applyProtection="1">
      <alignment vertical="center" wrapText="1"/>
      <protection locked="0"/>
    </xf>
    <xf numFmtId="0" fontId="27" fillId="66" borderId="10" xfId="1038" applyFont="1" applyFill="1" applyBorder="1" applyAlignment="1" applyProtection="1">
      <alignment horizontal="center" vertical="center" wrapText="1"/>
      <protection locked="0"/>
    </xf>
    <xf numFmtId="0" fontId="22" fillId="0" borderId="10" xfId="1039" applyFont="1" applyBorder="1" applyAlignment="1" applyProtection="1">
      <alignment horizontal="center" vertical="center"/>
      <protection locked="0"/>
    </xf>
    <xf numFmtId="49" fontId="54" fillId="0" borderId="10" xfId="0" applyNumberFormat="1" applyFont="1" applyFill="1" applyBorder="1" applyAlignment="1">
      <alignment horizontal="center" vertical="center" wrapText="1"/>
    </xf>
    <xf numFmtId="0" fontId="24" fillId="64" borderId="10" xfId="1047" applyFont="1" applyFill="1" applyBorder="1" applyAlignment="1" applyProtection="1">
      <alignment horizontal="center" vertical="center" wrapText="1"/>
      <protection locked="0"/>
    </xf>
    <xf numFmtId="0" fontId="30" fillId="0" borderId="0" xfId="1030" applyFont="1" applyAlignment="1" applyProtection="1">
      <alignment horizontal="center"/>
      <protection locked="0"/>
    </xf>
    <xf numFmtId="0" fontId="22" fillId="0" borderId="0" xfId="1039" applyFont="1" applyAlignment="1" applyProtection="1">
      <alignment horizontal="center" vertical="center" wrapText="1"/>
      <protection locked="0"/>
    </xf>
    <xf numFmtId="0" fontId="24" fillId="0" borderId="10" xfId="1042" applyFont="1" applyFill="1" applyBorder="1" applyAlignment="1" applyProtection="1">
      <alignment vertical="center" wrapText="1"/>
      <protection locked="0"/>
    </xf>
    <xf numFmtId="0" fontId="24" fillId="0" borderId="10" xfId="1042" applyFont="1" applyFill="1" applyBorder="1" applyAlignment="1" applyProtection="1">
      <alignment horizontal="left" vertical="center" wrapText="1"/>
      <protection locked="0"/>
    </xf>
    <xf numFmtId="49" fontId="27" fillId="0" borderId="10" xfId="1042" applyNumberFormat="1" applyFont="1" applyFill="1" applyBorder="1" applyAlignment="1" applyProtection="1">
      <alignment horizontal="center" vertical="center" wrapText="1"/>
      <protection locked="0"/>
    </xf>
    <xf numFmtId="169" fontId="50" fillId="0" borderId="11" xfId="0" applyNumberFormat="1" applyFont="1" applyFill="1" applyBorder="1" applyAlignment="1">
      <alignment horizontal="center" vertical="center"/>
    </xf>
    <xf numFmtId="0" fontId="30" fillId="0" borderId="10" xfId="1039" applyFont="1" applyFill="1" applyBorder="1" applyAlignment="1" applyProtection="1">
      <alignment horizontal="center" vertical="center" wrapText="1"/>
      <protection locked="0"/>
    </xf>
    <xf numFmtId="0" fontId="32" fillId="0" borderId="0" xfId="1039" applyFont="1" applyFill="1" applyAlignment="1" applyProtection="1">
      <alignment horizontal="center" vertical="center" wrapText="1"/>
      <protection locked="0"/>
    </xf>
    <xf numFmtId="0" fontId="30" fillId="0" borderId="0" xfId="1039" applyFont="1" applyFill="1" applyAlignment="1" applyProtection="1">
      <alignment horizontal="center" vertical="center" wrapText="1"/>
      <protection locked="0"/>
    </xf>
    <xf numFmtId="0" fontId="22" fillId="0" borderId="0" xfId="1039" applyFont="1" applyFill="1" applyAlignment="1" applyProtection="1">
      <alignment horizontal="center" vertical="center" wrapText="1"/>
      <protection locked="0"/>
    </xf>
    <xf numFmtId="0" fontId="23" fillId="0" borderId="0" xfId="1039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center" vertical="center" wrapText="1"/>
    </xf>
    <xf numFmtId="0" fontId="30" fillId="64" borderId="10" xfId="1032" applyFont="1" applyFill="1" applyBorder="1" applyAlignment="1" applyProtection="1">
      <alignment horizontal="center" vertical="center"/>
      <protection locked="0"/>
    </xf>
    <xf numFmtId="0" fontId="25" fillId="64" borderId="12" xfId="1047" applyFont="1" applyFill="1" applyBorder="1" applyAlignment="1" applyProtection="1">
      <alignment horizontal="center" vertical="center" textRotation="90" wrapText="1"/>
      <protection locked="0"/>
    </xf>
    <xf numFmtId="0" fontId="25" fillId="64" borderId="11" xfId="1047" applyFont="1" applyFill="1" applyBorder="1" applyAlignment="1" applyProtection="1">
      <alignment horizontal="center" vertical="center" textRotation="90" wrapText="1"/>
      <protection locked="0"/>
    </xf>
    <xf numFmtId="0" fontId="25" fillId="64" borderId="13" xfId="1047" applyFont="1" applyFill="1" applyBorder="1" applyAlignment="1" applyProtection="1">
      <alignment horizontal="center" vertical="center" textRotation="90" wrapText="1"/>
      <protection locked="0"/>
    </xf>
    <xf numFmtId="0" fontId="25" fillId="64" borderId="14" xfId="1047" applyFont="1" applyFill="1" applyBorder="1" applyAlignment="1" applyProtection="1">
      <alignment horizontal="center" vertical="center" textRotation="90" wrapText="1"/>
      <protection locked="0"/>
    </xf>
    <xf numFmtId="0" fontId="30" fillId="0" borderId="0" xfId="1030" applyFont="1" applyAlignment="1" applyProtection="1">
      <alignment horizontal="center"/>
      <protection locked="0"/>
    </xf>
    <xf numFmtId="0" fontId="24" fillId="64" borderId="10" xfId="1047" applyFont="1" applyFill="1" applyBorder="1" applyAlignment="1" applyProtection="1">
      <alignment horizontal="center" vertical="center" textRotation="90" wrapText="1"/>
      <protection locked="0"/>
    </xf>
    <xf numFmtId="0" fontId="25" fillId="64" borderId="10" xfId="1047" applyFont="1" applyFill="1" applyBorder="1" applyAlignment="1" applyProtection="1">
      <alignment horizontal="center" vertical="center" textRotation="90" wrapText="1"/>
      <protection locked="0"/>
    </xf>
    <xf numFmtId="0" fontId="24" fillId="64" borderId="10" xfId="1047" applyFont="1" applyFill="1" applyBorder="1" applyAlignment="1" applyProtection="1">
      <alignment horizontal="center" vertical="center" wrapText="1"/>
      <protection locked="0"/>
    </xf>
    <xf numFmtId="169" fontId="24" fillId="64" borderId="10" xfId="1047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047" applyFont="1" applyAlignment="1" applyProtection="1">
      <alignment horizontal="center" vertical="center" wrapText="1"/>
      <protection locked="0"/>
    </xf>
    <xf numFmtId="0" fontId="48" fillId="0" borderId="0" xfId="1030" applyFont="1" applyAlignment="1" applyProtection="1">
      <alignment horizontal="center" vertical="center" wrapText="1"/>
      <protection locked="0"/>
    </xf>
    <xf numFmtId="0" fontId="48" fillId="0" borderId="0" xfId="1030" applyFont="1" applyAlignment="1" applyProtection="1">
      <alignment horizontal="center" vertical="center"/>
      <protection locked="0"/>
    </xf>
    <xf numFmtId="0" fontId="22" fillId="0" borderId="0" xfId="1030" applyFont="1" applyAlignment="1" applyProtection="1">
      <alignment horizontal="center" vertical="center" wrapText="1"/>
      <protection locked="0"/>
    </xf>
    <xf numFmtId="0" fontId="21" fillId="0" borderId="0" xfId="1030" applyFont="1" applyAlignment="1" applyProtection="1">
      <alignment horizontal="center" vertical="center" wrapText="1"/>
      <protection locked="0"/>
    </xf>
    <xf numFmtId="0" fontId="22" fillId="0" borderId="0" xfId="1047" applyFont="1" applyAlignment="1" applyProtection="1">
      <alignment horizontal="center" vertical="center" wrapText="1"/>
      <protection locked="0"/>
    </xf>
    <xf numFmtId="0" fontId="23" fillId="0" borderId="0" xfId="1039" applyFont="1" applyAlignment="1" applyProtection="1">
      <alignment horizontal="center" vertical="center"/>
      <protection locked="0"/>
    </xf>
    <xf numFmtId="0" fontId="31" fillId="0" borderId="0" xfId="1047" applyFont="1" applyAlignment="1" applyProtection="1">
      <alignment horizontal="center" vertical="center"/>
      <protection locked="0"/>
    </xf>
    <xf numFmtId="0" fontId="31" fillId="0" borderId="15" xfId="1033" applyFont="1" applyFill="1" applyBorder="1" applyAlignment="1" applyProtection="1">
      <alignment horizontal="center" vertical="center" wrapText="1"/>
      <protection locked="0"/>
    </xf>
    <xf numFmtId="0" fontId="31" fillId="0" borderId="16" xfId="1033" applyFont="1" applyFill="1" applyBorder="1" applyAlignment="1" applyProtection="1">
      <alignment horizontal="center" vertical="center" wrapText="1"/>
      <protection locked="0"/>
    </xf>
    <xf numFmtId="0" fontId="31" fillId="0" borderId="17" xfId="1033" applyFont="1" applyFill="1" applyBorder="1" applyAlignment="1" applyProtection="1">
      <alignment horizontal="center" vertical="center" wrapText="1"/>
      <protection locked="0"/>
    </xf>
    <xf numFmtId="0" fontId="30" fillId="0" borderId="0" xfId="1030" applyFont="1" applyAlignment="1" applyProtection="1">
      <alignment horizontal="center" vertical="center" wrapText="1"/>
      <protection locked="0"/>
    </xf>
    <xf numFmtId="0" fontId="24" fillId="64" borderId="10" xfId="1048" applyFont="1" applyFill="1" applyBorder="1" applyAlignment="1" applyProtection="1">
      <alignment horizontal="center" vertical="center" textRotation="90" wrapText="1"/>
      <protection locked="0"/>
    </xf>
    <xf numFmtId="0" fontId="22" fillId="0" borderId="0" xfId="0" applyFont="1" applyAlignment="1">
      <alignment horizontal="center" vertical="center" wrapText="1"/>
    </xf>
    <xf numFmtId="0" fontId="45" fillId="0" borderId="0" xfId="1047" applyFont="1" applyAlignment="1" applyProtection="1">
      <alignment horizontal="center" vertical="center" wrapText="1"/>
      <protection locked="0"/>
    </xf>
    <xf numFmtId="0" fontId="25" fillId="64" borderId="10" xfId="1048" applyFont="1" applyFill="1" applyBorder="1" applyAlignment="1" applyProtection="1">
      <alignment horizontal="center" vertical="center" textRotation="90" wrapText="1"/>
      <protection locked="0"/>
    </xf>
    <xf numFmtId="0" fontId="25" fillId="64" borderId="13" xfId="1048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/>
    </xf>
    <xf numFmtId="0" fontId="25" fillId="64" borderId="14" xfId="1048" applyFont="1" applyFill="1" applyBorder="1" applyAlignment="1" applyProtection="1">
      <alignment horizontal="center" vertical="center" textRotation="90" wrapText="1"/>
      <protection locked="0"/>
    </xf>
    <xf numFmtId="0" fontId="24" fillId="64" borderId="10" xfId="1048" applyFont="1" applyFill="1" applyBorder="1" applyAlignment="1" applyProtection="1">
      <alignment horizontal="center" vertical="center" wrapText="1"/>
      <protection locked="0"/>
    </xf>
    <xf numFmtId="169" fontId="24" fillId="64" borderId="10" xfId="1048" applyNumberFormat="1" applyFont="1" applyFill="1" applyBorder="1" applyAlignment="1" applyProtection="1">
      <alignment horizontal="center" vertical="center" wrapText="1"/>
      <protection locked="0"/>
    </xf>
    <xf numFmtId="0" fontId="30" fillId="64" borderId="10" xfId="1033" applyFont="1" applyFill="1" applyBorder="1" applyAlignment="1" applyProtection="1">
      <alignment horizontal="center" vertical="center"/>
      <protection locked="0"/>
    </xf>
    <xf numFmtId="0" fontId="30" fillId="64" borderId="15" xfId="1033" applyFont="1" applyFill="1" applyBorder="1" applyAlignment="1" applyProtection="1">
      <alignment horizontal="center" vertical="center"/>
      <protection locked="0"/>
    </xf>
    <xf numFmtId="0" fontId="30" fillId="64" borderId="16" xfId="1033" applyFont="1" applyFill="1" applyBorder="1" applyAlignment="1" applyProtection="1">
      <alignment horizontal="center" vertical="center"/>
      <protection locked="0"/>
    </xf>
    <xf numFmtId="0" fontId="30" fillId="64" borderId="17" xfId="1033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25" fillId="64" borderId="18" xfId="1048" applyFont="1" applyFill="1" applyBorder="1" applyAlignment="1" applyProtection="1">
      <alignment horizontal="center" vertical="center" textRotation="90" wrapText="1"/>
      <protection locked="0"/>
    </xf>
    <xf numFmtId="0" fontId="25" fillId="64" borderId="19" xfId="1048" applyFont="1" applyFill="1" applyBorder="1" applyAlignment="1" applyProtection="1">
      <alignment horizontal="center" vertical="center" textRotation="90" wrapText="1"/>
      <protection locked="0"/>
    </xf>
    <xf numFmtId="0" fontId="22" fillId="0" borderId="0" xfId="1051" applyFont="1" applyFill="1" applyAlignment="1">
      <alignment horizontal="center" vertical="center" wrapText="1"/>
      <protection/>
    </xf>
    <xf numFmtId="0" fontId="38" fillId="0" borderId="0" xfId="1027" applyNumberFormat="1" applyFont="1" applyFill="1" applyBorder="1" applyAlignment="1" applyProtection="1">
      <alignment horizontal="center" vertical="center"/>
      <protection locked="0"/>
    </xf>
    <xf numFmtId="20" fontId="30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62" borderId="10" xfId="1039" applyFont="1" applyFill="1" applyBorder="1" applyAlignment="1" applyProtection="1">
      <alignment horizontal="center" vertical="center" textRotation="90" wrapText="1"/>
      <protection locked="0"/>
    </xf>
    <xf numFmtId="0" fontId="24" fillId="62" borderId="10" xfId="1039" applyFont="1" applyFill="1" applyBorder="1" applyAlignment="1" applyProtection="1">
      <alignment horizontal="center" vertical="center" textRotation="90" wrapText="1"/>
      <protection locked="0"/>
    </xf>
    <xf numFmtId="0" fontId="24" fillId="62" borderId="10" xfId="1039" applyFont="1" applyFill="1" applyBorder="1" applyAlignment="1" applyProtection="1">
      <alignment horizontal="center" vertical="center" wrapText="1"/>
      <protection locked="0"/>
    </xf>
    <xf numFmtId="0" fontId="24" fillId="62" borderId="13" xfId="1039" applyFont="1" applyFill="1" applyBorder="1" applyAlignment="1" applyProtection="1">
      <alignment horizontal="center" vertical="center" wrapText="1"/>
      <protection locked="0"/>
    </xf>
    <xf numFmtId="0" fontId="24" fillId="62" borderId="20" xfId="1039" applyFont="1" applyFill="1" applyBorder="1" applyAlignment="1" applyProtection="1">
      <alignment horizontal="center" vertical="center" wrapText="1"/>
      <protection locked="0"/>
    </xf>
    <xf numFmtId="0" fontId="24" fillId="62" borderId="14" xfId="1039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0" borderId="0" xfId="1039" applyFont="1" applyAlignment="1" applyProtection="1">
      <alignment horizontal="center" vertical="center" wrapText="1"/>
      <protection locked="0"/>
    </xf>
    <xf numFmtId="0" fontId="32" fillId="0" borderId="0" xfId="0" applyFont="1" applyFill="1" applyAlignment="1">
      <alignment horizontal="center" vertical="center"/>
    </xf>
    <xf numFmtId="20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0" fillId="62" borderId="13" xfId="1039" applyFont="1" applyFill="1" applyBorder="1" applyAlignment="1" applyProtection="1">
      <alignment horizontal="center" vertical="center" textRotation="90" wrapText="1"/>
      <protection locked="0"/>
    </xf>
    <xf numFmtId="0" fontId="30" fillId="62" borderId="20" xfId="1039" applyFont="1" applyFill="1" applyBorder="1" applyAlignment="1" applyProtection="1">
      <alignment horizontal="center" vertical="center" textRotation="90" wrapText="1"/>
      <protection locked="0"/>
    </xf>
    <xf numFmtId="0" fontId="30" fillId="62" borderId="14" xfId="1039" applyFont="1" applyFill="1" applyBorder="1" applyAlignment="1" applyProtection="1">
      <alignment horizontal="center" vertical="center" textRotation="90" wrapText="1"/>
      <protection locked="0"/>
    </xf>
    <xf numFmtId="0" fontId="24" fillId="62" borderId="13" xfId="1039" applyFont="1" applyFill="1" applyBorder="1" applyAlignment="1" applyProtection="1">
      <alignment horizontal="center" vertical="center" textRotation="90" wrapText="1"/>
      <protection locked="0"/>
    </xf>
    <xf numFmtId="0" fontId="24" fillId="62" borderId="20" xfId="1039" applyFont="1" applyFill="1" applyBorder="1" applyAlignment="1" applyProtection="1">
      <alignment horizontal="center" vertical="center" textRotation="90" wrapText="1"/>
      <protection locked="0"/>
    </xf>
    <xf numFmtId="0" fontId="24" fillId="62" borderId="14" xfId="1039" applyFont="1" applyFill="1" applyBorder="1" applyAlignment="1" applyProtection="1">
      <alignment horizontal="center" vertical="center" textRotation="90" wrapText="1"/>
      <protection locked="0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26" fillId="0" borderId="10" xfId="1044" applyNumberFormat="1" applyFont="1" applyFill="1" applyBorder="1" applyAlignment="1" applyProtection="1">
      <alignment horizontal="center" vertical="center"/>
      <protection locked="0"/>
    </xf>
    <xf numFmtId="0" fontId="20" fillId="0" borderId="10" xfId="1039" applyFont="1" applyFill="1" applyBorder="1" applyAlignment="1" applyProtection="1">
      <alignment horizontal="center" vertical="center"/>
      <protection locked="0"/>
    </xf>
    <xf numFmtId="0" fontId="25" fillId="64" borderId="10" xfId="1040" applyFont="1" applyFill="1" applyBorder="1" applyAlignment="1" applyProtection="1">
      <alignment vertical="center" wrapText="1"/>
      <protection locked="0"/>
    </xf>
    <xf numFmtId="49" fontId="26" fillId="0" borderId="10" xfId="104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1050" applyFont="1" applyFill="1" applyBorder="1" applyAlignment="1" applyProtection="1">
      <alignment horizontal="center" vertical="center"/>
      <protection locked="0"/>
    </xf>
    <xf numFmtId="0" fontId="25" fillId="0" borderId="10" xfId="1041" applyFont="1" applyFill="1" applyBorder="1" applyAlignment="1" applyProtection="1">
      <alignment horizontal="left" vertical="center" wrapText="1"/>
      <protection locked="0"/>
    </xf>
    <xf numFmtId="49" fontId="26" fillId="0" borderId="10" xfId="1041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1041" applyFont="1" applyFill="1" applyBorder="1" applyAlignment="1" applyProtection="1">
      <alignment horizontal="center" vertical="center" wrapText="1"/>
      <protection locked="0"/>
    </xf>
    <xf numFmtId="49" fontId="26" fillId="0" borderId="10" xfId="399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1038" applyFont="1" applyFill="1" applyBorder="1" applyAlignment="1" applyProtection="1">
      <alignment horizontal="center" vertical="center" wrapText="1"/>
      <protection locked="0"/>
    </xf>
    <xf numFmtId="0" fontId="26" fillId="0" borderId="10" xfId="1043" applyNumberFormat="1" applyFont="1" applyFill="1" applyBorder="1" applyAlignment="1" applyProtection="1">
      <alignment horizontal="center" vertical="center"/>
      <protection locked="0"/>
    </xf>
    <xf numFmtId="0" fontId="25" fillId="0" borderId="10" xfId="1041" applyFont="1" applyFill="1" applyBorder="1" applyAlignment="1" applyProtection="1">
      <alignment vertical="center" wrapText="1"/>
      <protection locked="0"/>
    </xf>
    <xf numFmtId="49" fontId="26" fillId="0" borderId="10" xfId="1026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1025" applyFont="1" applyFill="1" applyBorder="1" applyAlignment="1" applyProtection="1">
      <alignment horizontal="center" vertical="center" wrapText="1"/>
      <protection locked="0"/>
    </xf>
    <xf numFmtId="0" fontId="26" fillId="0" borderId="10" xfId="1037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1049" applyNumberFormat="1" applyFont="1" applyFill="1" applyBorder="1" applyAlignment="1" applyProtection="1">
      <alignment horizontal="left" vertical="center" wrapText="1"/>
      <protection locked="0"/>
    </xf>
    <xf numFmtId="49" fontId="26" fillId="0" borderId="10" xfId="343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401" applyNumberFormat="1" applyFont="1" applyFill="1" applyBorder="1" applyAlignment="1" applyProtection="1">
      <alignment vertical="center" wrapText="1"/>
      <protection locked="0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49" fontId="25" fillId="0" borderId="10" xfId="1025" applyNumberFormat="1" applyFont="1" applyFill="1" applyBorder="1" applyAlignment="1" applyProtection="1">
      <alignment horizontal="left" vertical="center" wrapText="1"/>
      <protection locked="0"/>
    </xf>
    <xf numFmtId="0" fontId="26" fillId="0" borderId="10" xfId="1040" applyFont="1" applyFill="1" applyBorder="1" applyAlignment="1" applyProtection="1">
      <alignment horizontal="center" vertical="center" wrapText="1"/>
      <protection locked="0"/>
    </xf>
    <xf numFmtId="0" fontId="25" fillId="0" borderId="10" xfId="1040" applyFont="1" applyFill="1" applyBorder="1" applyAlignment="1" applyProtection="1">
      <alignment horizontal="left" vertical="center" wrapText="1"/>
      <protection locked="0"/>
    </xf>
    <xf numFmtId="0" fontId="26" fillId="0" borderId="10" xfId="1045" applyFont="1" applyFill="1" applyBorder="1" applyAlignment="1" applyProtection="1">
      <alignment horizontal="center" vertical="center" wrapText="1"/>
      <protection locked="0"/>
    </xf>
    <xf numFmtId="0" fontId="26" fillId="64" borderId="10" xfId="1041" applyFont="1" applyFill="1" applyBorder="1" applyAlignment="1" applyProtection="1">
      <alignment horizontal="center" vertical="center" wrapText="1"/>
      <protection locked="0"/>
    </xf>
    <xf numFmtId="0" fontId="26" fillId="0" borderId="10" xfId="1037" applyFont="1" applyFill="1" applyBorder="1" applyAlignment="1" applyProtection="1">
      <alignment horizontal="center" vertical="center" wrapText="1"/>
      <protection locked="0"/>
    </xf>
    <xf numFmtId="0" fontId="26" fillId="64" borderId="10" xfId="1045" applyFont="1" applyFill="1" applyBorder="1" applyAlignment="1" applyProtection="1">
      <alignment horizontal="center" vertical="center" wrapText="1"/>
      <protection locked="0"/>
    </xf>
    <xf numFmtId="0" fontId="25" fillId="0" borderId="10" xfId="1040" applyFont="1" applyFill="1" applyBorder="1" applyAlignment="1" applyProtection="1">
      <alignment vertical="center" wrapText="1"/>
      <protection locked="0"/>
    </xf>
    <xf numFmtId="49" fontId="26" fillId="0" borderId="10" xfId="0" applyNumberFormat="1" applyFont="1" applyFill="1" applyBorder="1" applyAlignment="1">
      <alignment horizontal="center" vertical="center" wrapText="1"/>
    </xf>
    <xf numFmtId="0" fontId="25" fillId="0" borderId="10" xfId="1042" applyFont="1" applyFill="1" applyBorder="1" applyAlignment="1" applyProtection="1">
      <alignment vertical="center" wrapText="1"/>
      <protection locked="0"/>
    </xf>
    <xf numFmtId="49" fontId="26" fillId="0" borderId="10" xfId="1042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1042" applyFont="1" applyFill="1" applyBorder="1" applyAlignment="1" applyProtection="1">
      <alignment horizontal="center" vertical="center" wrapText="1"/>
      <protection locked="0"/>
    </xf>
    <xf numFmtId="0" fontId="25" fillId="0" borderId="10" xfId="1042" applyFont="1" applyFill="1" applyBorder="1" applyAlignment="1" applyProtection="1">
      <alignment horizontal="left" vertical="center" wrapText="1"/>
      <protection locked="0"/>
    </xf>
  </cellXfs>
  <cellStyles count="1082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Currency" xfId="287"/>
    <cellStyle name="Currency [0]" xfId="288"/>
    <cellStyle name="Денежный 10" xfId="289"/>
    <cellStyle name="Денежный 10 2" xfId="290"/>
    <cellStyle name="Денежный 10 2 2" xfId="291"/>
    <cellStyle name="Денежный 10 2 2 2" xfId="292"/>
    <cellStyle name="Денежный 10 2 3" xfId="293"/>
    <cellStyle name="Денежный 10 2 3 2" xfId="294"/>
    <cellStyle name="Денежный 10 2 3 2 2" xfId="295"/>
    <cellStyle name="Денежный 10 2 3 2 2 2" xfId="296"/>
    <cellStyle name="Денежный 10 2 3 3" xfId="297"/>
    <cellStyle name="Денежный 10 2 3 3 2" xfId="298"/>
    <cellStyle name="Денежный 10 2 4" xfId="299"/>
    <cellStyle name="Денежный 10 2 4 2" xfId="300"/>
    <cellStyle name="Денежный 10 2 4 3" xfId="301"/>
    <cellStyle name="Денежный 10 2 4 4" xfId="302"/>
    <cellStyle name="Денежный 10 2 5" xfId="303"/>
    <cellStyle name="Денежный 10 2 6" xfId="304"/>
    <cellStyle name="Денежный 10 2 7" xfId="305"/>
    <cellStyle name="Денежный 10 3" xfId="306"/>
    <cellStyle name="Денежный 10 3 2" xfId="307"/>
    <cellStyle name="Денежный 10 3 3" xfId="308"/>
    <cellStyle name="Денежный 10 4" xfId="309"/>
    <cellStyle name="Денежный 10 4 2" xfId="310"/>
    <cellStyle name="Денежный 10 4 3" xfId="311"/>
    <cellStyle name="Денежный 10 5" xfId="312"/>
    <cellStyle name="Денежный 11" xfId="313"/>
    <cellStyle name="Денежный 11 10" xfId="314"/>
    <cellStyle name="Денежный 11 11" xfId="315"/>
    <cellStyle name="Денежный 11 11 2" xfId="316"/>
    <cellStyle name="Денежный 11 11 3" xfId="317"/>
    <cellStyle name="Денежный 11 12" xfId="318"/>
    <cellStyle name="Денежный 11 13" xfId="319"/>
    <cellStyle name="Денежный 11 14" xfId="320"/>
    <cellStyle name="Денежный 11 2" xfId="321"/>
    <cellStyle name="Денежный 11 2 2" xfId="322"/>
    <cellStyle name="Денежный 11 2 2 2" xfId="323"/>
    <cellStyle name="Денежный 11 2 2 3" xfId="324"/>
    <cellStyle name="Денежный 11 2 3" xfId="325"/>
    <cellStyle name="Денежный 11 3" xfId="326"/>
    <cellStyle name="Денежный 11 4" xfId="327"/>
    <cellStyle name="Денежный 11 5" xfId="328"/>
    <cellStyle name="Денежный 11 6" xfId="329"/>
    <cellStyle name="Денежный 11 7" xfId="330"/>
    <cellStyle name="Денежный 11 8" xfId="331"/>
    <cellStyle name="Денежный 11 9" xfId="332"/>
    <cellStyle name="Денежный 11 9 12" xfId="333"/>
    <cellStyle name="Денежный 11 9 2" xfId="334"/>
    <cellStyle name="Денежный 11 9 3" xfId="335"/>
    <cellStyle name="Денежный 11 9 4" xfId="336"/>
    <cellStyle name="Денежный 11 9 5" xfId="337"/>
    <cellStyle name="Денежный 11 9 6" xfId="338"/>
    <cellStyle name="Денежный 11 9 7" xfId="339"/>
    <cellStyle name="Денежный 12" xfId="340"/>
    <cellStyle name="Денежный 12 10" xfId="341"/>
    <cellStyle name="Денежный 12 11" xfId="342"/>
    <cellStyle name="Денежный 12 12" xfId="343"/>
    <cellStyle name="Денежный 12 12 10" xfId="344"/>
    <cellStyle name="Денежный 12 12 2" xfId="345"/>
    <cellStyle name="Денежный 12 12 2 2" xfId="346"/>
    <cellStyle name="Денежный 12 12 2 3" xfId="347"/>
    <cellStyle name="Денежный 12 12 2 4" xfId="348"/>
    <cellStyle name="Денежный 12 12 3" xfId="349"/>
    <cellStyle name="Денежный 12 12 3 2" xfId="350"/>
    <cellStyle name="Денежный 12 12 4" xfId="351"/>
    <cellStyle name="Денежный 12 12 5" xfId="352"/>
    <cellStyle name="Денежный 12 12 6" xfId="353"/>
    <cellStyle name="Денежный 12 12 7" xfId="354"/>
    <cellStyle name="Денежный 12 12 8" xfId="355"/>
    <cellStyle name="Денежный 12 12_Мастер" xfId="356"/>
    <cellStyle name="Денежный 12 13" xfId="357"/>
    <cellStyle name="Денежный 12 14" xfId="358"/>
    <cellStyle name="Денежный 12 15" xfId="359"/>
    <cellStyle name="Денежный 12 16" xfId="360"/>
    <cellStyle name="Денежный 12 17" xfId="361"/>
    <cellStyle name="Денежный 12 18" xfId="362"/>
    <cellStyle name="Денежный 12 19" xfId="363"/>
    <cellStyle name="Денежный 12 2" xfId="364"/>
    <cellStyle name="Денежный 12 2 2" xfId="365"/>
    <cellStyle name="Денежный 12 2 3" xfId="366"/>
    <cellStyle name="Денежный 12 20" xfId="367"/>
    <cellStyle name="Денежный 12 21" xfId="368"/>
    <cellStyle name="Денежный 12 3" xfId="369"/>
    <cellStyle name="Денежный 12 3 2" xfId="370"/>
    <cellStyle name="Денежный 12 4" xfId="371"/>
    <cellStyle name="Денежный 12 5" xfId="372"/>
    <cellStyle name="Денежный 12 6" xfId="373"/>
    <cellStyle name="Денежный 12 7" xfId="374"/>
    <cellStyle name="Денежный 12 8" xfId="375"/>
    <cellStyle name="Денежный 12 9" xfId="376"/>
    <cellStyle name="Денежный 13 10" xfId="377"/>
    <cellStyle name="Денежный 13 2" xfId="378"/>
    <cellStyle name="Денежный 13 3" xfId="379"/>
    <cellStyle name="Денежный 13 4" xfId="380"/>
    <cellStyle name="Денежный 13 5" xfId="381"/>
    <cellStyle name="Денежный 13 6" xfId="382"/>
    <cellStyle name="Денежный 13 7" xfId="383"/>
    <cellStyle name="Денежный 13 8" xfId="384"/>
    <cellStyle name="Денежный 13 9" xfId="385"/>
    <cellStyle name="Денежный 14 2" xfId="386"/>
    <cellStyle name="Денежный 14 3" xfId="387"/>
    <cellStyle name="Денежный 14 4" xfId="388"/>
    <cellStyle name="Денежный 14 5" xfId="389"/>
    <cellStyle name="Денежный 14 6" xfId="390"/>
    <cellStyle name="Денежный 14 7" xfId="391"/>
    <cellStyle name="Денежный 14 8" xfId="392"/>
    <cellStyle name="Денежный 14 9" xfId="393"/>
    <cellStyle name="Денежный 16" xfId="394"/>
    <cellStyle name="Денежный 18" xfId="395"/>
    <cellStyle name="Денежный 2" xfId="396"/>
    <cellStyle name="Денежный 2 10" xfId="397"/>
    <cellStyle name="Денежный 2 10 2" xfId="398"/>
    <cellStyle name="Денежный 2 10 2 10" xfId="399"/>
    <cellStyle name="Денежный 2 10 2 11" xfId="400"/>
    <cellStyle name="Денежный 2 10 2 12" xfId="401"/>
    <cellStyle name="Денежный 2 10 2 13" xfId="402"/>
    <cellStyle name="Денежный 2 10 2 2" xfId="403"/>
    <cellStyle name="Денежный 2 10 2 2 2" xfId="404"/>
    <cellStyle name="Денежный 2 10 2 3" xfId="405"/>
    <cellStyle name="Денежный 2 10 2 4" xfId="406"/>
    <cellStyle name="Денежный 2 10 2 5" xfId="407"/>
    <cellStyle name="Денежный 2 10 2 6" xfId="408"/>
    <cellStyle name="Денежный 2 10 2 7" xfId="409"/>
    <cellStyle name="Денежный 2 10 2 8" xfId="410"/>
    <cellStyle name="Денежный 2 10 2 9" xfId="411"/>
    <cellStyle name="Денежный 2 11" xfId="412"/>
    <cellStyle name="Денежный 2 11 2" xfId="413"/>
    <cellStyle name="Денежный 2 11 2 2" xfId="414"/>
    <cellStyle name="Денежный 2 11 2 3" xfId="415"/>
    <cellStyle name="Денежный 2 11 3" xfId="416"/>
    <cellStyle name="Денежный 2 12" xfId="417"/>
    <cellStyle name="Денежный 2 13" xfId="418"/>
    <cellStyle name="Денежный 2 13 2" xfId="419"/>
    <cellStyle name="Денежный 2 13 3" xfId="420"/>
    <cellStyle name="Денежный 2 14" xfId="421"/>
    <cellStyle name="Денежный 2 15" xfId="422"/>
    <cellStyle name="Денежный 2 16" xfId="423"/>
    <cellStyle name="Денежный 2 17" xfId="424"/>
    <cellStyle name="Денежный 2 18" xfId="425"/>
    <cellStyle name="Денежный 2 19" xfId="426"/>
    <cellStyle name="Денежный 2 2" xfId="427"/>
    <cellStyle name="Денежный 2 2 10" xfId="428"/>
    <cellStyle name="Денежный 2 2 11" xfId="429"/>
    <cellStyle name="Денежный 2 2 12" xfId="430"/>
    <cellStyle name="Денежный 2 2 2" xfId="431"/>
    <cellStyle name="Денежный 2 2 2 10" xfId="432"/>
    <cellStyle name="Денежный 2 2 2 11" xfId="433"/>
    <cellStyle name="Денежный 2 2 2 2" xfId="434"/>
    <cellStyle name="Денежный 2 2 2 3" xfId="435"/>
    <cellStyle name="Денежный 2 2 2 4" xfId="436"/>
    <cellStyle name="Денежный 2 2 2 4 2" xfId="437"/>
    <cellStyle name="Денежный 2 2 2 5" xfId="438"/>
    <cellStyle name="Денежный 2 2 2 6" xfId="439"/>
    <cellStyle name="Денежный 2 2 2 7" xfId="440"/>
    <cellStyle name="Денежный 2 2 2 8" xfId="441"/>
    <cellStyle name="Денежный 2 2 2 9" xfId="442"/>
    <cellStyle name="Денежный 2 2 3" xfId="443"/>
    <cellStyle name="Денежный 2 2 4" xfId="444"/>
    <cellStyle name="Денежный 2 2 5" xfId="445"/>
    <cellStyle name="Денежный 2 2 5 2" xfId="446"/>
    <cellStyle name="Денежный 2 2 6" xfId="447"/>
    <cellStyle name="Денежный 2 2 7" xfId="448"/>
    <cellStyle name="Денежный 2 2 8" xfId="449"/>
    <cellStyle name="Денежный 2 2 9" xfId="450"/>
    <cellStyle name="Денежный 2 20" xfId="451"/>
    <cellStyle name="Денежный 2 21" xfId="452"/>
    <cellStyle name="Денежный 2 22" xfId="453"/>
    <cellStyle name="Денежный 2 23" xfId="454"/>
    <cellStyle name="Денежный 2 24" xfId="455"/>
    <cellStyle name="Денежный 2 24 2" xfId="456"/>
    <cellStyle name="Денежный 2 25" xfId="457"/>
    <cellStyle name="Денежный 2 26" xfId="458"/>
    <cellStyle name="Денежный 2 27" xfId="459"/>
    <cellStyle name="Денежный 2 28" xfId="460"/>
    <cellStyle name="Денежный 2 29" xfId="461"/>
    <cellStyle name="Денежный 2 3" xfId="462"/>
    <cellStyle name="Денежный 2 3 2" xfId="463"/>
    <cellStyle name="Денежный 2 3 2 2" xfId="464"/>
    <cellStyle name="Денежный 2 3 2 3" xfId="465"/>
    <cellStyle name="Денежный 2 3 2 4" xfId="466"/>
    <cellStyle name="Денежный 2 3 3" xfId="467"/>
    <cellStyle name="Денежный 2 3 4" xfId="468"/>
    <cellStyle name="Денежный 2 3 5" xfId="469"/>
    <cellStyle name="Денежный 2 3 6" xfId="470"/>
    <cellStyle name="Денежный 2 3 7" xfId="471"/>
    <cellStyle name="Денежный 2 3 8" xfId="472"/>
    <cellStyle name="Денежный 2 3 9" xfId="473"/>
    <cellStyle name="Денежный 2 3 9 2" xfId="474"/>
    <cellStyle name="Денежный 2 3 9 2 2" xfId="475"/>
    <cellStyle name="Денежный 2 3 9 2 3" xfId="476"/>
    <cellStyle name="Денежный 2 3 9 2 4" xfId="477"/>
    <cellStyle name="Денежный 2 3 9 3" xfId="478"/>
    <cellStyle name="Денежный 2 3 9 4" xfId="479"/>
    <cellStyle name="Денежный 2 3 9 5" xfId="480"/>
    <cellStyle name="Денежный 2 3 9 6" xfId="481"/>
    <cellStyle name="Денежный 2 3 9 7" xfId="482"/>
    <cellStyle name="Денежный 2 3 9 8" xfId="483"/>
    <cellStyle name="Денежный 2 30" xfId="484"/>
    <cellStyle name="Денежный 2 31" xfId="485"/>
    <cellStyle name="Денежный 2 32" xfId="486"/>
    <cellStyle name="Денежный 2 33" xfId="487"/>
    <cellStyle name="Денежный 2 34" xfId="488"/>
    <cellStyle name="Денежный 2 35" xfId="489"/>
    <cellStyle name="Денежный 2 36" xfId="490"/>
    <cellStyle name="Денежный 2 36 2" xfId="491"/>
    <cellStyle name="Денежный 2 37" xfId="492"/>
    <cellStyle name="Денежный 2 38" xfId="493"/>
    <cellStyle name="Денежный 2 39" xfId="494"/>
    <cellStyle name="Денежный 2 4" xfId="495"/>
    <cellStyle name="Денежный 2 4 2" xfId="496"/>
    <cellStyle name="Денежный 2 4 3" xfId="497"/>
    <cellStyle name="Денежный 2 4 4" xfId="498"/>
    <cellStyle name="Денежный 2 4 5" xfId="499"/>
    <cellStyle name="Денежный 2 4 6" xfId="500"/>
    <cellStyle name="Денежный 2 4 7" xfId="501"/>
    <cellStyle name="Денежный 2 4 8" xfId="502"/>
    <cellStyle name="Денежный 2 4 9" xfId="503"/>
    <cellStyle name="Денежный 2 40" xfId="504"/>
    <cellStyle name="Денежный 2 41" xfId="505"/>
    <cellStyle name="Денежный 2 42" xfId="506"/>
    <cellStyle name="Денежный 2 43" xfId="507"/>
    <cellStyle name="Денежный 2 45" xfId="508"/>
    <cellStyle name="Денежный 2 46" xfId="509"/>
    <cellStyle name="Денежный 2 47" xfId="510"/>
    <cellStyle name="Денежный 2 5" xfId="511"/>
    <cellStyle name="Денежный 2 5 2" xfId="512"/>
    <cellStyle name="Денежный 2 5 2 2" xfId="513"/>
    <cellStyle name="Денежный 2 5 2 3" xfId="514"/>
    <cellStyle name="Денежный 2 5 2 4" xfId="515"/>
    <cellStyle name="Денежный 2 5 3" xfId="516"/>
    <cellStyle name="Денежный 2 5 3 2" xfId="517"/>
    <cellStyle name="Денежный 2 5 3 3" xfId="518"/>
    <cellStyle name="Денежный 2 5 3 4" xfId="519"/>
    <cellStyle name="Денежный 2 5 4" xfId="520"/>
    <cellStyle name="Денежный 2 5 4 2" xfId="521"/>
    <cellStyle name="Денежный 2 5 4 3" xfId="522"/>
    <cellStyle name="Денежный 2 5 4 4" xfId="523"/>
    <cellStyle name="Денежный 2 5 5" xfId="524"/>
    <cellStyle name="Денежный 2 5 6" xfId="525"/>
    <cellStyle name="Денежный 2 5 7" xfId="526"/>
    <cellStyle name="Денежный 2 5 8" xfId="527"/>
    <cellStyle name="Денежный 2 51" xfId="528"/>
    <cellStyle name="Денежный 2 6" xfId="529"/>
    <cellStyle name="Денежный 2 7" xfId="530"/>
    <cellStyle name="Денежный 2 8" xfId="531"/>
    <cellStyle name="Денежный 2 9" xfId="532"/>
    <cellStyle name="Денежный 20" xfId="533"/>
    <cellStyle name="Денежный 24" xfId="534"/>
    <cellStyle name="Денежный 24 12" xfId="535"/>
    <cellStyle name="Денежный 24 2" xfId="536"/>
    <cellStyle name="Денежный 24 2 2" xfId="537"/>
    <cellStyle name="Денежный 24 3" xfId="538"/>
    <cellStyle name="Денежный 24 3 2" xfId="539"/>
    <cellStyle name="Денежный 24 3 3" xfId="540"/>
    <cellStyle name="Денежный 24 3 4" xfId="541"/>
    <cellStyle name="Денежный 24 4" xfId="542"/>
    <cellStyle name="Денежный 24 5" xfId="543"/>
    <cellStyle name="Денежный 24 6" xfId="544"/>
    <cellStyle name="Денежный 24 7" xfId="545"/>
    <cellStyle name="Денежный 24 8" xfId="546"/>
    <cellStyle name="Денежный 26" xfId="547"/>
    <cellStyle name="Денежный 3" xfId="548"/>
    <cellStyle name="Денежный 3 10" xfId="549"/>
    <cellStyle name="Денежный 3 11" xfId="550"/>
    <cellStyle name="Денежный 3 12" xfId="551"/>
    <cellStyle name="Денежный 3 13" xfId="552"/>
    <cellStyle name="Денежный 3 14" xfId="553"/>
    <cellStyle name="Денежный 3 15" xfId="554"/>
    <cellStyle name="Денежный 3 2" xfId="555"/>
    <cellStyle name="Денежный 3 2 2" xfId="556"/>
    <cellStyle name="Денежный 3 2 2 2" xfId="557"/>
    <cellStyle name="Денежный 3 2 3" xfId="558"/>
    <cellStyle name="Денежный 3 3" xfId="559"/>
    <cellStyle name="Денежный 3 3 2" xfId="560"/>
    <cellStyle name="Денежный 3 3 3" xfId="561"/>
    <cellStyle name="Денежный 3 4" xfId="562"/>
    <cellStyle name="Денежный 3 4 2" xfId="563"/>
    <cellStyle name="Денежный 3 4 3" xfId="564"/>
    <cellStyle name="Денежный 3 5" xfId="565"/>
    <cellStyle name="Денежный 3 5 2" xfId="566"/>
    <cellStyle name="Денежный 3 5 3" xfId="567"/>
    <cellStyle name="Денежный 3 6" xfId="568"/>
    <cellStyle name="Денежный 3 6 2" xfId="569"/>
    <cellStyle name="Денежный 3 7" xfId="570"/>
    <cellStyle name="Денежный 3 8" xfId="571"/>
    <cellStyle name="Денежный 3 8 2" xfId="572"/>
    <cellStyle name="Денежный 3 8 3" xfId="573"/>
    <cellStyle name="Денежный 3 8 4" xfId="574"/>
    <cellStyle name="Денежный 3 9" xfId="575"/>
    <cellStyle name="Денежный 4" xfId="576"/>
    <cellStyle name="Денежный 4 10" xfId="577"/>
    <cellStyle name="Денежный 4 11" xfId="578"/>
    <cellStyle name="Денежный 4 12" xfId="579"/>
    <cellStyle name="Денежный 4 13" xfId="580"/>
    <cellStyle name="Денежный 4 13 2" xfId="581"/>
    <cellStyle name="Денежный 4 14" xfId="582"/>
    <cellStyle name="Денежный 4 14 2" xfId="583"/>
    <cellStyle name="Денежный 4 14 3" xfId="584"/>
    <cellStyle name="Денежный 4 14 4" xfId="585"/>
    <cellStyle name="Денежный 4 14 5" xfId="586"/>
    <cellStyle name="Денежный 4 14 6" xfId="587"/>
    <cellStyle name="Денежный 4 2" xfId="588"/>
    <cellStyle name="Денежный 4 2 2" xfId="589"/>
    <cellStyle name="Денежный 4 2 3" xfId="590"/>
    <cellStyle name="Денежный 4 3" xfId="591"/>
    <cellStyle name="Денежный 4 3 2" xfId="592"/>
    <cellStyle name="Денежный 4 3 3" xfId="593"/>
    <cellStyle name="Денежный 4 3 3 2" xfId="594"/>
    <cellStyle name="Денежный 4 3 3 3" xfId="595"/>
    <cellStyle name="Денежный 4 3 3 4" xfId="596"/>
    <cellStyle name="Денежный 4 3 4" xfId="597"/>
    <cellStyle name="Денежный 4 3 5" xfId="598"/>
    <cellStyle name="Денежный 4 3 6" xfId="599"/>
    <cellStyle name="Денежный 4 3 7" xfId="600"/>
    <cellStyle name="Денежный 4 4" xfId="601"/>
    <cellStyle name="Денежный 4 4 2" xfId="602"/>
    <cellStyle name="Денежный 4 5" xfId="603"/>
    <cellStyle name="Денежный 4 5 2" xfId="604"/>
    <cellStyle name="Денежный 4 6" xfId="605"/>
    <cellStyle name="Денежный 4 7" xfId="606"/>
    <cellStyle name="Денежный 4 8" xfId="607"/>
    <cellStyle name="Денежный 4 9" xfId="608"/>
    <cellStyle name="Денежный 5" xfId="609"/>
    <cellStyle name="Денежный 5 2" xfId="610"/>
    <cellStyle name="Денежный 5 2 2" xfId="611"/>
    <cellStyle name="Денежный 5 2 3" xfId="612"/>
    <cellStyle name="Денежный 5 3" xfId="613"/>
    <cellStyle name="Денежный 5 3 2" xfId="614"/>
    <cellStyle name="Денежный 5 4" xfId="615"/>
    <cellStyle name="Денежный 5 5" xfId="616"/>
    <cellStyle name="Денежный 5 5 2" xfId="617"/>
    <cellStyle name="Денежный 6" xfId="618"/>
    <cellStyle name="Денежный 6 10" xfId="619"/>
    <cellStyle name="Денежный 6 11" xfId="620"/>
    <cellStyle name="Денежный 6 2" xfId="621"/>
    <cellStyle name="Денежный 6 2 2" xfId="622"/>
    <cellStyle name="Денежный 6 2 3" xfId="623"/>
    <cellStyle name="Денежный 6 3" xfId="624"/>
    <cellStyle name="Денежный 6 4" xfId="625"/>
    <cellStyle name="Денежный 6 5" xfId="626"/>
    <cellStyle name="Денежный 6 5 2" xfId="627"/>
    <cellStyle name="Денежный 6 6" xfId="628"/>
    <cellStyle name="Денежный 6 7" xfId="629"/>
    <cellStyle name="Денежный 6 7 2" xfId="630"/>
    <cellStyle name="Денежный 6 7 3" xfId="631"/>
    <cellStyle name="Денежный 6 7 4" xfId="632"/>
    <cellStyle name="Денежный 6 7 5" xfId="633"/>
    <cellStyle name="Денежный 6 7 6" xfId="634"/>
    <cellStyle name="Денежный 6 8" xfId="635"/>
    <cellStyle name="Денежный 6 8 2" xfId="636"/>
    <cellStyle name="Денежный 6 8 3" xfId="637"/>
    <cellStyle name="Денежный 6 8 4" xfId="638"/>
    <cellStyle name="Денежный 6 9" xfId="639"/>
    <cellStyle name="Денежный 7 2" xfId="640"/>
    <cellStyle name="Денежный 7 2 2" xfId="641"/>
    <cellStyle name="Денежный 7 2 3" xfId="642"/>
    <cellStyle name="Денежный 7 3" xfId="643"/>
    <cellStyle name="Денежный 7 4" xfId="644"/>
    <cellStyle name="Денежный 7 5" xfId="645"/>
    <cellStyle name="Денежный 7 5 2" xfId="646"/>
    <cellStyle name="Денежный 7 6" xfId="647"/>
    <cellStyle name="Денежный 8 2" xfId="648"/>
    <cellStyle name="Денежный 8 2 2" xfId="649"/>
    <cellStyle name="Денежный 8 2 3" xfId="650"/>
    <cellStyle name="Денежный 8 3" xfId="651"/>
    <cellStyle name="Денежный 8 3 2" xfId="652"/>
    <cellStyle name="Денежный 8 4" xfId="653"/>
    <cellStyle name="Денежный 8 5" xfId="654"/>
    <cellStyle name="Денежный 8 5 2" xfId="655"/>
    <cellStyle name="Денежный 8 6" xfId="656"/>
    <cellStyle name="Денежный 9 2" xfId="657"/>
    <cellStyle name="Денежный 9 2 2" xfId="658"/>
    <cellStyle name="Денежный 9 2 3" xfId="659"/>
    <cellStyle name="Денежный 9 2 4" xfId="660"/>
    <cellStyle name="Денежный 9 3" xfId="661"/>
    <cellStyle name="Заголовок 1" xfId="662"/>
    <cellStyle name="Заголовок 1 2" xfId="663"/>
    <cellStyle name="Заголовок 1 3" xfId="664"/>
    <cellStyle name="Заголовок 2" xfId="665"/>
    <cellStyle name="Заголовок 2 2" xfId="666"/>
    <cellStyle name="Заголовок 2 3" xfId="667"/>
    <cellStyle name="Заголовок 3" xfId="668"/>
    <cellStyle name="Заголовок 3 2" xfId="669"/>
    <cellStyle name="Заголовок 3 3" xfId="670"/>
    <cellStyle name="Заголовок 4" xfId="671"/>
    <cellStyle name="Заголовок 4 2" xfId="672"/>
    <cellStyle name="Заголовок 4 3" xfId="673"/>
    <cellStyle name="Итог" xfId="674"/>
    <cellStyle name="Итог 2" xfId="675"/>
    <cellStyle name="Итог 3" xfId="676"/>
    <cellStyle name="Контрольная ячейка" xfId="677"/>
    <cellStyle name="Контрольная ячейка 2" xfId="678"/>
    <cellStyle name="Контрольная ячейка 3" xfId="679"/>
    <cellStyle name="Контрольная ячейка 4" xfId="680"/>
    <cellStyle name="Название" xfId="681"/>
    <cellStyle name="Название 2" xfId="682"/>
    <cellStyle name="Название 3" xfId="683"/>
    <cellStyle name="Нейтральный" xfId="684"/>
    <cellStyle name="Нейтральный 2" xfId="685"/>
    <cellStyle name="Нейтральный 3" xfId="686"/>
    <cellStyle name="Нейтральный 4" xfId="687"/>
    <cellStyle name="Обычный 10" xfId="688"/>
    <cellStyle name="Обычный 10 2" xfId="689"/>
    <cellStyle name="Обычный 10 3" xfId="690"/>
    <cellStyle name="Обычный 11" xfId="691"/>
    <cellStyle name="Обычный 11 10" xfId="692"/>
    <cellStyle name="Обычный 11 11" xfId="693"/>
    <cellStyle name="Обычный 11 12" xfId="694"/>
    <cellStyle name="Обычный 11 12 2" xfId="695"/>
    <cellStyle name="Обычный 11 2" xfId="696"/>
    <cellStyle name="Обычный 11 2 2" xfId="697"/>
    <cellStyle name="Обычный 11 3" xfId="698"/>
    <cellStyle name="Обычный 11 4" xfId="699"/>
    <cellStyle name="Обычный 11 5" xfId="700"/>
    <cellStyle name="Обычный 11 6" xfId="701"/>
    <cellStyle name="Обычный 11 7" xfId="702"/>
    <cellStyle name="Обычный 11 8" xfId="703"/>
    <cellStyle name="Обычный 11 9" xfId="704"/>
    <cellStyle name="Обычный 12" xfId="705"/>
    <cellStyle name="Обычный 12 2 2" xfId="706"/>
    <cellStyle name="Обычный 12 2 2 2" xfId="707"/>
    <cellStyle name="Обычный 13 2" xfId="708"/>
    <cellStyle name="Обычный 14" xfId="709"/>
    <cellStyle name="Обычный 14 2" xfId="710"/>
    <cellStyle name="Обычный 14 3" xfId="711"/>
    <cellStyle name="Обычный 14 4" xfId="712"/>
    <cellStyle name="Обычный 14 5" xfId="713"/>
    <cellStyle name="Обычный 14 6" xfId="714"/>
    <cellStyle name="Обычный 15" xfId="715"/>
    <cellStyle name="Обычный 15 2" xfId="716"/>
    <cellStyle name="Обычный 16" xfId="717"/>
    <cellStyle name="Обычный 17" xfId="718"/>
    <cellStyle name="Обычный 17 2" xfId="719"/>
    <cellStyle name="Обычный 17 3" xfId="720"/>
    <cellStyle name="Обычный 17 4" xfId="721"/>
    <cellStyle name="Обычный 17 5" xfId="722"/>
    <cellStyle name="Обычный 17 6" xfId="723"/>
    <cellStyle name="Обычный 17 7" xfId="724"/>
    <cellStyle name="Обычный 18" xfId="725"/>
    <cellStyle name="Обычный 18 2" xfId="726"/>
    <cellStyle name="Обычный 18 3" xfId="727"/>
    <cellStyle name="Обычный 19" xfId="728"/>
    <cellStyle name="Обычный 2" xfId="729"/>
    <cellStyle name="Обычный 2 10" xfId="730"/>
    <cellStyle name="Обычный 2 10 2" xfId="731"/>
    <cellStyle name="Обычный 2 11" xfId="732"/>
    <cellStyle name="Обычный 2 12" xfId="733"/>
    <cellStyle name="Обычный 2 13" xfId="734"/>
    <cellStyle name="Обычный 2 14" xfId="735"/>
    <cellStyle name="Обычный 2 14 10" xfId="736"/>
    <cellStyle name="Обычный 2 14 10 2" xfId="737"/>
    <cellStyle name="Обычный 2 14 11" xfId="738"/>
    <cellStyle name="Обычный 2 14 12" xfId="739"/>
    <cellStyle name="Обычный 2 14 2" xfId="740"/>
    <cellStyle name="Обычный 2 14 2 2" xfId="741"/>
    <cellStyle name="Обычный 2 14 3" xfId="742"/>
    <cellStyle name="Обычный 2 14 4" xfId="743"/>
    <cellStyle name="Обычный 2 14 5" xfId="744"/>
    <cellStyle name="Обычный 2 14 6" xfId="745"/>
    <cellStyle name="Обычный 2 14 7" xfId="746"/>
    <cellStyle name="Обычный 2 14 8" xfId="747"/>
    <cellStyle name="Обычный 2 14 9" xfId="748"/>
    <cellStyle name="Обычный 2 15" xfId="749"/>
    <cellStyle name="Обычный 2 16" xfId="750"/>
    <cellStyle name="Обычный 2 17" xfId="751"/>
    <cellStyle name="Обычный 2 18" xfId="752"/>
    <cellStyle name="Обычный 2 19" xfId="753"/>
    <cellStyle name="Обычный 2 2" xfId="754"/>
    <cellStyle name="Обычный 2 2 10" xfId="755"/>
    <cellStyle name="Обычный 2 2 10 2" xfId="756"/>
    <cellStyle name="Обычный 2 2 11" xfId="757"/>
    <cellStyle name="Обычный 2 2 12" xfId="758"/>
    <cellStyle name="Обычный 2 2 13" xfId="759"/>
    <cellStyle name="Обычный 2 2 14" xfId="760"/>
    <cellStyle name="Обычный 2 2 15" xfId="761"/>
    <cellStyle name="Обычный 2 2 16" xfId="762"/>
    <cellStyle name="Обычный 2 2 17" xfId="763"/>
    <cellStyle name="Обычный 2 2 2" xfId="764"/>
    <cellStyle name="Обычный 2 2 2 2" xfId="765"/>
    <cellStyle name="Обычный 2 2 2 2 2" xfId="766"/>
    <cellStyle name="Обычный 2 2 2 2 3" xfId="767"/>
    <cellStyle name="Обычный 2 2 2 2 4" xfId="768"/>
    <cellStyle name="Обычный 2 2 2 2 5" xfId="769"/>
    <cellStyle name="Обычный 2 2 2 3" xfId="770"/>
    <cellStyle name="Обычный 2 2 2 3 2" xfId="771"/>
    <cellStyle name="Обычный 2 2 2 4" xfId="772"/>
    <cellStyle name="Обычный 2 2 2 4 2" xfId="773"/>
    <cellStyle name="Обычный 2 2 2 4 3" xfId="774"/>
    <cellStyle name="Обычный 2 2 2 4 4" xfId="775"/>
    <cellStyle name="Обычный 2 2 2 5" xfId="776"/>
    <cellStyle name="Обычный 2 2 2 5 2" xfId="777"/>
    <cellStyle name="Обычный 2 2 2 5 3" xfId="778"/>
    <cellStyle name="Обычный 2 2 2 5 4" xfId="779"/>
    <cellStyle name="Обычный 2 2 2 6" xfId="780"/>
    <cellStyle name="Обычный 2 2 2 7" xfId="781"/>
    <cellStyle name="Обычный 2 2 2 8" xfId="782"/>
    <cellStyle name="Обычный 2 2 2 9" xfId="783"/>
    <cellStyle name="Обычный 2 2 3" xfId="784"/>
    <cellStyle name="Обычный 2 2 3 2" xfId="785"/>
    <cellStyle name="Обычный 2 2 3 2 2" xfId="786"/>
    <cellStyle name="Обычный 2 2 3 2 3" xfId="787"/>
    <cellStyle name="Обычный 2 2 3 3" xfId="788"/>
    <cellStyle name="Обычный 2 2 3 4" xfId="789"/>
    <cellStyle name="Обычный 2 2 3 5" xfId="790"/>
    <cellStyle name="Обычный 2 2 3 6" xfId="791"/>
    <cellStyle name="Обычный 2 2 3 7" xfId="792"/>
    <cellStyle name="Обычный 2 2 3 8" xfId="793"/>
    <cellStyle name="Обычный 2 2 4" xfId="794"/>
    <cellStyle name="Обычный 2 2 4 2" xfId="795"/>
    <cellStyle name="Обычный 2 2 4 3" xfId="796"/>
    <cellStyle name="Обычный 2 2 4 4" xfId="797"/>
    <cellStyle name="Обычный 2 2 5" xfId="798"/>
    <cellStyle name="Обычный 2 2 5 2" xfId="799"/>
    <cellStyle name="Обычный 2 2 5 3" xfId="800"/>
    <cellStyle name="Обычный 2 2 5 4" xfId="801"/>
    <cellStyle name="Обычный 2 2 6" xfId="802"/>
    <cellStyle name="Обычный 2 2 7" xfId="803"/>
    <cellStyle name="Обычный 2 2 8" xfId="804"/>
    <cellStyle name="Обычный 2 2 9" xfId="805"/>
    <cellStyle name="Обычный 2 2_База1 (version 1)" xfId="806"/>
    <cellStyle name="Обычный 2 20" xfId="807"/>
    <cellStyle name="Обычный 2 21" xfId="808"/>
    <cellStyle name="Обычный 2 22" xfId="809"/>
    <cellStyle name="Обычный 2 23" xfId="810"/>
    <cellStyle name="Обычный 2 24" xfId="811"/>
    <cellStyle name="Обычный 2 24 2" xfId="812"/>
    <cellStyle name="Обычный 2 24 3" xfId="813"/>
    <cellStyle name="Обычный 2 24 4" xfId="814"/>
    <cellStyle name="Обычный 2 24 5" xfId="815"/>
    <cellStyle name="Обычный 2 25" xfId="816"/>
    <cellStyle name="Обычный 2 26" xfId="817"/>
    <cellStyle name="Обычный 2 27" xfId="818"/>
    <cellStyle name="Обычный 2 28" xfId="819"/>
    <cellStyle name="Обычный 2 29" xfId="820"/>
    <cellStyle name="Обычный 2 3" xfId="821"/>
    <cellStyle name="Обычный 2 3 2" xfId="822"/>
    <cellStyle name="Обычный 2 3 2 2" xfId="823"/>
    <cellStyle name="Обычный 2 3 2 3" xfId="824"/>
    <cellStyle name="Обычный 2 3 3" xfId="825"/>
    <cellStyle name="Обычный 2 3 4" xfId="826"/>
    <cellStyle name="Обычный 2 3 5" xfId="827"/>
    <cellStyle name="Обычный 2 3 6" xfId="828"/>
    <cellStyle name="Обычный 2 3 7" xfId="829"/>
    <cellStyle name="Обычный 2 3 8" xfId="830"/>
    <cellStyle name="Обычный 2 3 9" xfId="831"/>
    <cellStyle name="Обычный 2 30" xfId="832"/>
    <cellStyle name="Обычный 2 31" xfId="833"/>
    <cellStyle name="Обычный 2 32" xfId="834"/>
    <cellStyle name="Обычный 2 33" xfId="835"/>
    <cellStyle name="Обычный 2 33 2" xfId="836"/>
    <cellStyle name="Обычный 2 34" xfId="837"/>
    <cellStyle name="Обычный 2 35" xfId="838"/>
    <cellStyle name="Обычный 2 36" xfId="839"/>
    <cellStyle name="Обычный 2 37" xfId="840"/>
    <cellStyle name="Обычный 2 38" xfId="841"/>
    <cellStyle name="Обычный 2 39" xfId="842"/>
    <cellStyle name="Обычный 2 4" xfId="843"/>
    <cellStyle name="Обычный 2 4 10" xfId="844"/>
    <cellStyle name="Обычный 2 4 2" xfId="845"/>
    <cellStyle name="Обычный 2 4 2 2" xfId="846"/>
    <cellStyle name="Обычный 2 4 2 3" xfId="847"/>
    <cellStyle name="Обычный 2 4 3" xfId="848"/>
    <cellStyle name="Обычный 2 4 4" xfId="849"/>
    <cellStyle name="Обычный 2 4 5" xfId="850"/>
    <cellStyle name="Обычный 2 4 6" xfId="851"/>
    <cellStyle name="Обычный 2 4 7" xfId="852"/>
    <cellStyle name="Обычный 2 4 8" xfId="853"/>
    <cellStyle name="Обычный 2 4 9" xfId="854"/>
    <cellStyle name="Обычный 2 40" xfId="855"/>
    <cellStyle name="Обычный 2 47" xfId="856"/>
    <cellStyle name="Обычный 2 5" xfId="857"/>
    <cellStyle name="Обычный 2 5 2" xfId="858"/>
    <cellStyle name="Обычный 2 5 2 2" xfId="859"/>
    <cellStyle name="Обычный 2 5 3" xfId="860"/>
    <cellStyle name="Обычный 2 5 3 2" xfId="861"/>
    <cellStyle name="Обычный 2 5 3 3" xfId="862"/>
    <cellStyle name="Обычный 2 51" xfId="863"/>
    <cellStyle name="Обычный 2 6" xfId="864"/>
    <cellStyle name="Обычный 2 6 2" xfId="865"/>
    <cellStyle name="Обычный 2 6 2 2" xfId="866"/>
    <cellStyle name="Обычный 2 6 2 3" xfId="867"/>
    <cellStyle name="Обычный 2 7" xfId="868"/>
    <cellStyle name="Обычный 2 7 2" xfId="869"/>
    <cellStyle name="Обычный 2 8" xfId="870"/>
    <cellStyle name="Обычный 2 9" xfId="871"/>
    <cellStyle name="Обычный 2_Выездка ноябрь 2010 г." xfId="872"/>
    <cellStyle name="Обычный 20" xfId="873"/>
    <cellStyle name="Обычный 21" xfId="874"/>
    <cellStyle name="Обычный 22" xfId="875"/>
    <cellStyle name="Обычный 23" xfId="876"/>
    <cellStyle name="Обычный 24" xfId="877"/>
    <cellStyle name="Обычный 25" xfId="878"/>
    <cellStyle name="Обычный 26" xfId="879"/>
    <cellStyle name="Обычный 29" xfId="880"/>
    <cellStyle name="Обычный 3" xfId="881"/>
    <cellStyle name="Обычный 3 10" xfId="882"/>
    <cellStyle name="Обычный 3 11" xfId="883"/>
    <cellStyle name="Обычный 3 12" xfId="884"/>
    <cellStyle name="Обычный 3 13" xfId="885"/>
    <cellStyle name="Обычный 3 13 2" xfId="886"/>
    <cellStyle name="Обычный 3 13_pudost_16-07_17_startovye" xfId="887"/>
    <cellStyle name="Обычный 3 14" xfId="888"/>
    <cellStyle name="Обычный 3 15" xfId="889"/>
    <cellStyle name="Обычный 3 16" xfId="890"/>
    <cellStyle name="Обычный 3 17" xfId="891"/>
    <cellStyle name="Обычный 3 18" xfId="892"/>
    <cellStyle name="Обычный 3 19" xfId="893"/>
    <cellStyle name="Обычный 3 2" xfId="894"/>
    <cellStyle name="Обычный 3 2 10" xfId="895"/>
    <cellStyle name="Обычный 3 2 11" xfId="896"/>
    <cellStyle name="Обычный 3 2 2" xfId="897"/>
    <cellStyle name="Обычный 3 2 2 10" xfId="898"/>
    <cellStyle name="Обычный 3 2 2 2" xfId="899"/>
    <cellStyle name="Обычный 3 2 2 2 2" xfId="900"/>
    <cellStyle name="Обычный 3 2 2 3" xfId="901"/>
    <cellStyle name="Обычный 3 2 2 4" xfId="902"/>
    <cellStyle name="Обычный 3 2 2 5" xfId="903"/>
    <cellStyle name="Обычный 3 2 2 6" xfId="904"/>
    <cellStyle name="Обычный 3 2 2 7" xfId="905"/>
    <cellStyle name="Обычный 3 2 2 8" xfId="906"/>
    <cellStyle name="Обычный 3 2 2 9" xfId="907"/>
    <cellStyle name="Обычный 3 2 3" xfId="908"/>
    <cellStyle name="Обычный 3 2 4" xfId="909"/>
    <cellStyle name="Обычный 3 2 4 2" xfId="910"/>
    <cellStyle name="Обычный 3 2 5" xfId="911"/>
    <cellStyle name="Обычный 3 2 6" xfId="912"/>
    <cellStyle name="Обычный 3 2 7" xfId="913"/>
    <cellStyle name="Обычный 3 2 8" xfId="914"/>
    <cellStyle name="Обычный 3 2 9" xfId="915"/>
    <cellStyle name="Обычный 3 20" xfId="916"/>
    <cellStyle name="Обычный 3 21" xfId="917"/>
    <cellStyle name="Обычный 3 3" xfId="918"/>
    <cellStyle name="Обычный 3 3 2" xfId="919"/>
    <cellStyle name="Обычный 3 3 3" xfId="920"/>
    <cellStyle name="Обычный 3 4" xfId="921"/>
    <cellStyle name="Обычный 3 5" xfId="922"/>
    <cellStyle name="Обычный 3 5 2" xfId="923"/>
    <cellStyle name="Обычный 3 5 3" xfId="924"/>
    <cellStyle name="Обычный 3 6" xfId="925"/>
    <cellStyle name="Обычный 3 7" xfId="926"/>
    <cellStyle name="Обычный 3 8" xfId="927"/>
    <cellStyle name="Обычный 3 9" xfId="928"/>
    <cellStyle name="Обычный 30" xfId="929"/>
    <cellStyle name="Обычный 31" xfId="930"/>
    <cellStyle name="Обычный 34" xfId="931"/>
    <cellStyle name="Обычный 35" xfId="932"/>
    <cellStyle name="Обычный 36" xfId="933"/>
    <cellStyle name="Обычный 39" xfId="934"/>
    <cellStyle name="Обычный 4" xfId="935"/>
    <cellStyle name="Обычный 4 10" xfId="936"/>
    <cellStyle name="Обычный 4 11" xfId="937"/>
    <cellStyle name="Обычный 4 12" xfId="938"/>
    <cellStyle name="Обычный 4 13" xfId="939"/>
    <cellStyle name="Обычный 4 14" xfId="940"/>
    <cellStyle name="Обычный 4 14 2" xfId="941"/>
    <cellStyle name="Обычный 4 14 3" xfId="942"/>
    <cellStyle name="Обычный 4 14 4" xfId="943"/>
    <cellStyle name="Обычный 4 15" xfId="944"/>
    <cellStyle name="Обычный 4 16" xfId="945"/>
    <cellStyle name="Обычный 4 17" xfId="946"/>
    <cellStyle name="Обычный 4 2" xfId="947"/>
    <cellStyle name="Обычный 4 2 2" xfId="948"/>
    <cellStyle name="Обычный 4 2 3" xfId="949"/>
    <cellStyle name="Обычный 4 3" xfId="950"/>
    <cellStyle name="Обычный 4 4" xfId="951"/>
    <cellStyle name="Обычный 4 5" xfId="952"/>
    <cellStyle name="Обычный 4 6" xfId="953"/>
    <cellStyle name="Обычный 4 7" xfId="954"/>
    <cellStyle name="Обычный 4 8" xfId="955"/>
    <cellStyle name="Обычный 4 9" xfId="956"/>
    <cellStyle name="Обычный 40" xfId="957"/>
    <cellStyle name="Обычный 42" xfId="958"/>
    <cellStyle name="Обычный 43" xfId="959"/>
    <cellStyle name="Обычный 45" xfId="960"/>
    <cellStyle name="Обычный 5" xfId="961"/>
    <cellStyle name="Обычный 5 10" xfId="962"/>
    <cellStyle name="Обычный 5 11" xfId="963"/>
    <cellStyle name="Обычный 5 12" xfId="964"/>
    <cellStyle name="Обычный 5 13" xfId="965"/>
    <cellStyle name="Обычный 5 14" xfId="966"/>
    <cellStyle name="Обычный 5 15" xfId="967"/>
    <cellStyle name="Обычный 5 16" xfId="968"/>
    <cellStyle name="Обычный 5 17" xfId="969"/>
    <cellStyle name="Обычный 5 18" xfId="970"/>
    <cellStyle name="Обычный 5 19" xfId="971"/>
    <cellStyle name="Обычный 5 2" xfId="972"/>
    <cellStyle name="Обычный 5 2 2" xfId="973"/>
    <cellStyle name="Обычный 5 2 3" xfId="974"/>
    <cellStyle name="Обычный 5 20" xfId="975"/>
    <cellStyle name="Обычный 5 21" xfId="976"/>
    <cellStyle name="Обычный 5 3" xfId="977"/>
    <cellStyle name="Обычный 5 3 2" xfId="978"/>
    <cellStyle name="Обычный 5 3 3" xfId="979"/>
    <cellStyle name="Обычный 5 4" xfId="980"/>
    <cellStyle name="Обычный 5 4 2" xfId="981"/>
    <cellStyle name="Обычный 5 5" xfId="982"/>
    <cellStyle name="Обычный 5 6" xfId="983"/>
    <cellStyle name="Обычный 5 7" xfId="984"/>
    <cellStyle name="Обычный 5 8" xfId="985"/>
    <cellStyle name="Обычный 5 9" xfId="986"/>
    <cellStyle name="Обычный 5_15_06_2014_prinevskoe" xfId="987"/>
    <cellStyle name="Обычный 6" xfId="988"/>
    <cellStyle name="Обычный 6 10" xfId="989"/>
    <cellStyle name="Обычный 6 11" xfId="990"/>
    <cellStyle name="Обычный 6 12" xfId="991"/>
    <cellStyle name="Обычный 6 13" xfId="992"/>
    <cellStyle name="Обычный 6 14" xfId="993"/>
    <cellStyle name="Обычный 6 15" xfId="994"/>
    <cellStyle name="Обычный 6 16" xfId="995"/>
    <cellStyle name="Обычный 6 17" xfId="996"/>
    <cellStyle name="Обычный 6 2" xfId="997"/>
    <cellStyle name="Обычный 6 2 2" xfId="998"/>
    <cellStyle name="Обычный 6 3" xfId="999"/>
    <cellStyle name="Обычный 6 4" xfId="1000"/>
    <cellStyle name="Обычный 6 5" xfId="1001"/>
    <cellStyle name="Обычный 6 6" xfId="1002"/>
    <cellStyle name="Обычный 6 7" xfId="1003"/>
    <cellStyle name="Обычный 6 8" xfId="1004"/>
    <cellStyle name="Обычный 6 9" xfId="1005"/>
    <cellStyle name="Обычный 7" xfId="1006"/>
    <cellStyle name="Обычный 7 10" xfId="1007"/>
    <cellStyle name="Обычный 7 11" xfId="1008"/>
    <cellStyle name="Обычный 7 12" xfId="1009"/>
    <cellStyle name="Обычный 7 2" xfId="1010"/>
    <cellStyle name="Обычный 7 3" xfId="1011"/>
    <cellStyle name="Обычный 7 4" xfId="1012"/>
    <cellStyle name="Обычный 7 5" xfId="1013"/>
    <cellStyle name="Обычный 7 6" xfId="1014"/>
    <cellStyle name="Обычный 7 7" xfId="1015"/>
    <cellStyle name="Обычный 7 8" xfId="1016"/>
    <cellStyle name="Обычный 7 9" xfId="1017"/>
    <cellStyle name="Обычный 8" xfId="1018"/>
    <cellStyle name="Обычный 8 2" xfId="1019"/>
    <cellStyle name="Обычный 8 3" xfId="1020"/>
    <cellStyle name="Обычный 8 4" xfId="1021"/>
    <cellStyle name="Обычный 9" xfId="1022"/>
    <cellStyle name="Обычный 9 2" xfId="1023"/>
    <cellStyle name="Обычный_База 2 2 2" xfId="1024"/>
    <cellStyle name="Обычный_База 2 2 2 2 2 2" xfId="1025"/>
    <cellStyle name="Обычный_База_База1 2_База1 (version 1)" xfId="1026"/>
    <cellStyle name="Обычный_Выездка технические1" xfId="1027"/>
    <cellStyle name="Обычный_Выездка технические1 2" xfId="1028"/>
    <cellStyle name="Обычный_Выездка технические1 2 2" xfId="1029"/>
    <cellStyle name="Обычный_Выездка технические1 3" xfId="1030"/>
    <cellStyle name="Обычный_Выездка технические1 3 2" xfId="1031"/>
    <cellStyle name="Обычный_Измайлово-2003" xfId="1032"/>
    <cellStyle name="Обычный_Измайлово-2003 2" xfId="1033"/>
    <cellStyle name="Обычный_конкур К" xfId="1034"/>
    <cellStyle name="Обычный_конкур1" xfId="1035"/>
    <cellStyle name="Обычный_конкур1 11 2" xfId="1036"/>
    <cellStyle name="Обычный_конкур1 2 2" xfId="1037"/>
    <cellStyle name="Обычный_конкур1 2 2 2" xfId="1038"/>
    <cellStyle name="Обычный_Лист Microsoft Excel" xfId="1039"/>
    <cellStyle name="Обычный_Лист Microsoft Excel 10" xfId="1040"/>
    <cellStyle name="Обычный_Лист Microsoft Excel 10 2" xfId="1041"/>
    <cellStyle name="Обычный_Лист Microsoft Excel 10 3" xfId="1042"/>
    <cellStyle name="Обычный_Лист Microsoft Excel 11" xfId="1043"/>
    <cellStyle name="Обычный_Лист Microsoft Excel 2" xfId="1044"/>
    <cellStyle name="Обычный_Лист Microsoft Excel 2 12" xfId="1045"/>
    <cellStyle name="Обычный_Лист Microsoft Excel 2 12 2" xfId="1046"/>
    <cellStyle name="Обычный_Лист Microsoft Excel 3" xfId="1047"/>
    <cellStyle name="Обычный_Лист Microsoft Excel 3 2" xfId="1048"/>
    <cellStyle name="Обычный_Орел" xfId="1049"/>
    <cellStyle name="Обычный_Россия (В) юниоры 2_Стартовые 04-06.04.13 4" xfId="1050"/>
    <cellStyle name="Обычный_Форма технических_конкур" xfId="1051"/>
    <cellStyle name="Плохой" xfId="1052"/>
    <cellStyle name="Плохой 2" xfId="1053"/>
    <cellStyle name="Плохой 3" xfId="1054"/>
    <cellStyle name="Плохой 4" xfId="1055"/>
    <cellStyle name="Пояснение" xfId="1056"/>
    <cellStyle name="Пояснение 2" xfId="1057"/>
    <cellStyle name="Пояснение 3" xfId="1058"/>
    <cellStyle name="Примечание" xfId="1059"/>
    <cellStyle name="Примечание 2" xfId="1060"/>
    <cellStyle name="Примечание 3" xfId="1061"/>
    <cellStyle name="Примечание 4" xfId="1062"/>
    <cellStyle name="Примечание 5" xfId="1063"/>
    <cellStyle name="Percent" xfId="1064"/>
    <cellStyle name="Процентный 2" xfId="1065"/>
    <cellStyle name="Связанная ячейка" xfId="1066"/>
    <cellStyle name="Связанная ячейка 2" xfId="1067"/>
    <cellStyle name="Связанная ячейка 3" xfId="1068"/>
    <cellStyle name="Текст предупреждения" xfId="1069"/>
    <cellStyle name="Текст предупреждения 2" xfId="1070"/>
    <cellStyle name="Текст предупреждения 3" xfId="1071"/>
    <cellStyle name="Comma" xfId="1072"/>
    <cellStyle name="Comma [0]" xfId="1073"/>
    <cellStyle name="Финансовый 2" xfId="1074"/>
    <cellStyle name="Финансовый 2 2" xfId="1075"/>
    <cellStyle name="Финансовый 2 2 2" xfId="1076"/>
    <cellStyle name="Финансовый 2 2 2 2" xfId="1077"/>
    <cellStyle name="Финансовый 2 2 3" xfId="1078"/>
    <cellStyle name="Финансовый 2 2 4" xfId="1079"/>
    <cellStyle name="Финансовый 2 2 4 2" xfId="1080"/>
    <cellStyle name="Финансовый 2 2 5" xfId="1081"/>
    <cellStyle name="Финансовый 2 2 5 2" xfId="1082"/>
    <cellStyle name="Финансовый 2 2 6" xfId="1083"/>
    <cellStyle name="Финансовый 2 2 6 2" xfId="1084"/>
    <cellStyle name="Финансовый 2 3" xfId="1085"/>
    <cellStyle name="Финансовый 2 3 2" xfId="1086"/>
    <cellStyle name="Финансовый 2 4" xfId="1087"/>
    <cellStyle name="Финансовый 2 4 2" xfId="1088"/>
    <cellStyle name="Финансовый 3" xfId="1089"/>
    <cellStyle name="Финансовый 3 2" xfId="1090"/>
    <cellStyle name="Финансовый 4" xfId="1091"/>
    <cellStyle name="Хороший" xfId="1092"/>
    <cellStyle name="Хороший 2" xfId="1093"/>
    <cellStyle name="Хороший 3" xfId="1094"/>
    <cellStyle name="Хороший 4" xfId="1095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3</xdr:col>
      <xdr:colOff>619125</xdr:colOff>
      <xdr:row>0</xdr:row>
      <xdr:rowOff>742950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914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809625</xdr:colOff>
      <xdr:row>0</xdr:row>
      <xdr:rowOff>742950</xdr:rowOff>
    </xdr:to>
    <xdr:pic>
      <xdr:nvPicPr>
        <xdr:cNvPr id="2" name="Рисунок 3" descr="heraldry"/>
        <xdr:cNvPicPr preferRelativeResize="1">
          <a:picLocks noChangeAspect="1"/>
        </xdr:cNvPicPr>
      </xdr:nvPicPr>
      <xdr:blipFill>
        <a:blip r:embed="rId2"/>
        <a:srcRect r="58924"/>
        <a:stretch>
          <a:fillRect/>
        </a:stretch>
      </xdr:blipFill>
      <xdr:spPr>
        <a:xfrm>
          <a:off x="8562975" y="0"/>
          <a:ext cx="476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1095375</xdr:colOff>
      <xdr:row>0</xdr:row>
      <xdr:rowOff>66675</xdr:rowOff>
    </xdr:from>
    <xdr:to>
      <xdr:col>11</xdr:col>
      <xdr:colOff>819150</xdr:colOff>
      <xdr:row>0</xdr:row>
      <xdr:rowOff>409575</xdr:rowOff>
    </xdr:to>
    <xdr:pic>
      <xdr:nvPicPr>
        <xdr:cNvPr id="3" name="Рисунок 5" descr="cropped-Logo_Kz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66675"/>
          <a:ext cx="13716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76200</xdr:rowOff>
    </xdr:from>
    <xdr:to>
      <xdr:col>2</xdr:col>
      <xdr:colOff>628650</xdr:colOff>
      <xdr:row>2</xdr:row>
      <xdr:rowOff>57150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895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1</xdr:row>
      <xdr:rowOff>0</xdr:rowOff>
    </xdr:from>
    <xdr:to>
      <xdr:col>15</xdr:col>
      <xdr:colOff>609600</xdr:colOff>
      <xdr:row>2</xdr:row>
      <xdr:rowOff>142875</xdr:rowOff>
    </xdr:to>
    <xdr:pic>
      <xdr:nvPicPr>
        <xdr:cNvPr id="2" name="Рисунок 2" descr="heraldry"/>
        <xdr:cNvPicPr preferRelativeResize="1">
          <a:picLocks noChangeAspect="1"/>
        </xdr:cNvPicPr>
      </xdr:nvPicPr>
      <xdr:blipFill>
        <a:blip r:embed="rId2"/>
        <a:srcRect r="58924"/>
        <a:stretch>
          <a:fillRect/>
        </a:stretch>
      </xdr:blipFill>
      <xdr:spPr>
        <a:xfrm>
          <a:off x="10639425" y="0"/>
          <a:ext cx="476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1</xdr:row>
      <xdr:rowOff>152400</xdr:rowOff>
    </xdr:from>
    <xdr:to>
      <xdr:col>14</xdr:col>
      <xdr:colOff>695325</xdr:colOff>
      <xdr:row>2</xdr:row>
      <xdr:rowOff>0</xdr:rowOff>
    </xdr:to>
    <xdr:pic>
      <xdr:nvPicPr>
        <xdr:cNvPr id="3" name="Рисунок 5" descr="cropped-Logo_Kz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82025" y="152400"/>
          <a:ext cx="1743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0</xdr:rowOff>
    </xdr:from>
    <xdr:to>
      <xdr:col>2</xdr:col>
      <xdr:colOff>609600</xdr:colOff>
      <xdr:row>1</xdr:row>
      <xdr:rowOff>581025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1</xdr:row>
      <xdr:rowOff>0</xdr:rowOff>
    </xdr:from>
    <xdr:to>
      <xdr:col>15</xdr:col>
      <xdr:colOff>609600</xdr:colOff>
      <xdr:row>2</xdr:row>
      <xdr:rowOff>142875</xdr:rowOff>
    </xdr:to>
    <xdr:pic>
      <xdr:nvPicPr>
        <xdr:cNvPr id="2" name="Рисунок 2" descr="heraldry"/>
        <xdr:cNvPicPr preferRelativeResize="1">
          <a:picLocks noChangeAspect="1"/>
        </xdr:cNvPicPr>
      </xdr:nvPicPr>
      <xdr:blipFill>
        <a:blip r:embed="rId2"/>
        <a:srcRect r="58924"/>
        <a:stretch>
          <a:fillRect/>
        </a:stretch>
      </xdr:blipFill>
      <xdr:spPr>
        <a:xfrm>
          <a:off x="10782300" y="0"/>
          <a:ext cx="476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752475</xdr:colOff>
      <xdr:row>1</xdr:row>
      <xdr:rowOff>152400</xdr:rowOff>
    </xdr:from>
    <xdr:to>
      <xdr:col>14</xdr:col>
      <xdr:colOff>742950</xdr:colOff>
      <xdr:row>2</xdr:row>
      <xdr:rowOff>0</xdr:rowOff>
    </xdr:to>
    <xdr:pic>
      <xdr:nvPicPr>
        <xdr:cNvPr id="3" name="Рисунок 5" descr="cropped-Logo_Kz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86800" y="152400"/>
          <a:ext cx="1800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3</xdr:col>
      <xdr:colOff>704850</xdr:colOff>
      <xdr:row>0</xdr:row>
      <xdr:rowOff>876300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981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276225</xdr:colOff>
      <xdr:row>0</xdr:row>
      <xdr:rowOff>0</xdr:rowOff>
    </xdr:from>
    <xdr:to>
      <xdr:col>18</xdr:col>
      <xdr:colOff>361950</xdr:colOff>
      <xdr:row>0</xdr:row>
      <xdr:rowOff>800100</xdr:rowOff>
    </xdr:to>
    <xdr:pic>
      <xdr:nvPicPr>
        <xdr:cNvPr id="2" name="Рисунок 2" descr="heraldry"/>
        <xdr:cNvPicPr preferRelativeResize="1">
          <a:picLocks noChangeAspect="1"/>
        </xdr:cNvPicPr>
      </xdr:nvPicPr>
      <xdr:blipFill>
        <a:blip r:embed="rId2"/>
        <a:srcRect r="58924"/>
        <a:stretch>
          <a:fillRect/>
        </a:stretch>
      </xdr:blipFill>
      <xdr:spPr>
        <a:xfrm>
          <a:off x="11706225" y="0"/>
          <a:ext cx="514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114300</xdr:colOff>
      <xdr:row>0</xdr:row>
      <xdr:rowOff>209550</xdr:rowOff>
    </xdr:from>
    <xdr:to>
      <xdr:col>25</xdr:col>
      <xdr:colOff>57150</xdr:colOff>
      <xdr:row>0</xdr:row>
      <xdr:rowOff>695325</xdr:rowOff>
    </xdr:to>
    <xdr:pic>
      <xdr:nvPicPr>
        <xdr:cNvPr id="3" name="Рисунок 5" descr="cropped-Logo_Kz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01600" y="209550"/>
          <a:ext cx="1657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133350</xdr:rowOff>
    </xdr:from>
    <xdr:to>
      <xdr:col>3</xdr:col>
      <xdr:colOff>771525</xdr:colOff>
      <xdr:row>0</xdr:row>
      <xdr:rowOff>885825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33350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57150</xdr:colOff>
      <xdr:row>0</xdr:row>
      <xdr:rowOff>133350</xdr:rowOff>
    </xdr:from>
    <xdr:to>
      <xdr:col>25</xdr:col>
      <xdr:colOff>323850</xdr:colOff>
      <xdr:row>0</xdr:row>
      <xdr:rowOff>619125</xdr:rowOff>
    </xdr:to>
    <xdr:pic>
      <xdr:nvPicPr>
        <xdr:cNvPr id="2" name="Рисунок 5" descr="cropped-Logo_Kz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30100" y="133350"/>
          <a:ext cx="1657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447675</xdr:colOff>
      <xdr:row>0</xdr:row>
      <xdr:rowOff>0</xdr:rowOff>
    </xdr:from>
    <xdr:to>
      <xdr:col>20</xdr:col>
      <xdr:colOff>85725</xdr:colOff>
      <xdr:row>0</xdr:row>
      <xdr:rowOff>800100</xdr:rowOff>
    </xdr:to>
    <xdr:pic>
      <xdr:nvPicPr>
        <xdr:cNvPr id="3" name="Рисунок 3" descr="heraldry"/>
        <xdr:cNvPicPr preferRelativeResize="1">
          <a:picLocks noChangeAspect="1"/>
        </xdr:cNvPicPr>
      </xdr:nvPicPr>
      <xdr:blipFill>
        <a:blip r:embed="rId3"/>
        <a:srcRect r="58924"/>
        <a:stretch>
          <a:fillRect/>
        </a:stretch>
      </xdr:blipFill>
      <xdr:spPr>
        <a:xfrm>
          <a:off x="11430000" y="0"/>
          <a:ext cx="504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133350</xdr:rowOff>
    </xdr:from>
    <xdr:to>
      <xdr:col>3</xdr:col>
      <xdr:colOff>771525</xdr:colOff>
      <xdr:row>0</xdr:row>
      <xdr:rowOff>885825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33350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57150</xdr:colOff>
      <xdr:row>0</xdr:row>
      <xdr:rowOff>133350</xdr:rowOff>
    </xdr:from>
    <xdr:to>
      <xdr:col>25</xdr:col>
      <xdr:colOff>323850</xdr:colOff>
      <xdr:row>0</xdr:row>
      <xdr:rowOff>619125</xdr:rowOff>
    </xdr:to>
    <xdr:pic>
      <xdr:nvPicPr>
        <xdr:cNvPr id="2" name="Рисунок 5" descr="cropped-Logo_Kz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34875" y="133350"/>
          <a:ext cx="1657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447675</xdr:colOff>
      <xdr:row>0</xdr:row>
      <xdr:rowOff>0</xdr:rowOff>
    </xdr:from>
    <xdr:to>
      <xdr:col>20</xdr:col>
      <xdr:colOff>85725</xdr:colOff>
      <xdr:row>0</xdr:row>
      <xdr:rowOff>800100</xdr:rowOff>
    </xdr:to>
    <xdr:pic>
      <xdr:nvPicPr>
        <xdr:cNvPr id="3" name="Рисунок 3" descr="heraldry"/>
        <xdr:cNvPicPr preferRelativeResize="1">
          <a:picLocks noChangeAspect="1"/>
        </xdr:cNvPicPr>
      </xdr:nvPicPr>
      <xdr:blipFill>
        <a:blip r:embed="rId3"/>
        <a:srcRect r="58924"/>
        <a:stretch>
          <a:fillRect/>
        </a:stretch>
      </xdr:blipFill>
      <xdr:spPr>
        <a:xfrm>
          <a:off x="11534775" y="0"/>
          <a:ext cx="504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3</xdr:col>
      <xdr:colOff>847725</xdr:colOff>
      <xdr:row>1</xdr:row>
      <xdr:rowOff>9525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1019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0</xdr:row>
      <xdr:rowOff>0</xdr:rowOff>
    </xdr:from>
    <xdr:to>
      <xdr:col>19</xdr:col>
      <xdr:colOff>552450</xdr:colOff>
      <xdr:row>0</xdr:row>
      <xdr:rowOff>962025</xdr:rowOff>
    </xdr:to>
    <xdr:pic>
      <xdr:nvPicPr>
        <xdr:cNvPr id="2" name="Рисунок 2" descr="heraldry"/>
        <xdr:cNvPicPr preferRelativeResize="1">
          <a:picLocks noChangeAspect="1"/>
        </xdr:cNvPicPr>
      </xdr:nvPicPr>
      <xdr:blipFill>
        <a:blip r:embed="rId2"/>
        <a:srcRect r="58924"/>
        <a:stretch>
          <a:fillRect/>
        </a:stretch>
      </xdr:blipFill>
      <xdr:spPr>
        <a:xfrm>
          <a:off x="12763500" y="0"/>
          <a:ext cx="609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180975</xdr:colOff>
      <xdr:row>0</xdr:row>
      <xdr:rowOff>200025</xdr:rowOff>
    </xdr:from>
    <xdr:to>
      <xdr:col>26</xdr:col>
      <xdr:colOff>342900</xdr:colOff>
      <xdr:row>0</xdr:row>
      <xdr:rowOff>733425</xdr:rowOff>
    </xdr:to>
    <xdr:pic>
      <xdr:nvPicPr>
        <xdr:cNvPr id="3" name="Рисунок 5" descr="cropped-Logo_Kz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06475" y="200025"/>
          <a:ext cx="1905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3</xdr:col>
      <xdr:colOff>847725</xdr:colOff>
      <xdr:row>1</xdr:row>
      <xdr:rowOff>9525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1019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314325</xdr:colOff>
      <xdr:row>0</xdr:row>
      <xdr:rowOff>66675</xdr:rowOff>
    </xdr:from>
    <xdr:to>
      <xdr:col>20</xdr:col>
      <xdr:colOff>219075</xdr:colOff>
      <xdr:row>1</xdr:row>
      <xdr:rowOff>47625</xdr:rowOff>
    </xdr:to>
    <xdr:pic>
      <xdr:nvPicPr>
        <xdr:cNvPr id="2" name="Рисунок 2" descr="heraldry"/>
        <xdr:cNvPicPr preferRelativeResize="1">
          <a:picLocks noChangeAspect="1"/>
        </xdr:cNvPicPr>
      </xdr:nvPicPr>
      <xdr:blipFill>
        <a:blip r:embed="rId2"/>
        <a:srcRect r="58924"/>
        <a:stretch>
          <a:fillRect/>
        </a:stretch>
      </xdr:blipFill>
      <xdr:spPr>
        <a:xfrm>
          <a:off x="13315950" y="66675"/>
          <a:ext cx="609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152400</xdr:colOff>
      <xdr:row>0</xdr:row>
      <xdr:rowOff>200025</xdr:rowOff>
    </xdr:from>
    <xdr:to>
      <xdr:col>26</xdr:col>
      <xdr:colOff>342900</xdr:colOff>
      <xdr:row>0</xdr:row>
      <xdr:rowOff>657225</xdr:rowOff>
    </xdr:to>
    <xdr:pic>
      <xdr:nvPicPr>
        <xdr:cNvPr id="3" name="Рисунок 5" descr="cropped-Logo_Kz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39875" y="200025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161925</xdr:rowOff>
    </xdr:from>
    <xdr:to>
      <xdr:col>3</xdr:col>
      <xdr:colOff>847725</xdr:colOff>
      <xdr:row>1</xdr:row>
      <xdr:rowOff>9525</xdr:rowOff>
    </xdr:to>
    <xdr:pic>
      <xdr:nvPicPr>
        <xdr:cNvPr id="4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1019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3</xdr:col>
      <xdr:colOff>847725</xdr:colOff>
      <xdr:row>1</xdr:row>
      <xdr:rowOff>9525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1019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0</xdr:row>
      <xdr:rowOff>9525</xdr:rowOff>
    </xdr:from>
    <xdr:to>
      <xdr:col>19</xdr:col>
      <xdr:colOff>628650</xdr:colOff>
      <xdr:row>1</xdr:row>
      <xdr:rowOff>0</xdr:rowOff>
    </xdr:to>
    <xdr:pic>
      <xdr:nvPicPr>
        <xdr:cNvPr id="2" name="Рисунок 2" descr="heraldry"/>
        <xdr:cNvPicPr preferRelativeResize="1">
          <a:picLocks noChangeAspect="1"/>
        </xdr:cNvPicPr>
      </xdr:nvPicPr>
      <xdr:blipFill>
        <a:blip r:embed="rId2"/>
        <a:srcRect r="58924"/>
        <a:stretch>
          <a:fillRect/>
        </a:stretch>
      </xdr:blipFill>
      <xdr:spPr>
        <a:xfrm>
          <a:off x="12830175" y="9525"/>
          <a:ext cx="619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304800</xdr:colOff>
      <xdr:row>0</xdr:row>
      <xdr:rowOff>200025</xdr:rowOff>
    </xdr:from>
    <xdr:to>
      <xdr:col>26</xdr:col>
      <xdr:colOff>342900</xdr:colOff>
      <xdr:row>0</xdr:row>
      <xdr:rowOff>723900</xdr:rowOff>
    </xdr:to>
    <xdr:pic>
      <xdr:nvPicPr>
        <xdr:cNvPr id="3" name="Рисунок 5" descr="cropped-Logo_Kz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0300" y="200025"/>
          <a:ext cx="1781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0</xdr:rowOff>
    </xdr:from>
    <xdr:to>
      <xdr:col>2</xdr:col>
      <xdr:colOff>628650</xdr:colOff>
      <xdr:row>1</xdr:row>
      <xdr:rowOff>590550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143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1</xdr:row>
      <xdr:rowOff>0</xdr:rowOff>
    </xdr:from>
    <xdr:to>
      <xdr:col>15</xdr:col>
      <xdr:colOff>609600</xdr:colOff>
      <xdr:row>2</xdr:row>
      <xdr:rowOff>142875</xdr:rowOff>
    </xdr:to>
    <xdr:pic>
      <xdr:nvPicPr>
        <xdr:cNvPr id="2" name="Рисунок 2" descr="heraldry"/>
        <xdr:cNvPicPr preferRelativeResize="1">
          <a:picLocks noChangeAspect="1"/>
        </xdr:cNvPicPr>
      </xdr:nvPicPr>
      <xdr:blipFill>
        <a:blip r:embed="rId2"/>
        <a:srcRect r="58924"/>
        <a:stretch>
          <a:fillRect/>
        </a:stretch>
      </xdr:blipFill>
      <xdr:spPr>
        <a:xfrm>
          <a:off x="10944225" y="0"/>
          <a:ext cx="476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600075</xdr:colOff>
      <xdr:row>1</xdr:row>
      <xdr:rowOff>114300</xdr:rowOff>
    </xdr:from>
    <xdr:to>
      <xdr:col>14</xdr:col>
      <xdr:colOff>676275</xdr:colOff>
      <xdr:row>1</xdr:row>
      <xdr:rowOff>571500</xdr:rowOff>
    </xdr:to>
    <xdr:pic>
      <xdr:nvPicPr>
        <xdr:cNvPr id="3" name="Рисунок 5" descr="cropped-Logo_Kz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0" y="114300"/>
          <a:ext cx="1905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0</xdr:rowOff>
    </xdr:from>
    <xdr:to>
      <xdr:col>2</xdr:col>
      <xdr:colOff>676275</xdr:colOff>
      <xdr:row>2</xdr:row>
      <xdr:rowOff>19050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952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1</xdr:row>
      <xdr:rowOff>0</xdr:rowOff>
    </xdr:from>
    <xdr:to>
      <xdr:col>15</xdr:col>
      <xdr:colOff>609600</xdr:colOff>
      <xdr:row>2</xdr:row>
      <xdr:rowOff>142875</xdr:rowOff>
    </xdr:to>
    <xdr:pic>
      <xdr:nvPicPr>
        <xdr:cNvPr id="2" name="Рисунок 2" descr="heraldry"/>
        <xdr:cNvPicPr preferRelativeResize="1">
          <a:picLocks noChangeAspect="1"/>
        </xdr:cNvPicPr>
      </xdr:nvPicPr>
      <xdr:blipFill>
        <a:blip r:embed="rId2"/>
        <a:srcRect r="58924"/>
        <a:stretch>
          <a:fillRect/>
        </a:stretch>
      </xdr:blipFill>
      <xdr:spPr>
        <a:xfrm>
          <a:off x="10639425" y="0"/>
          <a:ext cx="476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685800</xdr:colOff>
      <xdr:row>1</xdr:row>
      <xdr:rowOff>133350</xdr:rowOff>
    </xdr:from>
    <xdr:to>
      <xdr:col>14</xdr:col>
      <xdr:colOff>676275</xdr:colOff>
      <xdr:row>1</xdr:row>
      <xdr:rowOff>590550</xdr:rowOff>
    </xdr:to>
    <xdr:pic>
      <xdr:nvPicPr>
        <xdr:cNvPr id="3" name="Рисунок 5" descr="cropped-Logo_Kz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62975" y="133350"/>
          <a:ext cx="1743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5.57421875" style="51" customWidth="1"/>
    <col min="2" max="3" width="4.28125" style="51" hidden="1" customWidth="1"/>
    <col min="4" max="4" width="19.57421875" style="49" customWidth="1"/>
    <col min="5" max="5" width="9.140625" style="49" customWidth="1"/>
    <col min="6" max="6" width="6.28125" style="49" customWidth="1"/>
    <col min="7" max="7" width="35.57421875" style="49" customWidth="1"/>
    <col min="8" max="8" width="10.8515625" style="49" customWidth="1"/>
    <col min="9" max="9" width="19.7109375" style="52" customWidth="1"/>
    <col min="10" max="10" width="16.7109375" style="52" customWidth="1"/>
    <col min="11" max="11" width="24.7109375" style="53" customWidth="1"/>
    <col min="12" max="12" width="14.140625" style="49" customWidth="1"/>
    <col min="13" max="16384" width="9.140625" style="49" customWidth="1"/>
  </cols>
  <sheetData>
    <row r="1" spans="1:12" s="59" customFormat="1" ht="64.5" customHeight="1">
      <c r="A1" s="235" t="s">
        <v>335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s="59" customFormat="1" ht="33.75" customHeight="1">
      <c r="A2" s="237" t="s">
        <v>169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15.75" customHeight="1">
      <c r="A3" s="237" t="s">
        <v>168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2" s="64" customFormat="1" ht="15" customHeight="1">
      <c r="A4" s="238" t="s">
        <v>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</row>
    <row r="5" spans="1:12" s="50" customFormat="1" ht="17.25" customHeight="1">
      <c r="A5" s="89" t="s">
        <v>48</v>
      </c>
      <c r="B5" s="60"/>
      <c r="C5" s="60"/>
      <c r="D5" s="61"/>
      <c r="E5" s="61"/>
      <c r="F5" s="61"/>
      <c r="G5" s="62"/>
      <c r="H5" s="62"/>
      <c r="I5" s="63"/>
      <c r="J5" s="63"/>
      <c r="K5" s="64"/>
      <c r="L5" s="152" t="s">
        <v>275</v>
      </c>
    </row>
    <row r="6" spans="1:12" s="68" customFormat="1" ht="57.75" customHeight="1">
      <c r="A6" s="65" t="s">
        <v>1</v>
      </c>
      <c r="B6" s="65" t="s">
        <v>2</v>
      </c>
      <c r="C6" s="65" t="s">
        <v>14</v>
      </c>
      <c r="D6" s="66" t="s">
        <v>12</v>
      </c>
      <c r="E6" s="66" t="s">
        <v>3</v>
      </c>
      <c r="F6" s="65" t="s">
        <v>15</v>
      </c>
      <c r="G6" s="66" t="s">
        <v>13</v>
      </c>
      <c r="H6" s="66" t="s">
        <v>3</v>
      </c>
      <c r="I6" s="66" t="s">
        <v>4</v>
      </c>
      <c r="J6" s="66" t="s">
        <v>5</v>
      </c>
      <c r="K6" s="66" t="s">
        <v>6</v>
      </c>
      <c r="L6" s="66" t="s">
        <v>7</v>
      </c>
    </row>
    <row r="7" spans="1:12" s="73" customFormat="1" ht="41.25" customHeight="1">
      <c r="A7" s="302">
        <v>1</v>
      </c>
      <c r="B7" s="303"/>
      <c r="C7" s="303"/>
      <c r="D7" s="304" t="s">
        <v>353</v>
      </c>
      <c r="E7" s="305" t="s">
        <v>98</v>
      </c>
      <c r="F7" s="306" t="s">
        <v>8</v>
      </c>
      <c r="G7" s="307" t="s">
        <v>354</v>
      </c>
      <c r="H7" s="308" t="s">
        <v>94</v>
      </c>
      <c r="I7" s="309" t="s">
        <v>92</v>
      </c>
      <c r="J7" s="310" t="s">
        <v>90</v>
      </c>
      <c r="K7" s="311" t="s">
        <v>91</v>
      </c>
      <c r="L7" s="312" t="s">
        <v>41</v>
      </c>
    </row>
    <row r="8" spans="1:12" s="73" customFormat="1" ht="41.25" customHeight="1">
      <c r="A8" s="302">
        <v>2</v>
      </c>
      <c r="B8" s="303"/>
      <c r="C8" s="303"/>
      <c r="D8" s="313" t="s">
        <v>355</v>
      </c>
      <c r="E8" s="314" t="s">
        <v>227</v>
      </c>
      <c r="F8" s="315" t="s">
        <v>8</v>
      </c>
      <c r="G8" s="307" t="s">
        <v>356</v>
      </c>
      <c r="H8" s="308" t="s">
        <v>152</v>
      </c>
      <c r="I8" s="309" t="s">
        <v>153</v>
      </c>
      <c r="J8" s="309" t="s">
        <v>231</v>
      </c>
      <c r="K8" s="316" t="s">
        <v>232</v>
      </c>
      <c r="L8" s="312" t="s">
        <v>41</v>
      </c>
    </row>
    <row r="9" spans="1:12" s="73" customFormat="1" ht="41.25" customHeight="1">
      <c r="A9" s="302">
        <v>3</v>
      </c>
      <c r="B9" s="303"/>
      <c r="C9" s="303"/>
      <c r="D9" s="313" t="s">
        <v>355</v>
      </c>
      <c r="E9" s="314" t="s">
        <v>227</v>
      </c>
      <c r="F9" s="315" t="s">
        <v>8</v>
      </c>
      <c r="G9" s="317" t="s">
        <v>357</v>
      </c>
      <c r="H9" s="308" t="s">
        <v>229</v>
      </c>
      <c r="I9" s="318" t="s">
        <v>230</v>
      </c>
      <c r="J9" s="309" t="s">
        <v>231</v>
      </c>
      <c r="K9" s="316" t="s">
        <v>232</v>
      </c>
      <c r="L9" s="312" t="s">
        <v>41</v>
      </c>
    </row>
    <row r="10" spans="1:12" s="73" customFormat="1" ht="41.25" customHeight="1">
      <c r="A10" s="302">
        <v>4</v>
      </c>
      <c r="B10" s="303"/>
      <c r="C10" s="303"/>
      <c r="D10" s="313" t="s">
        <v>355</v>
      </c>
      <c r="E10" s="314" t="s">
        <v>227</v>
      </c>
      <c r="F10" s="315" t="s">
        <v>8</v>
      </c>
      <c r="G10" s="319" t="s">
        <v>358</v>
      </c>
      <c r="H10" s="320" t="s">
        <v>330</v>
      </c>
      <c r="I10" s="321" t="s">
        <v>97</v>
      </c>
      <c r="J10" s="309" t="s">
        <v>231</v>
      </c>
      <c r="K10" s="316" t="s">
        <v>232</v>
      </c>
      <c r="L10" s="312" t="s">
        <v>41</v>
      </c>
    </row>
    <row r="11" spans="1:12" s="73" customFormat="1" ht="41.25" customHeight="1">
      <c r="A11" s="302">
        <v>5</v>
      </c>
      <c r="B11" s="303"/>
      <c r="C11" s="303"/>
      <c r="D11" s="322" t="s">
        <v>359</v>
      </c>
      <c r="E11" s="305" t="s">
        <v>74</v>
      </c>
      <c r="F11" s="323" t="s">
        <v>10</v>
      </c>
      <c r="G11" s="324" t="s">
        <v>360</v>
      </c>
      <c r="H11" s="305" t="s">
        <v>328</v>
      </c>
      <c r="I11" s="323" t="s">
        <v>72</v>
      </c>
      <c r="J11" s="323" t="s">
        <v>72</v>
      </c>
      <c r="K11" s="311" t="s">
        <v>73</v>
      </c>
      <c r="L11" s="312" t="s">
        <v>41</v>
      </c>
    </row>
    <row r="12" spans="1:12" s="73" customFormat="1" ht="41.25" customHeight="1">
      <c r="A12" s="302">
        <v>6</v>
      </c>
      <c r="B12" s="303"/>
      <c r="C12" s="303"/>
      <c r="D12" s="313" t="s">
        <v>361</v>
      </c>
      <c r="E12" s="314" t="s">
        <v>234</v>
      </c>
      <c r="F12" s="325" t="s">
        <v>8</v>
      </c>
      <c r="G12" s="307" t="s">
        <v>356</v>
      </c>
      <c r="H12" s="308" t="s">
        <v>152</v>
      </c>
      <c r="I12" s="309" t="s">
        <v>153</v>
      </c>
      <c r="J12" s="326" t="s">
        <v>231</v>
      </c>
      <c r="K12" s="309" t="s">
        <v>78</v>
      </c>
      <c r="L12" s="312" t="s">
        <v>41</v>
      </c>
    </row>
    <row r="13" spans="1:12" s="73" customFormat="1" ht="41.25" customHeight="1">
      <c r="A13" s="302">
        <v>7</v>
      </c>
      <c r="B13" s="303"/>
      <c r="C13" s="303"/>
      <c r="D13" s="313" t="s">
        <v>361</v>
      </c>
      <c r="E13" s="314" t="s">
        <v>234</v>
      </c>
      <c r="F13" s="325" t="s">
        <v>8</v>
      </c>
      <c r="G13" s="319" t="s">
        <v>358</v>
      </c>
      <c r="H13" s="320" t="s">
        <v>330</v>
      </c>
      <c r="I13" s="321" t="s">
        <v>97</v>
      </c>
      <c r="J13" s="326" t="s">
        <v>231</v>
      </c>
      <c r="K13" s="309" t="s">
        <v>78</v>
      </c>
      <c r="L13" s="312" t="s">
        <v>41</v>
      </c>
    </row>
    <row r="14" spans="1:12" s="73" customFormat="1" ht="41.25" customHeight="1">
      <c r="A14" s="302">
        <v>8</v>
      </c>
      <c r="B14" s="303"/>
      <c r="C14" s="303"/>
      <c r="D14" s="313" t="s">
        <v>361</v>
      </c>
      <c r="E14" s="314" t="s">
        <v>234</v>
      </c>
      <c r="F14" s="325" t="s">
        <v>8</v>
      </c>
      <c r="G14" s="307" t="s">
        <v>362</v>
      </c>
      <c r="H14" s="308" t="s">
        <v>236</v>
      </c>
      <c r="I14" s="309" t="s">
        <v>237</v>
      </c>
      <c r="J14" s="309" t="s">
        <v>231</v>
      </c>
      <c r="K14" s="309" t="s">
        <v>78</v>
      </c>
      <c r="L14" s="312" t="s">
        <v>41</v>
      </c>
    </row>
    <row r="15" spans="1:12" s="73" customFormat="1" ht="41.25" customHeight="1">
      <c r="A15" s="302">
        <v>9</v>
      </c>
      <c r="B15" s="303"/>
      <c r="C15" s="303"/>
      <c r="D15" s="313" t="s">
        <v>363</v>
      </c>
      <c r="E15" s="308" t="s">
        <v>116</v>
      </c>
      <c r="F15" s="309">
        <v>3</v>
      </c>
      <c r="G15" s="307" t="s">
        <v>364</v>
      </c>
      <c r="H15" s="308" t="s">
        <v>127</v>
      </c>
      <c r="I15" s="309" t="s">
        <v>149</v>
      </c>
      <c r="J15" s="309" t="s">
        <v>90</v>
      </c>
      <c r="K15" s="311" t="s">
        <v>350</v>
      </c>
      <c r="L15" s="312" t="s">
        <v>41</v>
      </c>
    </row>
    <row r="16" spans="1:12" s="73" customFormat="1" ht="41.25" customHeight="1">
      <c r="A16" s="302">
        <v>10</v>
      </c>
      <c r="B16" s="303"/>
      <c r="C16" s="303"/>
      <c r="D16" s="313" t="s">
        <v>365</v>
      </c>
      <c r="E16" s="308" t="s">
        <v>119</v>
      </c>
      <c r="F16" s="309">
        <v>3</v>
      </c>
      <c r="G16" s="307" t="s">
        <v>366</v>
      </c>
      <c r="H16" s="308" t="s">
        <v>157</v>
      </c>
      <c r="I16" s="309" t="s">
        <v>79</v>
      </c>
      <c r="J16" s="310" t="s">
        <v>40</v>
      </c>
      <c r="K16" s="327" t="s">
        <v>184</v>
      </c>
      <c r="L16" s="312" t="s">
        <v>41</v>
      </c>
    </row>
    <row r="17" spans="1:12" s="73" customFormat="1" ht="41.25" customHeight="1">
      <c r="A17" s="302">
        <v>11</v>
      </c>
      <c r="B17" s="303"/>
      <c r="C17" s="303"/>
      <c r="D17" s="313" t="s">
        <v>365</v>
      </c>
      <c r="E17" s="308" t="s">
        <v>119</v>
      </c>
      <c r="F17" s="309">
        <v>3</v>
      </c>
      <c r="G17" s="307" t="s">
        <v>367</v>
      </c>
      <c r="H17" s="308" t="s">
        <v>121</v>
      </c>
      <c r="I17" s="309" t="s">
        <v>122</v>
      </c>
      <c r="J17" s="310" t="s">
        <v>40</v>
      </c>
      <c r="K17" s="327" t="s">
        <v>184</v>
      </c>
      <c r="L17" s="312" t="s">
        <v>41</v>
      </c>
    </row>
    <row r="18" spans="1:12" s="73" customFormat="1" ht="41.25" customHeight="1">
      <c r="A18" s="302">
        <v>12</v>
      </c>
      <c r="B18" s="303"/>
      <c r="C18" s="303"/>
      <c r="D18" s="313" t="s">
        <v>368</v>
      </c>
      <c r="E18" s="314" t="s">
        <v>346</v>
      </c>
      <c r="F18" s="328" t="s">
        <v>8</v>
      </c>
      <c r="G18" s="319" t="s">
        <v>369</v>
      </c>
      <c r="H18" s="320"/>
      <c r="I18" s="321" t="s">
        <v>100</v>
      </c>
      <c r="J18" s="321" t="s">
        <v>264</v>
      </c>
      <c r="K18" s="309" t="s">
        <v>347</v>
      </c>
      <c r="L18" s="312" t="s">
        <v>41</v>
      </c>
    </row>
    <row r="19" spans="1:12" s="73" customFormat="1" ht="41.25" customHeight="1">
      <c r="A19" s="302">
        <v>13</v>
      </c>
      <c r="B19" s="303"/>
      <c r="C19" s="303"/>
      <c r="D19" s="313" t="s">
        <v>370</v>
      </c>
      <c r="E19" s="314"/>
      <c r="F19" s="325" t="s">
        <v>8</v>
      </c>
      <c r="G19" s="307" t="s">
        <v>356</v>
      </c>
      <c r="H19" s="308" t="s">
        <v>152</v>
      </c>
      <c r="I19" s="309" t="s">
        <v>153</v>
      </c>
      <c r="J19" s="309" t="s">
        <v>56</v>
      </c>
      <c r="K19" s="316" t="s">
        <v>232</v>
      </c>
      <c r="L19" s="312" t="s">
        <v>41</v>
      </c>
    </row>
    <row r="20" spans="1:12" s="73" customFormat="1" ht="41.25" customHeight="1">
      <c r="A20" s="302">
        <v>14</v>
      </c>
      <c r="B20" s="303"/>
      <c r="C20" s="303"/>
      <c r="D20" s="313" t="s">
        <v>370</v>
      </c>
      <c r="E20" s="314"/>
      <c r="F20" s="325" t="s">
        <v>8</v>
      </c>
      <c r="G20" s="319" t="s">
        <v>358</v>
      </c>
      <c r="H20" s="320" t="s">
        <v>330</v>
      </c>
      <c r="I20" s="321" t="s">
        <v>97</v>
      </c>
      <c r="J20" s="309" t="s">
        <v>56</v>
      </c>
      <c r="K20" s="316" t="s">
        <v>232</v>
      </c>
      <c r="L20" s="312" t="s">
        <v>41</v>
      </c>
    </row>
    <row r="21" spans="1:12" s="73" customFormat="1" ht="41.25" customHeight="1">
      <c r="A21" s="302">
        <v>15</v>
      </c>
      <c r="B21" s="303"/>
      <c r="C21" s="303"/>
      <c r="D21" s="329" t="s">
        <v>371</v>
      </c>
      <c r="E21" s="305" t="s">
        <v>317</v>
      </c>
      <c r="F21" s="323" t="s">
        <v>8</v>
      </c>
      <c r="G21" s="324" t="s">
        <v>372</v>
      </c>
      <c r="H21" s="305" t="s">
        <v>289</v>
      </c>
      <c r="I21" s="323" t="s">
        <v>124</v>
      </c>
      <c r="J21" s="323" t="s">
        <v>125</v>
      </c>
      <c r="K21" s="330" t="s">
        <v>345</v>
      </c>
      <c r="L21" s="312" t="s">
        <v>41</v>
      </c>
    </row>
    <row r="22" spans="1:12" s="73" customFormat="1" ht="41.25" customHeight="1">
      <c r="A22" s="302">
        <v>16</v>
      </c>
      <c r="B22" s="303"/>
      <c r="C22" s="303"/>
      <c r="D22" s="331" t="s">
        <v>373</v>
      </c>
      <c r="E22" s="332" t="s">
        <v>320</v>
      </c>
      <c r="F22" s="333" t="s">
        <v>8</v>
      </c>
      <c r="G22" s="334" t="s">
        <v>374</v>
      </c>
      <c r="H22" s="332" t="s">
        <v>322</v>
      </c>
      <c r="I22" s="333" t="s">
        <v>124</v>
      </c>
      <c r="J22" s="333" t="s">
        <v>323</v>
      </c>
      <c r="K22" s="311" t="s">
        <v>324</v>
      </c>
      <c r="L22" s="312" t="s">
        <v>41</v>
      </c>
    </row>
    <row r="23" spans="1:12" s="73" customFormat="1" ht="41.25" customHeight="1">
      <c r="A23" s="302">
        <v>17</v>
      </c>
      <c r="B23" s="303"/>
      <c r="C23" s="303"/>
      <c r="D23" s="329" t="s">
        <v>375</v>
      </c>
      <c r="E23" s="305" t="s">
        <v>294</v>
      </c>
      <c r="F23" s="323" t="s">
        <v>8</v>
      </c>
      <c r="G23" s="334" t="s">
        <v>374</v>
      </c>
      <c r="H23" s="332" t="s">
        <v>322</v>
      </c>
      <c r="I23" s="333" t="s">
        <v>124</v>
      </c>
      <c r="J23" s="333" t="s">
        <v>323</v>
      </c>
      <c r="K23" s="311" t="s">
        <v>324</v>
      </c>
      <c r="L23" s="312" t="s">
        <v>41</v>
      </c>
    </row>
    <row r="24" spans="1:12" s="73" customFormat="1" ht="41.25" customHeight="1">
      <c r="A24" s="302">
        <v>18</v>
      </c>
      <c r="B24" s="303"/>
      <c r="C24" s="303"/>
      <c r="D24" s="329" t="s">
        <v>376</v>
      </c>
      <c r="E24" s="305" t="s">
        <v>134</v>
      </c>
      <c r="F24" s="323" t="s">
        <v>8</v>
      </c>
      <c r="G24" s="324" t="s">
        <v>372</v>
      </c>
      <c r="H24" s="305" t="s">
        <v>289</v>
      </c>
      <c r="I24" s="323" t="s">
        <v>124</v>
      </c>
      <c r="J24" s="323" t="s">
        <v>125</v>
      </c>
      <c r="K24" s="321" t="s">
        <v>319</v>
      </c>
      <c r="L24" s="312" t="s">
        <v>41</v>
      </c>
    </row>
    <row r="25" spans="1:12" s="73" customFormat="1" ht="41.25" customHeight="1">
      <c r="A25" s="302">
        <v>19</v>
      </c>
      <c r="B25" s="303"/>
      <c r="C25" s="303"/>
      <c r="D25" s="329" t="s">
        <v>377</v>
      </c>
      <c r="E25" s="305" t="s">
        <v>298</v>
      </c>
      <c r="F25" s="323" t="s">
        <v>8</v>
      </c>
      <c r="G25" s="334" t="s">
        <v>374</v>
      </c>
      <c r="H25" s="332" t="s">
        <v>322</v>
      </c>
      <c r="I25" s="333" t="s">
        <v>124</v>
      </c>
      <c r="J25" s="333" t="s">
        <v>323</v>
      </c>
      <c r="K25" s="311" t="s">
        <v>324</v>
      </c>
      <c r="L25" s="312" t="s">
        <v>41</v>
      </c>
    </row>
    <row r="26" spans="1:12" ht="55.5" customHeight="1">
      <c r="A26" s="97"/>
      <c r="D26" s="98"/>
      <c r="E26" s="98"/>
      <c r="F26" s="98"/>
      <c r="G26" s="98"/>
      <c r="H26" s="98"/>
      <c r="I26" s="99"/>
      <c r="J26" s="99"/>
      <c r="K26" s="100"/>
      <c r="L26" s="98"/>
    </row>
    <row r="27" spans="1:15" s="128" customFormat="1" ht="18.75" customHeight="1">
      <c r="A27" s="127"/>
      <c r="D27" s="128" t="s">
        <v>18</v>
      </c>
      <c r="H27" s="129" t="s">
        <v>246</v>
      </c>
      <c r="I27" s="130"/>
      <c r="J27" s="125"/>
      <c r="K27" s="127"/>
      <c r="L27" s="131"/>
      <c r="M27" s="127"/>
      <c r="N27" s="127"/>
      <c r="O27" s="132"/>
    </row>
    <row r="28" spans="1:15" s="128" customFormat="1" ht="42" customHeight="1">
      <c r="A28" s="127"/>
      <c r="H28" s="129"/>
      <c r="I28" s="130"/>
      <c r="J28" s="125"/>
      <c r="K28" s="127"/>
      <c r="L28" s="131"/>
      <c r="M28" s="127"/>
      <c r="N28" s="127"/>
      <c r="O28" s="132"/>
    </row>
    <row r="29" spans="1:15" s="128" customFormat="1" ht="18.75" customHeight="1">
      <c r="A29" s="127"/>
      <c r="D29" s="128" t="s">
        <v>11</v>
      </c>
      <c r="H29" s="129" t="s">
        <v>164</v>
      </c>
      <c r="I29" s="130"/>
      <c r="J29" s="125"/>
      <c r="K29" s="127"/>
      <c r="L29" s="131"/>
      <c r="M29" s="127"/>
      <c r="N29" s="127"/>
      <c r="O29" s="132"/>
    </row>
    <row r="30" spans="1:14" s="128" customFormat="1" ht="42" customHeight="1">
      <c r="A30" s="127"/>
      <c r="H30" s="1"/>
      <c r="I30" s="130"/>
      <c r="J30" s="125"/>
      <c r="K30" s="127"/>
      <c r="L30" s="131"/>
      <c r="M30" s="127"/>
      <c r="N30" s="127"/>
    </row>
    <row r="31" spans="1:15" s="128" customFormat="1" ht="18.75" customHeight="1">
      <c r="A31" s="127"/>
      <c r="D31" s="128" t="s">
        <v>45</v>
      </c>
      <c r="H31" s="129" t="s">
        <v>109</v>
      </c>
      <c r="I31" s="130"/>
      <c r="J31" s="125"/>
      <c r="K31" s="127"/>
      <c r="L31" s="131"/>
      <c r="M31" s="127"/>
      <c r="N31" s="127"/>
      <c r="O31" s="132"/>
    </row>
    <row r="32" spans="1:14" s="128" customFormat="1" ht="35.25" customHeight="1">
      <c r="A32" s="127"/>
      <c r="H32" s="129"/>
      <c r="I32" s="130"/>
      <c r="J32" s="125"/>
      <c r="K32" s="127"/>
      <c r="L32" s="131"/>
      <c r="M32" s="127"/>
      <c r="N32" s="127"/>
    </row>
    <row r="33" spans="1:14" s="128" customFormat="1" ht="18.75" customHeight="1">
      <c r="A33" s="127"/>
      <c r="D33" s="128" t="s">
        <v>39</v>
      </c>
      <c r="H33" s="130" t="s">
        <v>107</v>
      </c>
      <c r="I33" s="130"/>
      <c r="J33" s="125"/>
      <c r="K33" s="127"/>
      <c r="L33" s="131"/>
      <c r="M33" s="127"/>
      <c r="N33" s="127"/>
    </row>
    <row r="36" ht="12.75">
      <c r="D36" s="128"/>
    </row>
  </sheetData>
  <sheetProtection/>
  <protectedRanges>
    <protectedRange sqref="K13" name="Диапазон1_3_1_1_3_11_1_1_3_1_1_2_1_3_3_1_1_1_1_1_1_4"/>
    <protectedRange sqref="K14" name="Диапазон1_3_1_1_3_11_1_1_3_1_1_2_1_3_3_1_1_1_1_2_1"/>
    <protectedRange sqref="K17 K19" name="Диапазон1_3_1_1_3_11_1_1_3_1_1_2_1_3_3_1_1_1_1_2_1_2"/>
    <protectedRange sqref="K16" name="Диапазон1_3_1_1_3_11_1_1_3_1_1_2_1_3_3_1_1_1_1_1_1_5"/>
    <protectedRange sqref="K22:K25" name="Диапазон1_3_1_1_3_11_1_1_3_1_1_2_1_3_3_1_1_1_1_2_1_4"/>
    <protectedRange sqref="K18" name="Диапазон1_3_1_1_3_11_1_1_3_1_1_2_1_3_3_1_1_1_1_1_1"/>
    <protectedRange sqref="K15" name="Диапазон1_3_1_1_3_11_1_1_3_1_1_2_1_3_3_1_1_1_1_2_1_1"/>
  </protectedRanges>
  <mergeCells count="4">
    <mergeCell ref="A1:L1"/>
    <mergeCell ref="A3:L3"/>
    <mergeCell ref="A4:L4"/>
    <mergeCell ref="A2:L2"/>
  </mergeCells>
  <conditionalFormatting sqref="G8:H8">
    <cfRule type="duplicateValues" priority="6" dxfId="0" stopIfTrue="1">
      <formula>AND(COUNTIF($G$8:$H$8,G8)&gt;1,NOT(ISBLANK(G8)))</formula>
    </cfRule>
  </conditionalFormatting>
  <conditionalFormatting sqref="G9:H9">
    <cfRule type="duplicateValues" priority="5" dxfId="0" stopIfTrue="1">
      <formula>AND(COUNTIF($G$9:$H$9,G9)&gt;1,NOT(ISBLANK(G9)))</formula>
    </cfRule>
  </conditionalFormatting>
  <conditionalFormatting sqref="G8:H9">
    <cfRule type="duplicateValues" priority="4" dxfId="0" stopIfTrue="1">
      <formula>AND(COUNTIF($G$8:$H$9,G8)&gt;1,NOT(ISBLANK(G8)))</formula>
    </cfRule>
  </conditionalFormatting>
  <conditionalFormatting sqref="G7:H7">
    <cfRule type="duplicateValues" priority="3" dxfId="0" stopIfTrue="1">
      <formula>AND(COUNTIF($G$7:$H$7,G7)&gt;1,NOT(ISBLANK(G7)))</formula>
    </cfRule>
  </conditionalFormatting>
  <conditionalFormatting sqref="G7:H8">
    <cfRule type="duplicateValues" priority="2" dxfId="0" stopIfTrue="1">
      <formula>AND(COUNTIF($G$7:$H$8,G7)&gt;1,NOT(ISBLANK(G7)))</formula>
    </cfRule>
  </conditionalFormatting>
  <conditionalFormatting sqref="G9:I9">
    <cfRule type="duplicateValues" priority="1" dxfId="0" stopIfTrue="1">
      <formula>AND(COUNTIF($G$9:$I$9,G9)&gt;1,NOT(ISBLANK(G9)))</formula>
    </cfRule>
  </conditionalFormatting>
  <printOptions/>
  <pageMargins left="0.44" right="0.3937007874015748" top="0.55" bottom="0.58" header="0.1968503937007874" footer="0.15748031496062992"/>
  <pageSetup fitToHeight="0" fitToWidth="1" horizontalDpi="600" verticalDpi="600" orientation="portrait" paperSize="9" scale="5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view="pageBreakPreview" zoomScale="90" zoomScaleSheetLayoutView="90" zoomScalePageLayoutView="0" workbookViewId="0" topLeftCell="A2">
      <selection activeCell="R17" sqref="R17"/>
    </sheetView>
  </sheetViews>
  <sheetFormatPr defaultColWidth="9.140625" defaultRowHeight="12.75"/>
  <cols>
    <col min="1" max="1" width="5.140625" style="170" customWidth="1"/>
    <col min="2" max="2" width="3.57421875" style="170" hidden="1" customWidth="1"/>
    <col min="3" max="3" width="21.140625" style="171" customWidth="1"/>
    <col min="4" max="4" width="9.7109375" style="171" hidden="1" customWidth="1"/>
    <col min="5" max="5" width="5.8515625" style="171" customWidth="1"/>
    <col min="6" max="6" width="35.140625" style="171" customWidth="1"/>
    <col min="7" max="7" width="9.421875" style="171" hidden="1" customWidth="1"/>
    <col min="8" max="8" width="16.140625" style="176" hidden="1" customWidth="1"/>
    <col min="9" max="9" width="14.7109375" style="176" hidden="1" customWidth="1"/>
    <col min="10" max="10" width="24.57421875" style="220" customWidth="1"/>
    <col min="11" max="16" width="13.140625" style="220" customWidth="1"/>
    <col min="17" max="255" width="9.140625" style="171" customWidth="1"/>
    <col min="256" max="16384" width="5.140625" style="171" customWidth="1"/>
  </cols>
  <sheetData>
    <row r="1" spans="1:16" s="128" customFormat="1" ht="21" customHeight="1" hidden="1">
      <c r="A1" s="167" t="s">
        <v>135</v>
      </c>
      <c r="B1" s="168"/>
      <c r="C1" s="169"/>
      <c r="D1" s="168" t="s">
        <v>136</v>
      </c>
      <c r="E1" s="169"/>
      <c r="F1" s="169"/>
      <c r="G1" s="168" t="s">
        <v>137</v>
      </c>
      <c r="H1" s="169"/>
      <c r="I1" s="169"/>
      <c r="J1" s="169"/>
      <c r="K1" s="169"/>
      <c r="L1" s="169"/>
      <c r="M1" s="169"/>
      <c r="N1" s="169"/>
      <c r="O1" s="169"/>
      <c r="P1" s="169"/>
    </row>
    <row r="2" spans="1:19" ht="47.25" customHeight="1">
      <c r="A2" s="239" t="s">
        <v>265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170"/>
      <c r="R2" s="170"/>
      <c r="S2" s="170"/>
    </row>
    <row r="3" spans="1:19" s="173" customFormat="1" ht="14.25" customHeight="1">
      <c r="A3" s="290" t="s">
        <v>19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172"/>
      <c r="R3" s="172"/>
      <c r="S3" s="172"/>
    </row>
    <row r="4" spans="1:16" s="174" customFormat="1" ht="18.75" customHeight="1" hidden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</row>
    <row r="5" spans="1:16" s="174" customFormat="1" ht="21.75" customHeight="1">
      <c r="A5" s="291" t="s">
        <v>143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</row>
    <row r="6" spans="1:16" s="174" customFormat="1" ht="15.75" customHeight="1">
      <c r="A6" s="281" t="s">
        <v>341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</row>
    <row r="7" spans="1:16" s="174" customFormat="1" ht="18.75" customHeight="1">
      <c r="A7" s="292" t="s">
        <v>261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</row>
    <row r="8" spans="1:24" s="184" customFormat="1" ht="15" customHeight="1">
      <c r="A8" s="175" t="s">
        <v>48</v>
      </c>
      <c r="B8" s="176"/>
      <c r="C8" s="177"/>
      <c r="D8" s="178"/>
      <c r="E8" s="179"/>
      <c r="F8" s="178"/>
      <c r="G8" s="180"/>
      <c r="H8" s="180"/>
      <c r="I8" s="181"/>
      <c r="J8" s="182"/>
      <c r="K8" s="182"/>
      <c r="L8" s="182"/>
      <c r="M8" s="182"/>
      <c r="N8" s="182"/>
      <c r="O8" s="182"/>
      <c r="P8" s="152" t="s">
        <v>275</v>
      </c>
      <c r="Q8" s="183"/>
      <c r="R8" s="183"/>
      <c r="S8" s="183"/>
      <c r="T8" s="182"/>
      <c r="U8" s="182"/>
      <c r="V8" s="182"/>
      <c r="W8" s="182"/>
      <c r="X8" s="182"/>
    </row>
    <row r="9" spans="1:16" ht="15" customHeight="1">
      <c r="A9" s="294" t="s">
        <v>29</v>
      </c>
      <c r="B9" s="297" t="s">
        <v>14</v>
      </c>
      <c r="C9" s="285" t="s">
        <v>16</v>
      </c>
      <c r="D9" s="285" t="s">
        <v>3</v>
      </c>
      <c r="E9" s="297" t="s">
        <v>15</v>
      </c>
      <c r="F9" s="285" t="s">
        <v>17</v>
      </c>
      <c r="G9" s="285" t="s">
        <v>3</v>
      </c>
      <c r="H9" s="285" t="s">
        <v>4</v>
      </c>
      <c r="I9" s="285" t="s">
        <v>5</v>
      </c>
      <c r="J9" s="285" t="s">
        <v>6</v>
      </c>
      <c r="K9" s="285" t="s">
        <v>266</v>
      </c>
      <c r="L9" s="285" t="s">
        <v>267</v>
      </c>
      <c r="M9" s="285" t="s">
        <v>268</v>
      </c>
      <c r="N9" s="285" t="s">
        <v>339</v>
      </c>
      <c r="O9" s="285" t="s">
        <v>338</v>
      </c>
      <c r="P9" s="285" t="s">
        <v>274</v>
      </c>
    </row>
    <row r="10" spans="1:16" ht="19.5" customHeight="1">
      <c r="A10" s="295"/>
      <c r="B10" s="298"/>
      <c r="C10" s="286"/>
      <c r="D10" s="286"/>
      <c r="E10" s="298"/>
      <c r="F10" s="286"/>
      <c r="G10" s="286"/>
      <c r="H10" s="286"/>
      <c r="I10" s="286"/>
      <c r="J10" s="286"/>
      <c r="K10" s="288"/>
      <c r="L10" s="288"/>
      <c r="M10" s="288"/>
      <c r="N10" s="300"/>
      <c r="O10" s="286"/>
      <c r="P10" s="288"/>
    </row>
    <row r="11" spans="1:16" ht="19.5" customHeight="1">
      <c r="A11" s="296"/>
      <c r="B11" s="299"/>
      <c r="C11" s="287"/>
      <c r="D11" s="287"/>
      <c r="E11" s="299"/>
      <c r="F11" s="287"/>
      <c r="G11" s="287"/>
      <c r="H11" s="287"/>
      <c r="I11" s="287"/>
      <c r="J11" s="287"/>
      <c r="K11" s="289"/>
      <c r="L11" s="289"/>
      <c r="M11" s="289"/>
      <c r="N11" s="301"/>
      <c r="O11" s="287"/>
      <c r="P11" s="289"/>
    </row>
    <row r="12" spans="1:16" s="128" customFormat="1" ht="35.25" customHeight="1">
      <c r="A12" s="234">
        <v>1</v>
      </c>
      <c r="B12" s="186"/>
      <c r="C12" s="140" t="s">
        <v>118</v>
      </c>
      <c r="D12" s="134" t="s">
        <v>119</v>
      </c>
      <c r="E12" s="135">
        <v>3</v>
      </c>
      <c r="F12" s="133" t="s">
        <v>177</v>
      </c>
      <c r="G12" s="134" t="s">
        <v>157</v>
      </c>
      <c r="H12" s="135" t="s">
        <v>79</v>
      </c>
      <c r="I12" s="157" t="s">
        <v>40</v>
      </c>
      <c r="J12" s="136" t="s">
        <v>123</v>
      </c>
      <c r="K12" s="190">
        <v>61.125</v>
      </c>
      <c r="L12" s="188" t="s">
        <v>43</v>
      </c>
      <c r="M12" s="188">
        <v>67.64772727272728</v>
      </c>
      <c r="N12" s="188">
        <v>65.682</v>
      </c>
      <c r="O12" s="188">
        <v>65</v>
      </c>
      <c r="P12" s="189">
        <v>198.33</v>
      </c>
    </row>
    <row r="13" spans="1:16" s="128" customFormat="1" ht="35.25" customHeight="1">
      <c r="A13" s="234">
        <v>2</v>
      </c>
      <c r="B13" s="186"/>
      <c r="C13" s="105" t="s">
        <v>276</v>
      </c>
      <c r="D13" s="159">
        <v>64106</v>
      </c>
      <c r="E13" s="94" t="s">
        <v>8</v>
      </c>
      <c r="F13" s="120" t="s">
        <v>93</v>
      </c>
      <c r="G13" s="118" t="s">
        <v>94</v>
      </c>
      <c r="H13" s="119" t="s">
        <v>92</v>
      </c>
      <c r="I13" s="119" t="s">
        <v>90</v>
      </c>
      <c r="J13" s="199" t="s">
        <v>91</v>
      </c>
      <c r="K13" s="190"/>
      <c r="L13" s="188" t="s">
        <v>43</v>
      </c>
      <c r="M13" s="188">
        <v>63.57954545454545</v>
      </c>
      <c r="N13" s="188">
        <v>67</v>
      </c>
      <c r="O13" s="189">
        <v>65.111</v>
      </c>
      <c r="P13" s="189">
        <v>195.691</v>
      </c>
    </row>
    <row r="14" spans="1:16" s="221" customFormat="1" ht="35.25" customHeight="1">
      <c r="A14" s="185"/>
      <c r="B14" s="186"/>
      <c r="C14" s="105" t="s">
        <v>276</v>
      </c>
      <c r="D14" s="159">
        <v>64106</v>
      </c>
      <c r="E14" s="94" t="s">
        <v>8</v>
      </c>
      <c r="F14" s="120" t="s">
        <v>279</v>
      </c>
      <c r="G14" s="118" t="s">
        <v>238</v>
      </c>
      <c r="H14" s="119" t="s">
        <v>147</v>
      </c>
      <c r="I14" s="119" t="s">
        <v>90</v>
      </c>
      <c r="J14" s="199" t="s">
        <v>91</v>
      </c>
      <c r="K14" s="190"/>
      <c r="L14" s="188" t="s">
        <v>43</v>
      </c>
      <c r="M14" s="188">
        <v>62.35227272727272</v>
      </c>
      <c r="N14" s="188">
        <v>64.875</v>
      </c>
      <c r="O14" s="189" t="s">
        <v>43</v>
      </c>
      <c r="P14" s="189" t="s">
        <v>43</v>
      </c>
    </row>
    <row r="15" spans="1:24" s="128" customFormat="1" ht="35.25" customHeight="1">
      <c r="A15" s="185"/>
      <c r="B15" s="186"/>
      <c r="C15" s="140" t="s">
        <v>54</v>
      </c>
      <c r="D15" s="134" t="s">
        <v>55</v>
      </c>
      <c r="E15" s="161">
        <v>2</v>
      </c>
      <c r="F15" s="207" t="s">
        <v>207</v>
      </c>
      <c r="G15" s="95" t="s">
        <v>204</v>
      </c>
      <c r="H15" s="208" t="s">
        <v>205</v>
      </c>
      <c r="I15" s="215" t="s">
        <v>56</v>
      </c>
      <c r="J15" s="77" t="s">
        <v>84</v>
      </c>
      <c r="K15" s="191"/>
      <c r="L15" s="188"/>
      <c r="M15" s="188"/>
      <c r="N15" s="188">
        <v>65.833</v>
      </c>
      <c r="O15" s="189" t="s">
        <v>43</v>
      </c>
      <c r="P15" s="189" t="s">
        <v>43</v>
      </c>
      <c r="Q15" s="171"/>
      <c r="R15" s="171"/>
      <c r="S15" s="171"/>
      <c r="T15" s="171"/>
      <c r="U15" s="171"/>
      <c r="V15" s="171"/>
      <c r="W15" s="171"/>
      <c r="X15" s="171"/>
    </row>
    <row r="16" spans="1:24" ht="35.25" customHeight="1">
      <c r="A16" s="185"/>
      <c r="B16" s="186"/>
      <c r="C16" s="140" t="s">
        <v>226</v>
      </c>
      <c r="D16" s="75" t="s">
        <v>227</v>
      </c>
      <c r="E16" s="138" t="s">
        <v>8</v>
      </c>
      <c r="F16" s="149" t="s">
        <v>228</v>
      </c>
      <c r="G16" s="134" t="s">
        <v>229</v>
      </c>
      <c r="H16" s="214" t="s">
        <v>230</v>
      </c>
      <c r="I16" s="135" t="s">
        <v>231</v>
      </c>
      <c r="J16" s="151" t="s">
        <v>232</v>
      </c>
      <c r="K16" s="191"/>
      <c r="L16" s="188" t="s">
        <v>43</v>
      </c>
      <c r="M16" s="233"/>
      <c r="N16" s="188">
        <v>65.25</v>
      </c>
      <c r="O16" s="189" t="s">
        <v>43</v>
      </c>
      <c r="P16" s="189" t="s">
        <v>43</v>
      </c>
      <c r="Q16" s="128"/>
      <c r="R16" s="128"/>
      <c r="S16" s="128"/>
      <c r="T16" s="128"/>
      <c r="U16" s="128"/>
      <c r="V16" s="128"/>
      <c r="W16" s="128"/>
      <c r="X16" s="128"/>
    </row>
    <row r="17" spans="1:24" s="128" customFormat="1" ht="35.25" customHeight="1">
      <c r="A17" s="185"/>
      <c r="B17" s="186"/>
      <c r="C17" s="216" t="s">
        <v>214</v>
      </c>
      <c r="D17" s="94" t="s">
        <v>215</v>
      </c>
      <c r="E17" s="76" t="s">
        <v>8</v>
      </c>
      <c r="F17" s="149" t="s">
        <v>216</v>
      </c>
      <c r="G17" s="94"/>
      <c r="H17" s="150" t="s">
        <v>146</v>
      </c>
      <c r="I17" s="217" t="s">
        <v>40</v>
      </c>
      <c r="J17" s="77" t="s">
        <v>217</v>
      </c>
      <c r="K17" s="191"/>
      <c r="L17" s="188"/>
      <c r="M17" s="188"/>
      <c r="N17" s="188">
        <v>64.773</v>
      </c>
      <c r="O17" s="189" t="s">
        <v>43</v>
      </c>
      <c r="P17" s="189" t="s">
        <v>43</v>
      </c>
      <c r="Q17" s="171"/>
      <c r="R17" s="171"/>
      <c r="S17" s="171"/>
      <c r="T17" s="171"/>
      <c r="U17" s="171"/>
      <c r="V17" s="171"/>
      <c r="W17" s="171"/>
      <c r="X17" s="171"/>
    </row>
    <row r="18" spans="1:16" ht="35.25" customHeight="1">
      <c r="A18" s="185"/>
      <c r="B18" s="186"/>
      <c r="C18" s="121" t="s">
        <v>206</v>
      </c>
      <c r="D18" s="75" t="s">
        <v>203</v>
      </c>
      <c r="E18" s="76" t="s">
        <v>8</v>
      </c>
      <c r="F18" s="207" t="s">
        <v>257</v>
      </c>
      <c r="G18" s="95" t="s">
        <v>208</v>
      </c>
      <c r="H18" s="215" t="s">
        <v>83</v>
      </c>
      <c r="I18" s="215" t="s">
        <v>255</v>
      </c>
      <c r="J18" s="77" t="s">
        <v>84</v>
      </c>
      <c r="K18" s="191"/>
      <c r="L18" s="188" t="s">
        <v>43</v>
      </c>
      <c r="M18" s="188"/>
      <c r="N18" s="188">
        <v>68.5</v>
      </c>
      <c r="O18" s="189" t="s">
        <v>43</v>
      </c>
      <c r="P18" s="189" t="s">
        <v>43</v>
      </c>
    </row>
    <row r="19" spans="1:16" ht="35.25" customHeight="1">
      <c r="A19" s="185"/>
      <c r="B19" s="186"/>
      <c r="C19" s="121" t="s">
        <v>206</v>
      </c>
      <c r="D19" s="75" t="s">
        <v>203</v>
      </c>
      <c r="E19" s="76" t="s">
        <v>8</v>
      </c>
      <c r="F19" s="207" t="s">
        <v>257</v>
      </c>
      <c r="G19" s="95" t="s">
        <v>208</v>
      </c>
      <c r="H19" s="215" t="s">
        <v>83</v>
      </c>
      <c r="I19" s="215" t="s">
        <v>255</v>
      </c>
      <c r="J19" s="77" t="s">
        <v>84</v>
      </c>
      <c r="K19" s="191"/>
      <c r="L19" s="188"/>
      <c r="M19" s="188"/>
      <c r="N19" s="188">
        <v>66.5</v>
      </c>
      <c r="O19" s="189" t="s">
        <v>43</v>
      </c>
      <c r="P19" s="189" t="s">
        <v>43</v>
      </c>
    </row>
    <row r="20" spans="1:16" ht="35.25" customHeight="1">
      <c r="A20" s="185"/>
      <c r="B20" s="186"/>
      <c r="C20" s="121" t="s">
        <v>206</v>
      </c>
      <c r="D20" s="75" t="s">
        <v>203</v>
      </c>
      <c r="E20" s="76" t="s">
        <v>8</v>
      </c>
      <c r="F20" s="207" t="s">
        <v>256</v>
      </c>
      <c r="G20" s="95"/>
      <c r="H20" s="208" t="s">
        <v>149</v>
      </c>
      <c r="I20" s="215" t="s">
        <v>255</v>
      </c>
      <c r="J20" s="77" t="s">
        <v>84</v>
      </c>
      <c r="K20" s="190"/>
      <c r="L20" s="188"/>
      <c r="M20" s="188"/>
      <c r="N20" s="188">
        <v>65.444</v>
      </c>
      <c r="O20" s="189" t="s">
        <v>43</v>
      </c>
      <c r="P20" s="189" t="s">
        <v>43</v>
      </c>
    </row>
    <row r="21" spans="1:16" ht="35.25" customHeight="1">
      <c r="A21" s="185"/>
      <c r="B21" s="186"/>
      <c r="C21" s="121" t="s">
        <v>206</v>
      </c>
      <c r="D21" s="75" t="s">
        <v>203</v>
      </c>
      <c r="E21" s="76" t="s">
        <v>8</v>
      </c>
      <c r="F21" s="207" t="s">
        <v>207</v>
      </c>
      <c r="G21" s="95" t="s">
        <v>204</v>
      </c>
      <c r="H21" s="208" t="s">
        <v>205</v>
      </c>
      <c r="I21" s="215" t="s">
        <v>255</v>
      </c>
      <c r="J21" s="77" t="s">
        <v>84</v>
      </c>
      <c r="K21" s="190"/>
      <c r="L21" s="188"/>
      <c r="M21" s="188"/>
      <c r="N21" s="188">
        <v>65.278</v>
      </c>
      <c r="O21" s="189" t="s">
        <v>43</v>
      </c>
      <c r="P21" s="189" t="s">
        <v>43</v>
      </c>
    </row>
    <row r="22" spans="1:16" ht="35.25" customHeight="1">
      <c r="A22" s="185"/>
      <c r="B22" s="186"/>
      <c r="C22" s="216" t="s">
        <v>218</v>
      </c>
      <c r="D22" s="94" t="s">
        <v>219</v>
      </c>
      <c r="E22" s="76" t="s">
        <v>8</v>
      </c>
      <c r="F22" s="149" t="s">
        <v>259</v>
      </c>
      <c r="G22" s="94" t="s">
        <v>221</v>
      </c>
      <c r="H22" s="150" t="s">
        <v>220</v>
      </c>
      <c r="I22" s="150" t="s">
        <v>146</v>
      </c>
      <c r="J22" s="77" t="s">
        <v>217</v>
      </c>
      <c r="K22" s="190"/>
      <c r="L22" s="188"/>
      <c r="M22" s="188"/>
      <c r="N22" s="188">
        <v>59.652</v>
      </c>
      <c r="O22" s="189" t="s">
        <v>43</v>
      </c>
      <c r="P22" s="189" t="s">
        <v>43</v>
      </c>
    </row>
    <row r="23" spans="1:16" ht="35.25" customHeight="1">
      <c r="A23" s="185"/>
      <c r="B23" s="186"/>
      <c r="C23" s="105" t="s">
        <v>163</v>
      </c>
      <c r="D23" s="159">
        <v>28401</v>
      </c>
      <c r="E23" s="94" t="s">
        <v>8</v>
      </c>
      <c r="F23" s="120" t="s">
        <v>126</v>
      </c>
      <c r="G23" s="159"/>
      <c r="H23" s="119" t="s">
        <v>130</v>
      </c>
      <c r="I23" s="119" t="s">
        <v>40</v>
      </c>
      <c r="J23" s="94" t="s">
        <v>129</v>
      </c>
      <c r="K23" s="187">
        <v>65</v>
      </c>
      <c r="L23" s="188" t="s">
        <v>43</v>
      </c>
      <c r="M23" s="188"/>
      <c r="N23" s="188"/>
      <c r="O23" s="189" t="s">
        <v>43</v>
      </c>
      <c r="P23" s="189" t="s">
        <v>43</v>
      </c>
    </row>
    <row r="24" spans="1:16" ht="35.25" customHeight="1">
      <c r="A24" s="185"/>
      <c r="B24" s="186"/>
      <c r="C24" s="141" t="s">
        <v>114</v>
      </c>
      <c r="D24" s="118" t="s">
        <v>115</v>
      </c>
      <c r="E24" s="156" t="s">
        <v>8</v>
      </c>
      <c r="F24" s="207" t="s">
        <v>207</v>
      </c>
      <c r="G24" s="95" t="s">
        <v>204</v>
      </c>
      <c r="H24" s="208" t="s">
        <v>205</v>
      </c>
      <c r="I24" s="215" t="s">
        <v>40</v>
      </c>
      <c r="J24" s="77" t="s">
        <v>211</v>
      </c>
      <c r="K24" s="190"/>
      <c r="L24" s="188"/>
      <c r="M24" s="188"/>
      <c r="N24" s="188">
        <v>63.111</v>
      </c>
      <c r="O24" s="189" t="s">
        <v>43</v>
      </c>
      <c r="P24" s="189" t="s">
        <v>43</v>
      </c>
    </row>
    <row r="25" spans="1:16" ht="35.25" customHeight="1">
      <c r="A25" s="185"/>
      <c r="B25" s="186"/>
      <c r="C25" s="121" t="s">
        <v>114</v>
      </c>
      <c r="D25" s="118" t="s">
        <v>115</v>
      </c>
      <c r="E25" s="76" t="s">
        <v>8</v>
      </c>
      <c r="F25" s="154" t="s">
        <v>99</v>
      </c>
      <c r="G25" s="79" t="s">
        <v>330</v>
      </c>
      <c r="H25" s="77" t="s">
        <v>100</v>
      </c>
      <c r="I25" s="77" t="s">
        <v>40</v>
      </c>
      <c r="J25" s="77" t="s">
        <v>101</v>
      </c>
      <c r="K25" s="190"/>
      <c r="L25" s="188"/>
      <c r="M25" s="188"/>
      <c r="N25" s="188">
        <v>60.611</v>
      </c>
      <c r="O25" s="189" t="s">
        <v>43</v>
      </c>
      <c r="P25" s="189" t="s">
        <v>43</v>
      </c>
    </row>
    <row r="26" spans="1:16" ht="35.25" customHeight="1">
      <c r="A26" s="185"/>
      <c r="B26" s="186"/>
      <c r="C26" s="141" t="s">
        <v>114</v>
      </c>
      <c r="D26" s="118" t="s">
        <v>115</v>
      </c>
      <c r="E26" s="156" t="s">
        <v>8</v>
      </c>
      <c r="F26" s="207" t="s">
        <v>256</v>
      </c>
      <c r="G26" s="95"/>
      <c r="H26" s="208" t="s">
        <v>149</v>
      </c>
      <c r="I26" s="77" t="s">
        <v>40</v>
      </c>
      <c r="J26" s="77" t="s">
        <v>211</v>
      </c>
      <c r="K26" s="190"/>
      <c r="L26" s="188"/>
      <c r="M26" s="188"/>
      <c r="N26" s="188">
        <v>58.889</v>
      </c>
      <c r="O26" s="189" t="s">
        <v>43</v>
      </c>
      <c r="P26" s="189" t="s">
        <v>43</v>
      </c>
    </row>
    <row r="27" spans="1:16" ht="35.25" customHeight="1">
      <c r="A27" s="185"/>
      <c r="B27" s="186"/>
      <c r="C27" s="133" t="s">
        <v>144</v>
      </c>
      <c r="D27" s="134" t="s">
        <v>105</v>
      </c>
      <c r="E27" s="134" t="s">
        <v>8</v>
      </c>
      <c r="F27" s="158" t="s">
        <v>145</v>
      </c>
      <c r="G27" s="155" t="s">
        <v>181</v>
      </c>
      <c r="H27" s="139" t="s">
        <v>51</v>
      </c>
      <c r="I27" s="135" t="s">
        <v>40</v>
      </c>
      <c r="J27" s="77" t="s">
        <v>180</v>
      </c>
      <c r="K27" s="190"/>
      <c r="L27" s="188"/>
      <c r="M27" s="188"/>
      <c r="N27" s="188">
        <v>64.197</v>
      </c>
      <c r="O27" s="189" t="s">
        <v>43</v>
      </c>
      <c r="P27" s="189" t="s">
        <v>43</v>
      </c>
    </row>
    <row r="28" spans="1:16" ht="35.25" customHeight="1">
      <c r="A28" s="185"/>
      <c r="B28" s="186"/>
      <c r="C28" s="140" t="s">
        <v>287</v>
      </c>
      <c r="D28" s="134">
        <v>127903</v>
      </c>
      <c r="E28" s="93" t="s">
        <v>8</v>
      </c>
      <c r="F28" s="133" t="s">
        <v>288</v>
      </c>
      <c r="G28" s="134" t="s">
        <v>289</v>
      </c>
      <c r="H28" s="135" t="s">
        <v>124</v>
      </c>
      <c r="I28" s="135" t="s">
        <v>125</v>
      </c>
      <c r="J28" s="135" t="s">
        <v>290</v>
      </c>
      <c r="K28" s="190"/>
      <c r="L28" s="188" t="s">
        <v>43</v>
      </c>
      <c r="M28" s="188">
        <v>60.416666666666664</v>
      </c>
      <c r="N28" s="188"/>
      <c r="O28" s="189" t="s">
        <v>43</v>
      </c>
      <c r="P28" s="189" t="s">
        <v>43</v>
      </c>
    </row>
    <row r="29" spans="1:16" ht="35.25" customHeight="1">
      <c r="A29" s="185"/>
      <c r="B29" s="186"/>
      <c r="C29" s="78" t="s">
        <v>239</v>
      </c>
      <c r="D29" s="134" t="s">
        <v>240</v>
      </c>
      <c r="E29" s="93" t="s">
        <v>8</v>
      </c>
      <c r="F29" s="133" t="s">
        <v>93</v>
      </c>
      <c r="G29" s="134" t="s">
        <v>94</v>
      </c>
      <c r="H29" s="135" t="s">
        <v>92</v>
      </c>
      <c r="I29" s="157" t="s">
        <v>90</v>
      </c>
      <c r="J29" s="199" t="s">
        <v>91</v>
      </c>
      <c r="K29" s="190"/>
      <c r="L29" s="188" t="s">
        <v>43</v>
      </c>
      <c r="M29" s="188"/>
      <c r="N29" s="188">
        <v>62.75</v>
      </c>
      <c r="O29" s="189" t="s">
        <v>43</v>
      </c>
      <c r="P29" s="189" t="s">
        <v>43</v>
      </c>
    </row>
    <row r="30" spans="1:24" ht="35.25" customHeight="1">
      <c r="A30" s="185"/>
      <c r="B30" s="186"/>
      <c r="C30" s="78" t="s">
        <v>277</v>
      </c>
      <c r="D30" s="118" t="s">
        <v>242</v>
      </c>
      <c r="E30" s="119" t="s">
        <v>8</v>
      </c>
      <c r="F30" s="120" t="s">
        <v>278</v>
      </c>
      <c r="G30" s="118" t="s">
        <v>94</v>
      </c>
      <c r="H30" s="119" t="s">
        <v>92</v>
      </c>
      <c r="I30" s="119" t="s">
        <v>90</v>
      </c>
      <c r="J30" s="199" t="s">
        <v>91</v>
      </c>
      <c r="K30" s="190"/>
      <c r="L30" s="188" t="s">
        <v>43</v>
      </c>
      <c r="M30" s="188">
        <v>63.82954545454545</v>
      </c>
      <c r="N30" s="188">
        <v>64</v>
      </c>
      <c r="O30" s="189" t="s">
        <v>43</v>
      </c>
      <c r="P30" s="189" t="s">
        <v>43</v>
      </c>
      <c r="Q30" s="128"/>
      <c r="R30" s="128"/>
      <c r="S30" s="128"/>
      <c r="T30" s="128"/>
      <c r="U30" s="128"/>
      <c r="V30" s="128"/>
      <c r="W30" s="128"/>
      <c r="X30" s="128"/>
    </row>
    <row r="31" spans="1:16" ht="35.25" customHeight="1">
      <c r="A31" s="185"/>
      <c r="B31" s="186"/>
      <c r="C31" s="140" t="s">
        <v>241</v>
      </c>
      <c r="D31" s="134" t="s">
        <v>242</v>
      </c>
      <c r="E31" s="93" t="s">
        <v>8</v>
      </c>
      <c r="F31" s="120" t="s">
        <v>244</v>
      </c>
      <c r="G31" s="118" t="s">
        <v>238</v>
      </c>
      <c r="H31" s="119" t="s">
        <v>147</v>
      </c>
      <c r="I31" s="145" t="s">
        <v>90</v>
      </c>
      <c r="J31" s="199" t="s">
        <v>91</v>
      </c>
      <c r="K31" s="190"/>
      <c r="L31" s="188" t="s">
        <v>43</v>
      </c>
      <c r="M31" s="188"/>
      <c r="N31" s="188">
        <v>61.125</v>
      </c>
      <c r="O31" s="189" t="s">
        <v>43</v>
      </c>
      <c r="P31" s="189" t="s">
        <v>43</v>
      </c>
    </row>
    <row r="32" spans="1:16" ht="35.25" customHeight="1">
      <c r="A32" s="185"/>
      <c r="B32" s="186"/>
      <c r="C32" s="201" t="s">
        <v>199</v>
      </c>
      <c r="D32" s="146" t="s">
        <v>200</v>
      </c>
      <c r="E32" s="135" t="s">
        <v>8</v>
      </c>
      <c r="F32" s="120" t="s">
        <v>187</v>
      </c>
      <c r="G32" s="134" t="s">
        <v>188</v>
      </c>
      <c r="H32" s="119" t="s">
        <v>189</v>
      </c>
      <c r="I32" s="206" t="s">
        <v>189</v>
      </c>
      <c r="J32" s="199" t="s">
        <v>254</v>
      </c>
      <c r="K32" s="190"/>
      <c r="L32" s="188"/>
      <c r="M32" s="188"/>
      <c r="N32" s="188">
        <v>60.864</v>
      </c>
      <c r="O32" s="189" t="s">
        <v>43</v>
      </c>
      <c r="P32" s="189" t="s">
        <v>43</v>
      </c>
    </row>
    <row r="33" spans="1:24" ht="35.25" customHeight="1">
      <c r="A33" s="185"/>
      <c r="B33" s="186"/>
      <c r="C33" s="105" t="s">
        <v>96</v>
      </c>
      <c r="D33" s="118" t="s">
        <v>117</v>
      </c>
      <c r="E33" s="119" t="s">
        <v>10</v>
      </c>
      <c r="F33" s="120" t="s">
        <v>93</v>
      </c>
      <c r="G33" s="118" t="s">
        <v>94</v>
      </c>
      <c r="H33" s="119" t="s">
        <v>92</v>
      </c>
      <c r="I33" s="119" t="s">
        <v>90</v>
      </c>
      <c r="J33" s="199" t="s">
        <v>91</v>
      </c>
      <c r="K33" s="189">
        <v>65.75</v>
      </c>
      <c r="L33" s="188" t="s">
        <v>43</v>
      </c>
      <c r="M33" s="188"/>
      <c r="N33" s="188"/>
      <c r="O33" s="189" t="s">
        <v>43</v>
      </c>
      <c r="P33" s="189" t="s">
        <v>43</v>
      </c>
      <c r="Q33" s="128"/>
      <c r="R33" s="128"/>
      <c r="S33" s="128"/>
      <c r="T33" s="128"/>
      <c r="U33" s="128"/>
      <c r="V33" s="128"/>
      <c r="W33" s="128"/>
      <c r="X33" s="128"/>
    </row>
    <row r="34" spans="1:16" ht="35.25" customHeight="1">
      <c r="A34" s="185"/>
      <c r="B34" s="186"/>
      <c r="C34" s="105" t="s">
        <v>96</v>
      </c>
      <c r="D34" s="118" t="s">
        <v>117</v>
      </c>
      <c r="E34" s="119" t="s">
        <v>10</v>
      </c>
      <c r="F34" s="120" t="s">
        <v>174</v>
      </c>
      <c r="G34" s="118" t="s">
        <v>127</v>
      </c>
      <c r="H34" s="119" t="s">
        <v>149</v>
      </c>
      <c r="I34" s="119" t="s">
        <v>90</v>
      </c>
      <c r="J34" s="77" t="s">
        <v>57</v>
      </c>
      <c r="K34" s="190">
        <v>64.625</v>
      </c>
      <c r="L34" s="188" t="s">
        <v>43</v>
      </c>
      <c r="M34" s="188"/>
      <c r="N34" s="188"/>
      <c r="O34" s="189" t="s">
        <v>43</v>
      </c>
      <c r="P34" s="189" t="s">
        <v>43</v>
      </c>
    </row>
    <row r="35" spans="1:16" ht="35.25" customHeight="1">
      <c r="A35" s="185"/>
      <c r="B35" s="186"/>
      <c r="C35" s="223" t="s">
        <v>297</v>
      </c>
      <c r="D35" s="134" t="s">
        <v>298</v>
      </c>
      <c r="E35" s="93" t="s">
        <v>8</v>
      </c>
      <c r="F35" s="133" t="s">
        <v>295</v>
      </c>
      <c r="G35" s="134" t="s">
        <v>299</v>
      </c>
      <c r="H35" s="135" t="s">
        <v>124</v>
      </c>
      <c r="I35" s="135" t="s">
        <v>125</v>
      </c>
      <c r="J35" s="135" t="s">
        <v>290</v>
      </c>
      <c r="K35" s="187"/>
      <c r="L35" s="188" t="s">
        <v>43</v>
      </c>
      <c r="M35" s="188">
        <v>61.166666666666664</v>
      </c>
      <c r="N35" s="188"/>
      <c r="O35" s="189" t="s">
        <v>43</v>
      </c>
      <c r="P35" s="189" t="s">
        <v>43</v>
      </c>
    </row>
    <row r="36" spans="1:16" ht="35.25" customHeight="1">
      <c r="A36" s="185"/>
      <c r="B36" s="186"/>
      <c r="C36" s="140" t="s">
        <v>305</v>
      </c>
      <c r="D36" s="134" t="s">
        <v>156</v>
      </c>
      <c r="E36" s="93" t="s">
        <v>8</v>
      </c>
      <c r="F36" s="133" t="s">
        <v>306</v>
      </c>
      <c r="G36" s="144" t="s">
        <v>154</v>
      </c>
      <c r="H36" s="145" t="s">
        <v>155</v>
      </c>
      <c r="I36" s="145" t="s">
        <v>56</v>
      </c>
      <c r="J36" s="135" t="s">
        <v>78</v>
      </c>
      <c r="K36" s="187">
        <v>64</v>
      </c>
      <c r="L36" s="189" t="s">
        <v>43</v>
      </c>
      <c r="M36" s="189"/>
      <c r="N36" s="189"/>
      <c r="O36" s="189" t="s">
        <v>43</v>
      </c>
      <c r="P36" s="189" t="s">
        <v>43</v>
      </c>
    </row>
    <row r="37" spans="3:10" ht="33.75" customHeight="1">
      <c r="C37" s="46"/>
      <c r="J37" s="129"/>
    </row>
    <row r="38" spans="3:10" ht="33.75" customHeight="1">
      <c r="C38" s="34" t="s">
        <v>18</v>
      </c>
      <c r="J38" s="129" t="s">
        <v>246</v>
      </c>
    </row>
    <row r="39" spans="3:10" ht="33.75" customHeight="1">
      <c r="C39" s="34"/>
      <c r="J39" s="129"/>
    </row>
    <row r="40" spans="3:10" ht="33.75" customHeight="1">
      <c r="C40" s="34" t="s">
        <v>11</v>
      </c>
      <c r="J40" s="129" t="s">
        <v>164</v>
      </c>
    </row>
    <row r="41" spans="3:10" ht="33.75" customHeight="1">
      <c r="C41" s="34"/>
      <c r="J41" s="1"/>
    </row>
    <row r="42" spans="3:10" ht="33.75" customHeight="1">
      <c r="C42" s="34" t="s">
        <v>45</v>
      </c>
      <c r="J42" s="129" t="s">
        <v>109</v>
      </c>
    </row>
  </sheetData>
  <sheetProtection/>
  <protectedRanges>
    <protectedRange sqref="J13" name="Диапазон1_3_1_1_3_11_1_1_3_1_1_2_1_3_3_1_1_1_1_2_1"/>
    <protectedRange sqref="J16" name="Диапазон1_3_1_1_3_11_1_1_3_1_1_2_1_3_3_1_1_1_1_2_1_1_1"/>
    <protectedRange sqref="J15 J18" name="Диапазон1_3_1_1_3_11_1_1_3_1_1_2_1_3_3_1_1_1_1_2_1_3"/>
    <protectedRange sqref="J12" name="Диапазон1_3_1_1_3_11_1_1_3_1_1_2_1_3_3_1_1_1_1_2_1_2"/>
    <protectedRange sqref="J20:J22" name="Диапазон1_3_1_1_3_11_1_1_3_1_1_2_1_3_3_1_1_1_1_2_1_4"/>
    <protectedRange sqref="J23" name="Диапазон1_3_1_1_3_11_1_1_3_1_1_2_1_3_3_1_1_1_1_2_1_2_1"/>
    <protectedRange sqref="J27" name="Диапазон1_3_1_1_3_11_1_1_3_1_1_2_1_3_3_1_1_1_1_1_1_1"/>
    <protectedRange sqref="J30" name="Диапазон1_3_1_1_3_11_1_1_3_1_1_2_1_3_3_1_1_1_1_1_1_1_1"/>
    <protectedRange sqref="J33:J34" name="Диапазон1_3_1_1_3_11_1_1_3_1_1_2_1_3_3_1_1_1_1_2_1_1_3"/>
    <protectedRange sqref="J35" name="Диапазон1_3_1_1_3_11_1_1_3_1_1_2_1_3_3_1_1_1_1_2_1_1_1_1"/>
    <protectedRange sqref="J36" name="Диапазон1_3_1_1_3_11_1_1_3_1_1_2_1_3_3_1_1_1_1_2_1_1_3_1"/>
  </protectedRanges>
  <mergeCells count="22">
    <mergeCell ref="F9:F11"/>
    <mergeCell ref="A9:A11"/>
    <mergeCell ref="B9:B11"/>
    <mergeCell ref="C9:C11"/>
    <mergeCell ref="D9:D11"/>
    <mergeCell ref="E9:E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A7:P7"/>
    <mergeCell ref="A2:P2"/>
    <mergeCell ref="A3:P3"/>
    <mergeCell ref="A4:P4"/>
    <mergeCell ref="A5:P5"/>
    <mergeCell ref="A6:P6"/>
  </mergeCells>
  <conditionalFormatting sqref="F13:H13">
    <cfRule type="duplicateValues" priority="6" dxfId="0" stopIfTrue="1">
      <formula>AND(COUNTIF($F$13:$H$13,F13)&gt;1,NOT(ISBLANK(F13)))</formula>
    </cfRule>
  </conditionalFormatting>
  <conditionalFormatting sqref="F13:G13">
    <cfRule type="duplicateValues" priority="5" dxfId="0" stopIfTrue="1">
      <formula>AND(COUNTIF($F$13:$G$13,F13)&gt;1,NOT(ISBLANK(F13)))</formula>
    </cfRule>
  </conditionalFormatting>
  <printOptions/>
  <pageMargins left="0.31496062992125984" right="0.15748031496062992" top="0.4330708661417323" bottom="0.15748031496062992" header="0.2362204724409449" footer="0.15748031496062992"/>
  <pageSetup fitToHeight="0" fitToWidth="1" horizontalDpi="600" verticalDpi="600" orientation="portrait" paperSize="9" scale="5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view="pageBreakPreview" zoomScale="90" zoomScaleSheetLayoutView="90" zoomScalePageLayoutView="0" workbookViewId="0" topLeftCell="A2">
      <selection activeCell="S15" sqref="S15"/>
    </sheetView>
  </sheetViews>
  <sheetFormatPr defaultColWidth="9.140625" defaultRowHeight="12.75"/>
  <cols>
    <col min="1" max="1" width="5.140625" style="170" customWidth="1"/>
    <col min="2" max="2" width="3.57421875" style="170" hidden="1" customWidth="1"/>
    <col min="3" max="3" width="21.140625" style="171" customWidth="1"/>
    <col min="4" max="4" width="9.7109375" style="171" hidden="1" customWidth="1"/>
    <col min="5" max="5" width="5.8515625" style="171" customWidth="1"/>
    <col min="6" max="6" width="35.140625" style="171" customWidth="1"/>
    <col min="7" max="7" width="9.421875" style="171" hidden="1" customWidth="1"/>
    <col min="8" max="8" width="16.140625" style="176" hidden="1" customWidth="1"/>
    <col min="9" max="9" width="16.8515625" style="176" hidden="1" customWidth="1"/>
    <col min="10" max="10" width="24.57421875" style="220" customWidth="1"/>
    <col min="11" max="16" width="13.57421875" style="220" customWidth="1"/>
    <col min="17" max="255" width="9.140625" style="171" customWidth="1"/>
    <col min="256" max="16384" width="5.140625" style="171" customWidth="1"/>
  </cols>
  <sheetData>
    <row r="1" spans="1:16" s="128" customFormat="1" ht="21" customHeight="1" hidden="1">
      <c r="A1" s="167" t="s">
        <v>135</v>
      </c>
      <c r="B1" s="168"/>
      <c r="C1" s="169"/>
      <c r="D1" s="168" t="s">
        <v>136</v>
      </c>
      <c r="E1" s="169"/>
      <c r="F1" s="169"/>
      <c r="G1" s="168" t="s">
        <v>137</v>
      </c>
      <c r="H1" s="169"/>
      <c r="I1" s="169"/>
      <c r="J1" s="169"/>
      <c r="K1" s="169"/>
      <c r="L1" s="169"/>
      <c r="M1" s="169"/>
      <c r="N1" s="169"/>
      <c r="O1" s="169"/>
      <c r="P1" s="169"/>
    </row>
    <row r="2" spans="1:19" ht="47.25" customHeight="1">
      <c r="A2" s="239" t="s">
        <v>265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170"/>
      <c r="R2" s="170"/>
      <c r="S2" s="170"/>
    </row>
    <row r="3" spans="1:19" s="173" customFormat="1" ht="14.25" customHeight="1">
      <c r="A3" s="290" t="s">
        <v>19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172"/>
      <c r="R3" s="172"/>
      <c r="S3" s="172"/>
    </row>
    <row r="4" spans="1:16" s="174" customFormat="1" ht="18.75" customHeight="1" hidden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</row>
    <row r="5" spans="1:16" s="174" customFormat="1" ht="21.75" customHeight="1">
      <c r="A5" s="291" t="s">
        <v>148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</row>
    <row r="6" spans="1:16" s="174" customFormat="1" ht="12.75" customHeight="1" hidden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</row>
    <row r="7" spans="1:16" s="174" customFormat="1" ht="14.25" customHeight="1">
      <c r="A7" s="280" t="s">
        <v>351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</row>
    <row r="8" spans="1:24" s="184" customFormat="1" ht="15" customHeight="1">
      <c r="A8" s="175" t="s">
        <v>48</v>
      </c>
      <c r="B8" s="176"/>
      <c r="C8" s="177"/>
      <c r="D8" s="178"/>
      <c r="E8" s="179"/>
      <c r="F8" s="178"/>
      <c r="G8" s="180"/>
      <c r="H8" s="180"/>
      <c r="I8" s="181"/>
      <c r="J8" s="182"/>
      <c r="K8" s="182"/>
      <c r="L8" s="182"/>
      <c r="M8" s="182"/>
      <c r="N8" s="182"/>
      <c r="O8" s="182"/>
      <c r="P8" s="152" t="s">
        <v>275</v>
      </c>
      <c r="Q8" s="183"/>
      <c r="R8" s="183"/>
      <c r="S8" s="183"/>
      <c r="T8" s="182"/>
      <c r="U8" s="182"/>
      <c r="V8" s="182"/>
      <c r="W8" s="182"/>
      <c r="X8" s="182"/>
    </row>
    <row r="9" spans="1:16" ht="15" customHeight="1">
      <c r="A9" s="282" t="s">
        <v>29</v>
      </c>
      <c r="B9" s="283" t="s">
        <v>14</v>
      </c>
      <c r="C9" s="284" t="s">
        <v>16</v>
      </c>
      <c r="D9" s="284" t="s">
        <v>3</v>
      </c>
      <c r="E9" s="283" t="s">
        <v>15</v>
      </c>
      <c r="F9" s="284" t="s">
        <v>17</v>
      </c>
      <c r="G9" s="284" t="s">
        <v>3</v>
      </c>
      <c r="H9" s="284" t="s">
        <v>4</v>
      </c>
      <c r="I9" s="284" t="s">
        <v>5</v>
      </c>
      <c r="J9" s="284" t="s">
        <v>6</v>
      </c>
      <c r="K9" s="285" t="s">
        <v>266</v>
      </c>
      <c r="L9" s="285" t="s">
        <v>267</v>
      </c>
      <c r="M9" s="285" t="s">
        <v>268</v>
      </c>
      <c r="N9" s="285" t="s">
        <v>269</v>
      </c>
      <c r="O9" s="285" t="s">
        <v>270</v>
      </c>
      <c r="P9" s="285" t="s">
        <v>343</v>
      </c>
    </row>
    <row r="10" spans="1:16" ht="19.5" customHeight="1">
      <c r="A10" s="282"/>
      <c r="B10" s="283"/>
      <c r="C10" s="284"/>
      <c r="D10" s="284"/>
      <c r="E10" s="283"/>
      <c r="F10" s="284"/>
      <c r="G10" s="284"/>
      <c r="H10" s="284"/>
      <c r="I10" s="284"/>
      <c r="J10" s="284"/>
      <c r="K10" s="288"/>
      <c r="L10" s="288"/>
      <c r="M10" s="288"/>
      <c r="N10" s="288"/>
      <c r="O10" s="286"/>
      <c r="P10" s="288"/>
    </row>
    <row r="11" spans="1:16" ht="19.5" customHeight="1">
      <c r="A11" s="282"/>
      <c r="B11" s="283"/>
      <c r="C11" s="284"/>
      <c r="D11" s="284"/>
      <c r="E11" s="283"/>
      <c r="F11" s="284"/>
      <c r="G11" s="284"/>
      <c r="H11" s="284"/>
      <c r="I11" s="284"/>
      <c r="J11" s="284"/>
      <c r="K11" s="289"/>
      <c r="L11" s="289"/>
      <c r="M11" s="289"/>
      <c r="N11" s="289"/>
      <c r="O11" s="287"/>
      <c r="P11" s="289"/>
    </row>
    <row r="12" spans="1:16" s="128" customFormat="1" ht="36.75" customHeight="1">
      <c r="A12" s="185"/>
      <c r="B12" s="186"/>
      <c r="C12" s="103" t="s">
        <v>276</v>
      </c>
      <c r="D12" s="159">
        <v>64106</v>
      </c>
      <c r="E12" s="94" t="s">
        <v>8</v>
      </c>
      <c r="F12" s="120" t="s">
        <v>307</v>
      </c>
      <c r="G12" s="159"/>
      <c r="H12" s="119" t="s">
        <v>173</v>
      </c>
      <c r="I12" s="119" t="s">
        <v>53</v>
      </c>
      <c r="J12" s="104" t="s">
        <v>57</v>
      </c>
      <c r="K12" s="190">
        <v>64.99</v>
      </c>
      <c r="L12" s="191" t="s">
        <v>43</v>
      </c>
      <c r="M12" s="190"/>
      <c r="N12" s="191"/>
      <c r="O12" s="189" t="s">
        <v>43</v>
      </c>
      <c r="P12" s="189" t="s">
        <v>43</v>
      </c>
    </row>
    <row r="13" spans="1:24" s="128" customFormat="1" ht="36.75" customHeight="1">
      <c r="A13" s="185"/>
      <c r="B13" s="186"/>
      <c r="C13" s="78" t="s">
        <v>308</v>
      </c>
      <c r="D13" s="118" t="s">
        <v>179</v>
      </c>
      <c r="E13" s="119" t="s">
        <v>8</v>
      </c>
      <c r="F13" s="198" t="s">
        <v>309</v>
      </c>
      <c r="G13" s="79" t="s">
        <v>88</v>
      </c>
      <c r="H13" s="119" t="s">
        <v>89</v>
      </c>
      <c r="I13" s="77" t="s">
        <v>90</v>
      </c>
      <c r="J13" s="199" t="s">
        <v>91</v>
      </c>
      <c r="K13" s="190"/>
      <c r="L13" s="188" t="s">
        <v>43</v>
      </c>
      <c r="M13" s="188">
        <v>56.667</v>
      </c>
      <c r="N13" s="188"/>
      <c r="O13" s="189" t="s">
        <v>43</v>
      </c>
      <c r="P13" s="189" t="s">
        <v>43</v>
      </c>
      <c r="Q13" s="171"/>
      <c r="R13" s="171"/>
      <c r="S13" s="171"/>
      <c r="T13" s="171"/>
      <c r="U13" s="171"/>
      <c r="V13" s="171"/>
      <c r="W13" s="171"/>
      <c r="X13" s="171"/>
    </row>
    <row r="14" spans="1:16" ht="36.75" customHeight="1">
      <c r="A14" s="185"/>
      <c r="B14" s="186"/>
      <c r="C14" s="212" t="s">
        <v>222</v>
      </c>
      <c r="D14" s="160" t="s">
        <v>224</v>
      </c>
      <c r="E14" s="76" t="s">
        <v>8</v>
      </c>
      <c r="F14" s="149" t="s">
        <v>259</v>
      </c>
      <c r="G14" s="160" t="s">
        <v>221</v>
      </c>
      <c r="H14" s="213" t="s">
        <v>220</v>
      </c>
      <c r="I14" s="213" t="s">
        <v>146</v>
      </c>
      <c r="J14" s="104" t="s">
        <v>217</v>
      </c>
      <c r="K14" s="190"/>
      <c r="L14" s="188" t="s">
        <v>43</v>
      </c>
      <c r="M14" s="188"/>
      <c r="N14" s="188">
        <v>63.272</v>
      </c>
      <c r="O14" s="189" t="s">
        <v>43</v>
      </c>
      <c r="P14" s="189" t="s">
        <v>43</v>
      </c>
    </row>
    <row r="15" spans="1:16" ht="36.75" customHeight="1">
      <c r="A15" s="185"/>
      <c r="B15" s="186"/>
      <c r="C15" s="212" t="s">
        <v>223</v>
      </c>
      <c r="D15" s="160" t="s">
        <v>225</v>
      </c>
      <c r="E15" s="76" t="s">
        <v>8</v>
      </c>
      <c r="F15" s="149" t="s">
        <v>259</v>
      </c>
      <c r="G15" s="160" t="s">
        <v>221</v>
      </c>
      <c r="H15" s="213" t="s">
        <v>220</v>
      </c>
      <c r="I15" s="213" t="s">
        <v>146</v>
      </c>
      <c r="J15" s="104" t="s">
        <v>217</v>
      </c>
      <c r="K15" s="190"/>
      <c r="L15" s="188" t="s">
        <v>43</v>
      </c>
      <c r="M15" s="188"/>
      <c r="N15" s="188">
        <v>62.921</v>
      </c>
      <c r="O15" s="189" t="s">
        <v>43</v>
      </c>
      <c r="P15" s="189" t="s">
        <v>43</v>
      </c>
    </row>
    <row r="16" spans="1:16" ht="36.75" customHeight="1">
      <c r="A16" s="185"/>
      <c r="B16" s="186"/>
      <c r="C16" s="133" t="s">
        <v>60</v>
      </c>
      <c r="D16" s="159" t="s">
        <v>52</v>
      </c>
      <c r="E16" s="134" t="s">
        <v>10</v>
      </c>
      <c r="F16" s="158" t="s">
        <v>258</v>
      </c>
      <c r="G16" s="155"/>
      <c r="H16" s="139" t="s">
        <v>243</v>
      </c>
      <c r="I16" s="139" t="s">
        <v>51</v>
      </c>
      <c r="J16" s="77" t="s">
        <v>180</v>
      </c>
      <c r="K16" s="190"/>
      <c r="L16" s="188" t="s">
        <v>43</v>
      </c>
      <c r="M16" s="188"/>
      <c r="N16" s="188" t="s">
        <v>310</v>
      </c>
      <c r="O16" s="189" t="s">
        <v>43</v>
      </c>
      <c r="P16" s="189" t="s">
        <v>43</v>
      </c>
    </row>
    <row r="17" spans="1:24" s="219" customFormat="1" ht="36.75" customHeight="1">
      <c r="A17" s="185"/>
      <c r="B17" s="186"/>
      <c r="C17" s="143" t="s">
        <v>150</v>
      </c>
      <c r="D17" s="134" t="s">
        <v>151</v>
      </c>
      <c r="E17" s="145" t="s">
        <v>8</v>
      </c>
      <c r="F17" s="153" t="s">
        <v>311</v>
      </c>
      <c r="G17" s="144" t="s">
        <v>152</v>
      </c>
      <c r="H17" s="145" t="s">
        <v>153</v>
      </c>
      <c r="I17" s="145" t="s">
        <v>56</v>
      </c>
      <c r="J17" s="135" t="s">
        <v>78</v>
      </c>
      <c r="K17" s="190">
        <v>66.471</v>
      </c>
      <c r="L17" s="188" t="s">
        <v>43</v>
      </c>
      <c r="M17" s="188"/>
      <c r="N17" s="191"/>
      <c r="O17" s="189" t="s">
        <v>43</v>
      </c>
      <c r="P17" s="189" t="s">
        <v>43</v>
      </c>
      <c r="Q17" s="128"/>
      <c r="R17" s="128"/>
      <c r="S17" s="128"/>
      <c r="T17" s="128"/>
      <c r="U17" s="128"/>
      <c r="V17" s="128"/>
      <c r="W17" s="128"/>
      <c r="X17" s="128"/>
    </row>
    <row r="18" spans="1:24" s="219" customFormat="1" ht="36.75" customHeight="1">
      <c r="A18" s="185"/>
      <c r="B18" s="186"/>
      <c r="C18" s="197" t="s">
        <v>312</v>
      </c>
      <c r="D18" s="159">
        <v>67904</v>
      </c>
      <c r="E18" s="119">
        <v>2</v>
      </c>
      <c r="F18" s="198" t="s">
        <v>313</v>
      </c>
      <c r="G18" s="79" t="s">
        <v>160</v>
      </c>
      <c r="H18" s="119" t="s">
        <v>92</v>
      </c>
      <c r="I18" s="77" t="s">
        <v>90</v>
      </c>
      <c r="J18" s="199" t="s">
        <v>91</v>
      </c>
      <c r="K18" s="190">
        <v>63.324</v>
      </c>
      <c r="L18" s="188" t="s">
        <v>43</v>
      </c>
      <c r="M18" s="188"/>
      <c r="N18" s="188"/>
      <c r="O18" s="189" t="s">
        <v>43</v>
      </c>
      <c r="P18" s="189" t="s">
        <v>43</v>
      </c>
      <c r="Q18" s="171"/>
      <c r="R18" s="171"/>
      <c r="S18" s="171"/>
      <c r="T18" s="171"/>
      <c r="U18" s="171"/>
      <c r="V18" s="171"/>
      <c r="W18" s="171"/>
      <c r="X18" s="171"/>
    </row>
    <row r="19" spans="1:16" ht="36.75" customHeight="1">
      <c r="A19" s="185"/>
      <c r="B19" s="186"/>
      <c r="C19" s="78" t="s">
        <v>314</v>
      </c>
      <c r="D19" s="159">
        <v>73297</v>
      </c>
      <c r="E19" s="94" t="s">
        <v>8</v>
      </c>
      <c r="F19" s="78" t="s">
        <v>128</v>
      </c>
      <c r="G19" s="159">
        <v>24545</v>
      </c>
      <c r="H19" s="135" t="s">
        <v>92</v>
      </c>
      <c r="I19" s="135" t="s">
        <v>90</v>
      </c>
      <c r="J19" s="199" t="s">
        <v>91</v>
      </c>
      <c r="K19" s="190">
        <v>63.912</v>
      </c>
      <c r="L19" s="188" t="s">
        <v>43</v>
      </c>
      <c r="M19" s="188"/>
      <c r="N19" s="188"/>
      <c r="O19" s="189" t="s">
        <v>43</v>
      </c>
      <c r="P19" s="189" t="s">
        <v>43</v>
      </c>
    </row>
    <row r="20" spans="1:16" ht="36.75" customHeight="1">
      <c r="A20" s="185"/>
      <c r="B20" s="186"/>
      <c r="C20" s="78" t="s">
        <v>185</v>
      </c>
      <c r="D20" s="226" t="s">
        <v>182</v>
      </c>
      <c r="E20" s="119" t="s">
        <v>8</v>
      </c>
      <c r="F20" s="198" t="s">
        <v>309</v>
      </c>
      <c r="G20" s="79" t="s">
        <v>315</v>
      </c>
      <c r="H20" s="119" t="s">
        <v>89</v>
      </c>
      <c r="I20" s="77" t="s">
        <v>90</v>
      </c>
      <c r="J20" s="199" t="s">
        <v>91</v>
      </c>
      <c r="K20" s="190"/>
      <c r="L20" s="188" t="s">
        <v>43</v>
      </c>
      <c r="M20" s="188">
        <v>61.754</v>
      </c>
      <c r="N20" s="188"/>
      <c r="O20" s="189" t="s">
        <v>43</v>
      </c>
      <c r="P20" s="189" t="s">
        <v>43</v>
      </c>
    </row>
    <row r="21" spans="1:24" ht="36.75" customHeight="1">
      <c r="A21" s="185"/>
      <c r="B21" s="186"/>
      <c r="C21" s="140" t="s">
        <v>293</v>
      </c>
      <c r="D21" s="134" t="s">
        <v>294</v>
      </c>
      <c r="E21" s="93" t="s">
        <v>8</v>
      </c>
      <c r="F21" s="133" t="s">
        <v>295</v>
      </c>
      <c r="G21" s="134" t="s">
        <v>296</v>
      </c>
      <c r="H21" s="135" t="s">
        <v>124</v>
      </c>
      <c r="I21" s="135" t="s">
        <v>125</v>
      </c>
      <c r="J21" s="135" t="s">
        <v>290</v>
      </c>
      <c r="K21" s="190"/>
      <c r="L21" s="188" t="s">
        <v>43</v>
      </c>
      <c r="M21" s="188">
        <v>64.825</v>
      </c>
      <c r="N21" s="188"/>
      <c r="O21" s="189" t="s">
        <v>43</v>
      </c>
      <c r="P21" s="189" t="s">
        <v>43</v>
      </c>
      <c r="Q21" s="128"/>
      <c r="R21" s="128"/>
      <c r="S21" s="128"/>
      <c r="T21" s="128"/>
      <c r="U21" s="128"/>
      <c r="V21" s="128"/>
      <c r="W21" s="128"/>
      <c r="X21" s="128"/>
    </row>
    <row r="22" spans="1:16" ht="36.75" customHeight="1">
      <c r="A22" s="185"/>
      <c r="B22" s="186"/>
      <c r="C22" s="121" t="s">
        <v>212</v>
      </c>
      <c r="D22" s="95" t="s">
        <v>213</v>
      </c>
      <c r="E22" s="76" t="s">
        <v>8</v>
      </c>
      <c r="F22" s="72" t="s">
        <v>209</v>
      </c>
      <c r="G22" s="79" t="s">
        <v>210</v>
      </c>
      <c r="H22" s="209" t="s">
        <v>83</v>
      </c>
      <c r="I22" s="209" t="s">
        <v>83</v>
      </c>
      <c r="J22" s="192" t="s">
        <v>84</v>
      </c>
      <c r="K22" s="190"/>
      <c r="L22" s="188" t="s">
        <v>43</v>
      </c>
      <c r="M22" s="188"/>
      <c r="N22" s="188">
        <v>65.377</v>
      </c>
      <c r="O22" s="189" t="s">
        <v>43</v>
      </c>
      <c r="P22" s="189" t="s">
        <v>43</v>
      </c>
    </row>
    <row r="23" spans="1:24" ht="36.75" customHeight="1">
      <c r="A23" s="185"/>
      <c r="B23" s="186"/>
      <c r="C23" s="140" t="s">
        <v>305</v>
      </c>
      <c r="D23" s="134" t="s">
        <v>156</v>
      </c>
      <c r="E23" s="93" t="s">
        <v>8</v>
      </c>
      <c r="F23" s="133" t="s">
        <v>306</v>
      </c>
      <c r="G23" s="134" t="s">
        <v>154</v>
      </c>
      <c r="H23" s="135" t="s">
        <v>155</v>
      </c>
      <c r="I23" s="135" t="s">
        <v>56</v>
      </c>
      <c r="J23" s="135" t="s">
        <v>78</v>
      </c>
      <c r="K23" s="190">
        <v>66.275</v>
      </c>
      <c r="L23" s="188" t="s">
        <v>43</v>
      </c>
      <c r="M23" s="188"/>
      <c r="N23" s="188"/>
      <c r="O23" s="189" t="s">
        <v>43</v>
      </c>
      <c r="P23" s="189" t="s">
        <v>43</v>
      </c>
      <c r="Q23" s="128"/>
      <c r="R23" s="128"/>
      <c r="S23" s="128"/>
      <c r="T23" s="128"/>
      <c r="U23" s="128"/>
      <c r="V23" s="128"/>
      <c r="W23" s="128"/>
      <c r="X23" s="128"/>
    </row>
    <row r="24" spans="3:16" ht="33.75" customHeight="1">
      <c r="C24" s="46"/>
      <c r="J24" s="129"/>
      <c r="K24" s="229"/>
      <c r="L24" s="229"/>
      <c r="M24" s="229"/>
      <c r="N24" s="229"/>
      <c r="O24" s="229"/>
      <c r="P24" s="229"/>
    </row>
    <row r="25" spans="3:16" ht="33.75" customHeight="1">
      <c r="C25" s="34" t="s">
        <v>18</v>
      </c>
      <c r="J25" s="129" t="s">
        <v>246</v>
      </c>
      <c r="K25" s="229"/>
      <c r="L25" s="229"/>
      <c r="M25" s="229"/>
      <c r="N25" s="229"/>
      <c r="O25" s="229"/>
      <c r="P25" s="229"/>
    </row>
    <row r="26" spans="3:16" ht="33.75" customHeight="1">
      <c r="C26" s="34"/>
      <c r="J26" s="129"/>
      <c r="K26" s="229"/>
      <c r="L26" s="229"/>
      <c r="M26" s="229"/>
      <c r="N26" s="229"/>
      <c r="O26" s="229"/>
      <c r="P26" s="229"/>
    </row>
    <row r="27" spans="3:16" ht="33.75" customHeight="1">
      <c r="C27" s="34" t="s">
        <v>11</v>
      </c>
      <c r="J27" s="129" t="s">
        <v>164</v>
      </c>
      <c r="K27" s="229"/>
      <c r="L27" s="229"/>
      <c r="M27" s="229"/>
      <c r="N27" s="229"/>
      <c r="O27" s="229"/>
      <c r="P27" s="229"/>
    </row>
    <row r="28" spans="3:16" ht="33.75" customHeight="1">
      <c r="C28" s="34"/>
      <c r="J28" s="1"/>
      <c r="K28" s="229"/>
      <c r="L28" s="229"/>
      <c r="M28" s="229"/>
      <c r="N28" s="229"/>
      <c r="O28" s="229"/>
      <c r="P28" s="229"/>
    </row>
    <row r="29" spans="3:16" ht="33.75" customHeight="1">
      <c r="C29" s="34" t="s">
        <v>45</v>
      </c>
      <c r="J29" s="129" t="s">
        <v>109</v>
      </c>
      <c r="K29" s="229"/>
      <c r="L29" s="229"/>
      <c r="M29" s="229"/>
      <c r="N29" s="229"/>
      <c r="O29" s="229"/>
      <c r="P29" s="229"/>
    </row>
  </sheetData>
  <sheetProtection/>
  <protectedRanges>
    <protectedRange sqref="J18" name="Диапазон1_3_1_1_3_11_1_1_3_1_3_1_1_1_1_3_2_1_1_6_9"/>
  </protectedRanges>
  <mergeCells count="22">
    <mergeCell ref="L9:L11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M9:M11"/>
    <mergeCell ref="N9:N11"/>
    <mergeCell ref="O9:O11"/>
    <mergeCell ref="P9:P11"/>
    <mergeCell ref="A7:P7"/>
    <mergeCell ref="A2:P2"/>
    <mergeCell ref="A3:P3"/>
    <mergeCell ref="A4:P4"/>
    <mergeCell ref="A5:P5"/>
    <mergeCell ref="A6:P6"/>
  </mergeCells>
  <printOptions/>
  <pageMargins left="0.31496062992125984" right="0.15748031496062992" top="0.4330708661417323" bottom="0.15748031496062992" header="0.2362204724409449" footer="0.15748031496062992"/>
  <pageSetup fitToHeight="0" fitToWidth="1" horizontalDpi="600" verticalDpi="600" orientation="portrait" paperSize="9" scale="5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36"/>
  <sheetViews>
    <sheetView view="pageBreakPreview" zoomScaleSheetLayoutView="100" zoomScalePageLayoutView="0" workbookViewId="0" topLeftCell="A1">
      <selection activeCell="J10" sqref="J10"/>
    </sheetView>
  </sheetViews>
  <sheetFormatPr defaultColWidth="8.8515625" defaultRowHeight="12.75"/>
  <cols>
    <col min="1" max="1" width="3.7109375" style="55" customWidth="1"/>
    <col min="2" max="2" width="26.8515625" style="55" customWidth="1"/>
    <col min="3" max="3" width="19.28125" style="55" customWidth="1"/>
    <col min="4" max="4" width="11.140625" style="55" customWidth="1"/>
    <col min="5" max="5" width="25.00390625" style="55" customWidth="1"/>
    <col min="6" max="6" width="18.57421875" style="55" customWidth="1"/>
    <col min="7" max="16384" width="8.8515625" style="55" customWidth="1"/>
  </cols>
  <sheetData>
    <row r="1" spans="2:13" ht="71.25" customHeight="1">
      <c r="B1" s="235" t="s">
        <v>337</v>
      </c>
      <c r="C1" s="236"/>
      <c r="D1" s="236"/>
      <c r="E1" s="236"/>
      <c r="F1" s="236"/>
      <c r="G1" s="67"/>
      <c r="H1" s="67"/>
      <c r="I1" s="67"/>
      <c r="J1" s="67"/>
      <c r="K1" s="67"/>
      <c r="L1" s="67"/>
      <c r="M1" s="67"/>
    </row>
    <row r="2" spans="2:11" ht="21" customHeight="1">
      <c r="B2" s="278" t="s">
        <v>168</v>
      </c>
      <c r="C2" s="278"/>
      <c r="D2" s="278"/>
      <c r="E2" s="278"/>
      <c r="F2" s="278"/>
      <c r="G2" s="54"/>
      <c r="H2" s="54"/>
      <c r="I2" s="54"/>
      <c r="J2" s="54"/>
      <c r="K2" s="54"/>
    </row>
    <row r="3" ht="21.75" customHeight="1">
      <c r="B3" s="56" t="s">
        <v>31</v>
      </c>
    </row>
    <row r="4" spans="2:6" ht="21.75" customHeight="1">
      <c r="B4" s="89" t="s">
        <v>48</v>
      </c>
      <c r="C4" s="102"/>
      <c r="D4" s="102"/>
      <c r="E4" s="102"/>
      <c r="F4" s="152" t="s">
        <v>275</v>
      </c>
    </row>
    <row r="5" spans="2:6" ht="21.75" customHeight="1">
      <c r="B5" s="57" t="s">
        <v>32</v>
      </c>
      <c r="C5" s="71" t="s">
        <v>33</v>
      </c>
      <c r="D5" s="71" t="s">
        <v>34</v>
      </c>
      <c r="E5" s="71" t="s">
        <v>35</v>
      </c>
      <c r="F5" s="71" t="s">
        <v>36</v>
      </c>
    </row>
    <row r="6" spans="2:6" ht="36.75" customHeight="1">
      <c r="B6" s="202" t="s">
        <v>42</v>
      </c>
      <c r="C6" s="202" t="s">
        <v>87</v>
      </c>
      <c r="D6" s="202" t="s">
        <v>80</v>
      </c>
      <c r="E6" s="202" t="s">
        <v>37</v>
      </c>
      <c r="F6" s="58"/>
    </row>
    <row r="7" spans="2:6" ht="36.75" customHeight="1">
      <c r="B7" s="202" t="s">
        <v>183</v>
      </c>
      <c r="C7" s="202" t="s">
        <v>252</v>
      </c>
      <c r="D7" s="202" t="s">
        <v>81</v>
      </c>
      <c r="E7" s="202" t="s">
        <v>38</v>
      </c>
      <c r="F7" s="71"/>
    </row>
    <row r="8" spans="2:6" ht="36.75" customHeight="1">
      <c r="B8" s="202" t="s">
        <v>183</v>
      </c>
      <c r="C8" s="202" t="s">
        <v>333</v>
      </c>
      <c r="D8" s="202" t="s">
        <v>81</v>
      </c>
      <c r="E8" s="202" t="s">
        <v>37</v>
      </c>
      <c r="F8" s="71"/>
    </row>
    <row r="9" spans="2:6" ht="36.75" customHeight="1">
      <c r="B9" s="202" t="s">
        <v>11</v>
      </c>
      <c r="C9" s="202" t="s">
        <v>46</v>
      </c>
      <c r="D9" s="202" t="s">
        <v>85</v>
      </c>
      <c r="E9" s="202" t="s">
        <v>38</v>
      </c>
      <c r="F9" s="71"/>
    </row>
    <row r="10" spans="2:6" s="88" customFormat="1" ht="36.75" customHeight="1">
      <c r="B10" s="203" t="s">
        <v>59</v>
      </c>
      <c r="C10" s="202" t="s">
        <v>334</v>
      </c>
      <c r="D10" s="202" t="s">
        <v>80</v>
      </c>
      <c r="E10" s="202" t="s">
        <v>37</v>
      </c>
      <c r="F10" s="71"/>
    </row>
    <row r="11" spans="2:6" s="88" customFormat="1" ht="36.75" customHeight="1">
      <c r="B11" s="203" t="s">
        <v>251</v>
      </c>
      <c r="C11" s="202" t="s">
        <v>352</v>
      </c>
      <c r="D11" s="202" t="s">
        <v>81</v>
      </c>
      <c r="E11" s="202" t="s">
        <v>37</v>
      </c>
      <c r="F11" s="71"/>
    </row>
    <row r="12" spans="2:6" s="88" customFormat="1" ht="36.75" customHeight="1">
      <c r="B12" s="202" t="s">
        <v>251</v>
      </c>
      <c r="C12" s="202" t="s">
        <v>172</v>
      </c>
      <c r="D12" s="202" t="s">
        <v>133</v>
      </c>
      <c r="E12" s="202" t="s">
        <v>37</v>
      </c>
      <c r="F12" s="71"/>
    </row>
    <row r="13" spans="2:6" ht="36.75" customHeight="1">
      <c r="B13" s="202" t="s">
        <v>45</v>
      </c>
      <c r="C13" s="202" t="s">
        <v>252</v>
      </c>
      <c r="D13" s="202" t="s">
        <v>81</v>
      </c>
      <c r="E13" s="202" t="s">
        <v>38</v>
      </c>
      <c r="F13" s="71"/>
    </row>
    <row r="14" spans="2:6" ht="36.75" customHeight="1">
      <c r="B14" s="202" t="s">
        <v>39</v>
      </c>
      <c r="C14" s="202" t="s">
        <v>108</v>
      </c>
      <c r="D14" s="202"/>
      <c r="E14" s="202" t="s">
        <v>37</v>
      </c>
      <c r="F14" s="71"/>
    </row>
    <row r="17" spans="2:6" ht="12.75">
      <c r="B17" s="1"/>
      <c r="C17" s="2"/>
      <c r="D17" s="1"/>
      <c r="E17" s="1"/>
      <c r="F17" s="1"/>
    </row>
    <row r="18" spans="2:6" ht="12.75">
      <c r="B18" s="1" t="s">
        <v>42</v>
      </c>
      <c r="C18" s="2"/>
      <c r="D18" s="129" t="s">
        <v>253</v>
      </c>
      <c r="E18" s="7"/>
      <c r="F18" s="1"/>
    </row>
    <row r="19" spans="2:6" ht="17.25" customHeight="1">
      <c r="B19" s="1"/>
      <c r="C19" s="2"/>
      <c r="E19" s="1"/>
      <c r="F19" s="1"/>
    </row>
    <row r="20" spans="2:13" ht="62.25" customHeight="1">
      <c r="B20" s="235" t="s">
        <v>337</v>
      </c>
      <c r="C20" s="235"/>
      <c r="D20" s="235"/>
      <c r="E20" s="235"/>
      <c r="F20" s="67"/>
      <c r="G20" s="67"/>
      <c r="H20" s="67"/>
      <c r="I20" s="67"/>
      <c r="J20" s="67"/>
      <c r="K20" s="67"/>
      <c r="L20" s="67"/>
      <c r="M20" s="67"/>
    </row>
    <row r="21" spans="2:11" ht="16.5" customHeight="1">
      <c r="B21" s="278" t="s">
        <v>168</v>
      </c>
      <c r="C21" s="278"/>
      <c r="D21" s="278"/>
      <c r="E21" s="278"/>
      <c r="F21" s="137"/>
      <c r="G21" s="54"/>
      <c r="H21" s="54"/>
      <c r="I21" s="54"/>
      <c r="J21" s="54"/>
      <c r="K21" s="54"/>
    </row>
    <row r="22" spans="2:5" ht="32.25" customHeight="1">
      <c r="B22" s="279" t="s">
        <v>62</v>
      </c>
      <c r="C22" s="279"/>
      <c r="D22" s="279"/>
      <c r="E22" s="279"/>
    </row>
    <row r="23" spans="2:6" ht="33" customHeight="1">
      <c r="B23" s="89" t="s">
        <v>48</v>
      </c>
      <c r="C23" s="101"/>
      <c r="D23" s="101"/>
      <c r="E23" s="152" t="s">
        <v>275</v>
      </c>
      <c r="F23" s="69"/>
    </row>
    <row r="24" spans="2:6" ht="30" customHeight="1">
      <c r="B24" s="57" t="s">
        <v>32</v>
      </c>
      <c r="C24" s="71" t="s">
        <v>33</v>
      </c>
      <c r="D24" s="71" t="s">
        <v>34</v>
      </c>
      <c r="E24" s="71" t="s">
        <v>35</v>
      </c>
      <c r="F24" s="204"/>
    </row>
    <row r="25" spans="2:6" ht="36.75" customHeight="1">
      <c r="B25" s="202" t="s">
        <v>42</v>
      </c>
      <c r="C25" s="202" t="s">
        <v>87</v>
      </c>
      <c r="D25" s="202" t="s">
        <v>80</v>
      </c>
      <c r="E25" s="202" t="s">
        <v>37</v>
      </c>
      <c r="F25" s="1"/>
    </row>
    <row r="26" spans="2:6" ht="36.75" customHeight="1">
      <c r="B26" s="202" t="s">
        <v>183</v>
      </c>
      <c r="C26" s="202" t="s">
        <v>252</v>
      </c>
      <c r="D26" s="202" t="s">
        <v>81</v>
      </c>
      <c r="E26" s="202" t="s">
        <v>38</v>
      </c>
      <c r="F26" s="205"/>
    </row>
    <row r="27" spans="2:6" ht="36.75" customHeight="1">
      <c r="B27" s="202" t="s">
        <v>183</v>
      </c>
      <c r="C27" s="202" t="s">
        <v>333</v>
      </c>
      <c r="D27" s="202" t="s">
        <v>81</v>
      </c>
      <c r="E27" s="202" t="s">
        <v>37</v>
      </c>
      <c r="F27" s="205"/>
    </row>
    <row r="28" spans="2:6" ht="36.75" customHeight="1">
      <c r="B28" s="202" t="s">
        <v>11</v>
      </c>
      <c r="C28" s="202" t="s">
        <v>46</v>
      </c>
      <c r="D28" s="202" t="s">
        <v>85</v>
      </c>
      <c r="E28" s="202" t="s">
        <v>38</v>
      </c>
      <c r="F28" s="205"/>
    </row>
    <row r="29" spans="2:6" ht="36.75" customHeight="1">
      <c r="B29" s="203" t="s">
        <v>59</v>
      </c>
      <c r="C29" s="202" t="s">
        <v>334</v>
      </c>
      <c r="D29" s="202" t="s">
        <v>80</v>
      </c>
      <c r="E29" s="202" t="s">
        <v>37</v>
      </c>
      <c r="F29" s="205"/>
    </row>
    <row r="30" spans="2:6" ht="36.75" customHeight="1">
      <c r="B30" s="202" t="s">
        <v>251</v>
      </c>
      <c r="C30" s="202" t="s">
        <v>172</v>
      </c>
      <c r="D30" s="202" t="s">
        <v>133</v>
      </c>
      <c r="E30" s="202" t="s">
        <v>37</v>
      </c>
      <c r="F30" s="205"/>
    </row>
    <row r="31" spans="2:6" ht="36.75" customHeight="1">
      <c r="B31" s="202" t="s">
        <v>45</v>
      </c>
      <c r="C31" s="202" t="s">
        <v>252</v>
      </c>
      <c r="D31" s="202" t="s">
        <v>81</v>
      </c>
      <c r="E31" s="202" t="s">
        <v>38</v>
      </c>
      <c r="F31" s="205"/>
    </row>
    <row r="32" spans="2:6" ht="36.75" customHeight="1">
      <c r="B32" s="202" t="s">
        <v>39</v>
      </c>
      <c r="C32" s="202" t="s">
        <v>108</v>
      </c>
      <c r="D32" s="202"/>
      <c r="E32" s="202" t="s">
        <v>37</v>
      </c>
      <c r="F32" s="205"/>
    </row>
    <row r="33" spans="2:6" ht="47.25" customHeight="1">
      <c r="B33" s="218"/>
      <c r="C33" s="218"/>
      <c r="D33" s="218"/>
      <c r="E33" s="218"/>
      <c r="F33" s="204"/>
    </row>
    <row r="34" spans="2:6" ht="23.25" customHeight="1">
      <c r="B34" s="1" t="s">
        <v>42</v>
      </c>
      <c r="C34" s="7"/>
      <c r="D34" s="129" t="s">
        <v>253</v>
      </c>
      <c r="E34" s="7"/>
      <c r="F34" s="1"/>
    </row>
    <row r="35" spans="2:6" ht="23.25" customHeight="1">
      <c r="B35" s="1"/>
      <c r="C35" s="2"/>
      <c r="D35" s="1"/>
      <c r="E35" s="1"/>
      <c r="F35" s="1"/>
    </row>
    <row r="36" spans="2:6" ht="23.25" customHeight="1">
      <c r="B36" s="1" t="s">
        <v>170</v>
      </c>
      <c r="C36" s="7"/>
      <c r="D36" s="7" t="s">
        <v>171</v>
      </c>
      <c r="E36" s="7"/>
      <c r="F36" s="1"/>
    </row>
    <row r="37" s="142" customFormat="1" ht="12.75"/>
  </sheetData>
  <sheetProtection/>
  <mergeCells count="5">
    <mergeCell ref="B1:F1"/>
    <mergeCell ref="B2:F2"/>
    <mergeCell ref="B22:E22"/>
    <mergeCell ref="B20:E20"/>
    <mergeCell ref="B21:E21"/>
  </mergeCells>
  <printOptions/>
  <pageMargins left="0.35433070866141736" right="0.2362204724409449" top="0.35433070866141736" bottom="0.7480314960629921" header="0.31496062992125984" footer="0.31496062992125984"/>
  <pageSetup horizontalDpi="600" verticalDpi="600" orientation="portrait" paperSize="9" scale="95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view="pageBreakPreview" zoomScale="75" zoomScaleNormal="60" zoomScaleSheetLayoutView="75" zoomScalePageLayoutView="0" workbookViewId="0" topLeftCell="A1">
      <selection activeCell="A23" sqref="A23:IV23"/>
    </sheetView>
  </sheetViews>
  <sheetFormatPr defaultColWidth="9.140625" defaultRowHeight="12.75"/>
  <cols>
    <col min="1" max="1" width="5.57421875" style="8" customWidth="1"/>
    <col min="2" max="3" width="4.7109375" style="8" hidden="1" customWidth="1"/>
    <col min="4" max="4" width="19.00390625" style="8" customWidth="1"/>
    <col min="5" max="5" width="10.421875" style="8" customWidth="1"/>
    <col min="6" max="6" width="5.7109375" style="8" customWidth="1"/>
    <col min="7" max="7" width="35.00390625" style="8" customWidth="1"/>
    <col min="8" max="8" width="11.140625" style="8" customWidth="1"/>
    <col min="9" max="9" width="17.8515625" style="8" customWidth="1"/>
    <col min="10" max="10" width="12.7109375" style="8" hidden="1" customWidth="1"/>
    <col min="11" max="11" width="29.003906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3.7109375" style="8" customWidth="1"/>
    <col min="18" max="18" width="6.421875" style="40" customWidth="1"/>
    <col min="19" max="19" width="8.7109375" style="41" customWidth="1"/>
    <col min="20" max="20" width="3.7109375" style="8" customWidth="1"/>
    <col min="21" max="22" width="4.8515625" style="8" customWidth="1"/>
    <col min="23" max="23" width="6.28125" style="8" customWidth="1"/>
    <col min="24" max="24" width="9.7109375" style="8" hidden="1" customWidth="1"/>
    <col min="25" max="25" width="9.7109375" style="41" customWidth="1"/>
    <col min="26" max="26" width="7.00390625" style="8" customWidth="1"/>
    <col min="27" max="16384" width="9.140625" style="8" customWidth="1"/>
  </cols>
  <sheetData>
    <row r="1" spans="1:26" ht="72" customHeight="1">
      <c r="A1" s="251" t="s">
        <v>131</v>
      </c>
      <c r="B1" s="251"/>
      <c r="C1" s="251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</row>
    <row r="2" spans="1:26" ht="18" customHeight="1">
      <c r="A2" s="253" t="s">
        <v>132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</row>
    <row r="3" spans="1:26" s="9" customFormat="1" ht="15.75" customHeight="1">
      <c r="A3" s="255" t="s">
        <v>19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</row>
    <row r="4" spans="1:26" s="10" customFormat="1" ht="15.75" customHeight="1">
      <c r="A4" s="256" t="s">
        <v>30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</row>
    <row r="5" spans="1:26" s="11" customFormat="1" ht="21" customHeight="1">
      <c r="A5" s="250" t="s">
        <v>332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</row>
    <row r="6" spans="1:26" s="11" customFormat="1" ht="28.5" customHeight="1" hidden="1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</row>
    <row r="7" spans="1:26" s="96" customFormat="1" ht="18.75" customHeight="1">
      <c r="A7" s="245" t="s">
        <v>344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</row>
    <row r="8" spans="1:26" ht="9.75" customHeight="1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</row>
    <row r="9" spans="1:26" s="17" customFormat="1" ht="15" customHeight="1">
      <c r="A9" s="89" t="s">
        <v>48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152" t="s">
        <v>275</v>
      </c>
      <c r="Z9" s="19"/>
    </row>
    <row r="10" spans="1:26" s="20" customFormat="1" ht="19.5" customHeight="1">
      <c r="A10" s="246" t="s">
        <v>29</v>
      </c>
      <c r="B10" s="247" t="s">
        <v>2</v>
      </c>
      <c r="C10" s="243" t="s">
        <v>14</v>
      </c>
      <c r="D10" s="248" t="s">
        <v>16</v>
      </c>
      <c r="E10" s="248" t="s">
        <v>3</v>
      </c>
      <c r="F10" s="246" t="s">
        <v>15</v>
      </c>
      <c r="G10" s="248" t="s">
        <v>17</v>
      </c>
      <c r="H10" s="248" t="s">
        <v>3</v>
      </c>
      <c r="I10" s="248" t="s">
        <v>4</v>
      </c>
      <c r="J10" s="227"/>
      <c r="K10" s="248" t="s">
        <v>6</v>
      </c>
      <c r="L10" s="240" t="s">
        <v>20</v>
      </c>
      <c r="M10" s="240"/>
      <c r="N10" s="240"/>
      <c r="O10" s="240" t="s">
        <v>21</v>
      </c>
      <c r="P10" s="240"/>
      <c r="Q10" s="240"/>
      <c r="R10" s="240" t="s">
        <v>44</v>
      </c>
      <c r="S10" s="240"/>
      <c r="T10" s="240"/>
      <c r="U10" s="241" t="s">
        <v>22</v>
      </c>
      <c r="V10" s="243" t="s">
        <v>165</v>
      </c>
      <c r="W10" s="246" t="s">
        <v>24</v>
      </c>
      <c r="X10" s="247" t="s">
        <v>47</v>
      </c>
      <c r="Y10" s="249" t="s">
        <v>25</v>
      </c>
      <c r="Z10" s="249" t="s">
        <v>26</v>
      </c>
    </row>
    <row r="11" spans="1:26" s="20" customFormat="1" ht="64.5" customHeight="1">
      <c r="A11" s="246"/>
      <c r="B11" s="247"/>
      <c r="C11" s="244"/>
      <c r="D11" s="248"/>
      <c r="E11" s="248"/>
      <c r="F11" s="246"/>
      <c r="G11" s="248"/>
      <c r="H11" s="248"/>
      <c r="I11" s="248"/>
      <c r="J11" s="227"/>
      <c r="K11" s="248"/>
      <c r="L11" s="21" t="s">
        <v>27</v>
      </c>
      <c r="M11" s="22" t="s">
        <v>28</v>
      </c>
      <c r="N11" s="23" t="s">
        <v>29</v>
      </c>
      <c r="O11" s="21" t="s">
        <v>27</v>
      </c>
      <c r="P11" s="22" t="s">
        <v>28</v>
      </c>
      <c r="Q11" s="23" t="s">
        <v>29</v>
      </c>
      <c r="R11" s="21" t="s">
        <v>27</v>
      </c>
      <c r="S11" s="22" t="s">
        <v>28</v>
      </c>
      <c r="T11" s="23" t="s">
        <v>29</v>
      </c>
      <c r="U11" s="242"/>
      <c r="V11" s="244"/>
      <c r="W11" s="246"/>
      <c r="X11" s="247"/>
      <c r="Y11" s="249"/>
      <c r="Z11" s="249"/>
    </row>
    <row r="12" spans="1:26" s="87" customFormat="1" ht="45.75" customHeight="1">
      <c r="A12" s="80">
        <f aca="true" t="shared" si="0" ref="A12:A17">RANK(Y12,Y$12:Y$17,0)</f>
        <v>1</v>
      </c>
      <c r="B12" s="24"/>
      <c r="C12" s="70"/>
      <c r="D12" s="140" t="s">
        <v>118</v>
      </c>
      <c r="E12" s="134" t="s">
        <v>119</v>
      </c>
      <c r="F12" s="135">
        <v>3</v>
      </c>
      <c r="G12" s="133" t="s">
        <v>120</v>
      </c>
      <c r="H12" s="134" t="s">
        <v>121</v>
      </c>
      <c r="I12" s="135" t="s">
        <v>122</v>
      </c>
      <c r="J12" s="157" t="s">
        <v>40</v>
      </c>
      <c r="K12" s="136" t="s">
        <v>184</v>
      </c>
      <c r="L12" s="81">
        <v>188.5</v>
      </c>
      <c r="M12" s="82">
        <f aca="true" t="shared" si="1" ref="M12:M17">L12/3-IF($U12=1,0.5,IF($U12=2,1.5,0))-IF($V12=1,0.5,IF($V12=2,1,0))</f>
        <v>62.833333333333336</v>
      </c>
      <c r="N12" s="83">
        <f aca="true" t="shared" si="2" ref="N12:N17">RANK(M12,M$12:M$17,0)</f>
        <v>1</v>
      </c>
      <c r="O12" s="81">
        <v>191</v>
      </c>
      <c r="P12" s="82">
        <f aca="true" t="shared" si="3" ref="P12:P17">O12/3-IF($U12=1,0.5,IF($U12=2,1.5,0))</f>
        <v>63.666666666666664</v>
      </c>
      <c r="Q12" s="83">
        <f aca="true" t="shared" si="4" ref="Q12:Q17">RANK(P12,P$12:P$17,0)</f>
        <v>1</v>
      </c>
      <c r="R12" s="81">
        <v>188</v>
      </c>
      <c r="S12" s="82">
        <f aca="true" t="shared" si="5" ref="S12:S17">R12/3-IF($U12=1,0.5,IF($U12=2,1.5,0))</f>
        <v>62.666666666666664</v>
      </c>
      <c r="T12" s="83">
        <f aca="true" t="shared" si="6" ref="T12:T17">RANK(S12,S$12:S$17,0)</f>
        <v>2</v>
      </c>
      <c r="U12" s="84"/>
      <c r="V12" s="84"/>
      <c r="W12" s="81">
        <f aca="true" t="shared" si="7" ref="W12:W17">L12+O12+R12</f>
        <v>567.5</v>
      </c>
      <c r="X12" s="126"/>
      <c r="Y12" s="82">
        <f aca="true" t="shared" si="8" ref="Y12:Y17">ROUND(SUM(M12,P12,S12)/3,3)</f>
        <v>63.056</v>
      </c>
      <c r="Z12" s="86">
        <v>2</v>
      </c>
    </row>
    <row r="13" spans="1:26" s="87" customFormat="1" ht="45.75" customHeight="1">
      <c r="A13" s="80">
        <f t="shared" si="0"/>
        <v>2</v>
      </c>
      <c r="B13" s="24"/>
      <c r="C13" s="70"/>
      <c r="D13" s="122" t="s">
        <v>86</v>
      </c>
      <c r="E13" s="118" t="s">
        <v>74</v>
      </c>
      <c r="F13" s="119" t="s">
        <v>10</v>
      </c>
      <c r="G13" s="120" t="s">
        <v>327</v>
      </c>
      <c r="H13" s="118" t="s">
        <v>328</v>
      </c>
      <c r="I13" s="119" t="s">
        <v>72</v>
      </c>
      <c r="J13" s="119" t="s">
        <v>72</v>
      </c>
      <c r="K13" s="199" t="s">
        <v>73</v>
      </c>
      <c r="L13" s="81">
        <v>188.5</v>
      </c>
      <c r="M13" s="82">
        <f t="shared" si="1"/>
        <v>62.833333333333336</v>
      </c>
      <c r="N13" s="83">
        <f t="shared" si="2"/>
        <v>1</v>
      </c>
      <c r="O13" s="81">
        <v>186.5</v>
      </c>
      <c r="P13" s="82">
        <f t="shared" si="3"/>
        <v>62.166666666666664</v>
      </c>
      <c r="Q13" s="83">
        <f t="shared" si="4"/>
        <v>4</v>
      </c>
      <c r="R13" s="81">
        <v>192</v>
      </c>
      <c r="S13" s="82">
        <f t="shared" si="5"/>
        <v>64</v>
      </c>
      <c r="T13" s="83">
        <f t="shared" si="6"/>
        <v>1</v>
      </c>
      <c r="U13" s="84"/>
      <c r="V13" s="84"/>
      <c r="W13" s="81">
        <f t="shared" si="7"/>
        <v>567</v>
      </c>
      <c r="X13" s="85"/>
      <c r="Y13" s="82">
        <f t="shared" si="8"/>
        <v>63</v>
      </c>
      <c r="Z13" s="86">
        <v>2</v>
      </c>
    </row>
    <row r="14" spans="1:26" s="87" customFormat="1" ht="45.75" customHeight="1">
      <c r="A14" s="80">
        <f t="shared" si="0"/>
        <v>3</v>
      </c>
      <c r="B14" s="24"/>
      <c r="C14" s="70"/>
      <c r="D14" s="105" t="s">
        <v>316</v>
      </c>
      <c r="E14" s="118" t="s">
        <v>317</v>
      </c>
      <c r="F14" s="119" t="s">
        <v>8</v>
      </c>
      <c r="G14" s="120" t="s">
        <v>318</v>
      </c>
      <c r="H14" s="118" t="s">
        <v>289</v>
      </c>
      <c r="I14" s="119" t="s">
        <v>124</v>
      </c>
      <c r="J14" s="119" t="s">
        <v>125</v>
      </c>
      <c r="K14" s="94" t="s">
        <v>345</v>
      </c>
      <c r="L14" s="81">
        <v>184.5</v>
      </c>
      <c r="M14" s="82">
        <f t="shared" si="1"/>
        <v>61.5</v>
      </c>
      <c r="N14" s="83">
        <f t="shared" si="2"/>
        <v>5</v>
      </c>
      <c r="O14" s="81">
        <v>191</v>
      </c>
      <c r="P14" s="82">
        <f t="shared" si="3"/>
        <v>63.666666666666664</v>
      </c>
      <c r="Q14" s="83">
        <f t="shared" si="4"/>
        <v>1</v>
      </c>
      <c r="R14" s="81">
        <v>182.5</v>
      </c>
      <c r="S14" s="82">
        <f t="shared" si="5"/>
        <v>60.833333333333336</v>
      </c>
      <c r="T14" s="83">
        <f t="shared" si="6"/>
        <v>3</v>
      </c>
      <c r="U14" s="84"/>
      <c r="V14" s="84"/>
      <c r="W14" s="81">
        <f t="shared" si="7"/>
        <v>558</v>
      </c>
      <c r="X14" s="85"/>
      <c r="Y14" s="82">
        <f t="shared" si="8"/>
        <v>62</v>
      </c>
      <c r="Z14" s="86">
        <v>2</v>
      </c>
    </row>
    <row r="15" spans="1:26" s="87" customFormat="1" ht="45.75" customHeight="1">
      <c r="A15" s="80">
        <f t="shared" si="0"/>
        <v>4</v>
      </c>
      <c r="B15" s="24"/>
      <c r="C15" s="70"/>
      <c r="D15" s="230" t="s">
        <v>287</v>
      </c>
      <c r="E15" s="232" t="s">
        <v>320</v>
      </c>
      <c r="F15" s="215" t="s">
        <v>8</v>
      </c>
      <c r="G15" s="231" t="s">
        <v>321</v>
      </c>
      <c r="H15" s="232" t="s">
        <v>322</v>
      </c>
      <c r="I15" s="215" t="s">
        <v>124</v>
      </c>
      <c r="J15" s="215" t="s">
        <v>323</v>
      </c>
      <c r="K15" s="199" t="s">
        <v>324</v>
      </c>
      <c r="L15" s="81">
        <v>187</v>
      </c>
      <c r="M15" s="82">
        <f t="shared" si="1"/>
        <v>62.333333333333336</v>
      </c>
      <c r="N15" s="83">
        <f t="shared" si="2"/>
        <v>3</v>
      </c>
      <c r="O15" s="81">
        <v>188</v>
      </c>
      <c r="P15" s="82">
        <f t="shared" si="3"/>
        <v>62.666666666666664</v>
      </c>
      <c r="Q15" s="83">
        <f t="shared" si="4"/>
        <v>3</v>
      </c>
      <c r="R15" s="81">
        <v>181.5</v>
      </c>
      <c r="S15" s="82">
        <f t="shared" si="5"/>
        <v>60.5</v>
      </c>
      <c r="T15" s="83">
        <f t="shared" si="6"/>
        <v>4</v>
      </c>
      <c r="U15" s="84"/>
      <c r="V15" s="84"/>
      <c r="W15" s="81">
        <f t="shared" si="7"/>
        <v>556.5</v>
      </c>
      <c r="X15" s="126"/>
      <c r="Y15" s="82">
        <f t="shared" si="8"/>
        <v>61.833</v>
      </c>
      <c r="Z15" s="86">
        <v>3</v>
      </c>
    </row>
    <row r="16" spans="1:26" s="87" customFormat="1" ht="45.75" customHeight="1">
      <c r="A16" s="80">
        <f t="shared" si="0"/>
        <v>5</v>
      </c>
      <c r="B16" s="24"/>
      <c r="C16" s="70"/>
      <c r="D16" s="105" t="s">
        <v>325</v>
      </c>
      <c r="E16" s="118" t="s">
        <v>298</v>
      </c>
      <c r="F16" s="119" t="s">
        <v>8</v>
      </c>
      <c r="G16" s="231" t="s">
        <v>321</v>
      </c>
      <c r="H16" s="232" t="s">
        <v>322</v>
      </c>
      <c r="I16" s="215" t="s">
        <v>124</v>
      </c>
      <c r="J16" s="215" t="s">
        <v>323</v>
      </c>
      <c r="K16" s="199" t="s">
        <v>324</v>
      </c>
      <c r="L16" s="81">
        <v>185.5</v>
      </c>
      <c r="M16" s="82">
        <f t="shared" si="1"/>
        <v>61.833333333333336</v>
      </c>
      <c r="N16" s="83">
        <f t="shared" si="2"/>
        <v>4</v>
      </c>
      <c r="O16" s="81">
        <v>186</v>
      </c>
      <c r="P16" s="82">
        <f t="shared" si="3"/>
        <v>62</v>
      </c>
      <c r="Q16" s="83">
        <f t="shared" si="4"/>
        <v>5</v>
      </c>
      <c r="R16" s="81">
        <v>181.5</v>
      </c>
      <c r="S16" s="82">
        <f t="shared" si="5"/>
        <v>60.5</v>
      </c>
      <c r="T16" s="83">
        <f t="shared" si="6"/>
        <v>4</v>
      </c>
      <c r="U16" s="84"/>
      <c r="V16" s="84"/>
      <c r="W16" s="81">
        <f t="shared" si="7"/>
        <v>553</v>
      </c>
      <c r="X16" s="126"/>
      <c r="Y16" s="82">
        <f t="shared" si="8"/>
        <v>61.444</v>
      </c>
      <c r="Z16" s="86">
        <v>3</v>
      </c>
    </row>
    <row r="17" spans="1:26" s="123" customFormat="1" ht="45.75" customHeight="1">
      <c r="A17" s="80">
        <f t="shared" si="0"/>
        <v>6</v>
      </c>
      <c r="B17" s="24"/>
      <c r="C17" s="70"/>
      <c r="D17" s="105" t="s">
        <v>326</v>
      </c>
      <c r="E17" s="118" t="s">
        <v>134</v>
      </c>
      <c r="F17" s="119" t="s">
        <v>8</v>
      </c>
      <c r="G17" s="120" t="s">
        <v>318</v>
      </c>
      <c r="H17" s="118" t="s">
        <v>289</v>
      </c>
      <c r="I17" s="119" t="s">
        <v>124</v>
      </c>
      <c r="J17" s="119" t="s">
        <v>125</v>
      </c>
      <c r="K17" s="77" t="s">
        <v>319</v>
      </c>
      <c r="L17" s="81">
        <v>185.5</v>
      </c>
      <c r="M17" s="82">
        <f t="shared" si="1"/>
        <v>61.333333333333336</v>
      </c>
      <c r="N17" s="83">
        <f t="shared" si="2"/>
        <v>6</v>
      </c>
      <c r="O17" s="81">
        <v>183.5</v>
      </c>
      <c r="P17" s="82">
        <f t="shared" si="3"/>
        <v>60.666666666666664</v>
      </c>
      <c r="Q17" s="83">
        <f t="shared" si="4"/>
        <v>6</v>
      </c>
      <c r="R17" s="81">
        <v>181.5</v>
      </c>
      <c r="S17" s="82">
        <f t="shared" si="5"/>
        <v>60</v>
      </c>
      <c r="T17" s="83">
        <f t="shared" si="6"/>
        <v>6</v>
      </c>
      <c r="U17" s="84">
        <v>1</v>
      </c>
      <c r="V17" s="84"/>
      <c r="W17" s="81">
        <f t="shared" si="7"/>
        <v>550.5</v>
      </c>
      <c r="X17" s="85"/>
      <c r="Y17" s="82">
        <f t="shared" si="8"/>
        <v>60.667</v>
      </c>
      <c r="Z17" s="86">
        <v>3</v>
      </c>
    </row>
    <row r="18" spans="1:26" s="25" customFormat="1" ht="33" customHeight="1">
      <c r="A18" s="26"/>
      <c r="B18" s="27"/>
      <c r="C18" s="28"/>
      <c r="D18" s="42"/>
      <c r="E18" s="3"/>
      <c r="F18" s="4"/>
      <c r="G18" s="5"/>
      <c r="H18" s="43"/>
      <c r="I18" s="44"/>
      <c r="J18" s="4"/>
      <c r="K18" s="6"/>
      <c r="L18" s="29"/>
      <c r="M18" s="30"/>
      <c r="N18" s="31"/>
      <c r="O18" s="29"/>
      <c r="P18" s="30"/>
      <c r="Q18" s="31"/>
      <c r="R18" s="29"/>
      <c r="S18" s="30"/>
      <c r="T18" s="31"/>
      <c r="U18" s="31"/>
      <c r="V18" s="31"/>
      <c r="W18" s="29"/>
      <c r="X18" s="32"/>
      <c r="Y18" s="30"/>
      <c r="Z18" s="33"/>
    </row>
    <row r="19" spans="1:26" ht="33" customHeight="1">
      <c r="A19" s="34"/>
      <c r="B19" s="34"/>
      <c r="C19" s="34"/>
      <c r="D19" s="34" t="s">
        <v>18</v>
      </c>
      <c r="E19" s="34"/>
      <c r="F19" s="34"/>
      <c r="G19" s="34"/>
      <c r="H19" s="34"/>
      <c r="J19" s="34"/>
      <c r="K19" s="129" t="s">
        <v>246</v>
      </c>
      <c r="L19" s="35"/>
      <c r="M19" s="36"/>
      <c r="N19" s="34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 ht="33" customHeight="1">
      <c r="A20" s="34"/>
      <c r="B20" s="34"/>
      <c r="C20" s="34"/>
      <c r="D20" s="34"/>
      <c r="E20" s="34"/>
      <c r="F20" s="34"/>
      <c r="G20" s="34"/>
      <c r="H20" s="34"/>
      <c r="J20" s="34"/>
      <c r="K20" s="129"/>
      <c r="L20" s="35"/>
      <c r="M20" s="36"/>
      <c r="N20" s="34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  <row r="21" spans="1:26" ht="33" customHeight="1">
      <c r="A21" s="34"/>
      <c r="B21" s="34"/>
      <c r="C21" s="34"/>
      <c r="D21" s="34" t="s">
        <v>11</v>
      </c>
      <c r="E21" s="34"/>
      <c r="F21" s="34"/>
      <c r="G21" s="34"/>
      <c r="H21" s="34"/>
      <c r="J21" s="34"/>
      <c r="K21" s="129" t="s">
        <v>164</v>
      </c>
      <c r="L21" s="35"/>
      <c r="M21" s="36"/>
      <c r="N21" s="34"/>
      <c r="O21" s="37"/>
      <c r="P21" s="38"/>
      <c r="Q21" s="34"/>
      <c r="R21" s="37"/>
      <c r="S21" s="38"/>
      <c r="T21" s="34"/>
      <c r="U21" s="34"/>
      <c r="V21" s="34"/>
      <c r="W21" s="34"/>
      <c r="X21" s="34"/>
      <c r="Y21" s="38"/>
      <c r="Z21" s="34"/>
    </row>
    <row r="22" spans="1:26" ht="33" customHeight="1">
      <c r="A22" s="34"/>
      <c r="B22" s="34"/>
      <c r="C22" s="34"/>
      <c r="D22" s="34"/>
      <c r="E22" s="34"/>
      <c r="F22" s="34"/>
      <c r="G22" s="34"/>
      <c r="H22" s="34"/>
      <c r="J22" s="34"/>
      <c r="K22" s="1"/>
      <c r="L22" s="35"/>
      <c r="M22" s="36"/>
      <c r="N22" s="34"/>
      <c r="O22" s="37"/>
      <c r="P22" s="38"/>
      <c r="Q22" s="34"/>
      <c r="R22" s="37"/>
      <c r="S22" s="38"/>
      <c r="T22" s="34"/>
      <c r="U22" s="34"/>
      <c r="V22" s="34"/>
      <c r="W22" s="34"/>
      <c r="X22" s="34"/>
      <c r="Y22" s="38"/>
      <c r="Z22" s="34"/>
    </row>
    <row r="23" spans="1:26" ht="33" customHeight="1">
      <c r="A23" s="34"/>
      <c r="B23" s="34"/>
      <c r="C23" s="34"/>
      <c r="D23" s="34"/>
      <c r="E23" s="34"/>
      <c r="F23" s="34"/>
      <c r="G23" s="34"/>
      <c r="H23" s="34"/>
      <c r="J23" s="34"/>
      <c r="K23" s="129"/>
      <c r="L23" s="35"/>
      <c r="M23" s="39"/>
      <c r="O23" s="37"/>
      <c r="P23" s="38"/>
      <c r="Q23" s="34"/>
      <c r="R23" s="37"/>
      <c r="S23" s="38"/>
      <c r="T23" s="34"/>
      <c r="U23" s="34"/>
      <c r="V23" s="34"/>
      <c r="W23" s="34"/>
      <c r="X23" s="34"/>
      <c r="Y23" s="38"/>
      <c r="Z23" s="34"/>
    </row>
    <row r="24" ht="12.75">
      <c r="D24" s="46"/>
    </row>
  </sheetData>
  <sheetProtection/>
  <mergeCells count="26">
    <mergeCell ref="A1:Z1"/>
    <mergeCell ref="A2:Z2"/>
    <mergeCell ref="A3:Z3"/>
    <mergeCell ref="A4:Z4"/>
    <mergeCell ref="A5:Z5"/>
    <mergeCell ref="Y10:Y11"/>
    <mergeCell ref="Z10:Z11"/>
    <mergeCell ref="K10:K11"/>
    <mergeCell ref="L10:N10"/>
    <mergeCell ref="A6:Z6"/>
    <mergeCell ref="O10:Q10"/>
    <mergeCell ref="R10:T10"/>
    <mergeCell ref="U10:U11"/>
    <mergeCell ref="V10:V11"/>
    <mergeCell ref="A7:Z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W10:W11"/>
    <mergeCell ref="X10:X11"/>
  </mergeCells>
  <conditionalFormatting sqref="G13:H13">
    <cfRule type="duplicateValues" priority="8" dxfId="0" stopIfTrue="1">
      <formula>AND(COUNTIF($G$13:$H$13,G13)&gt;1,NOT(ISBLANK(G13)))</formula>
    </cfRule>
  </conditionalFormatting>
  <conditionalFormatting sqref="G14:H14">
    <cfRule type="duplicateValues" priority="7" dxfId="0" stopIfTrue="1">
      <formula>AND(COUNTIF($G$14:$H$14,G14)&gt;1,NOT(ISBLANK(G14)))</formula>
    </cfRule>
  </conditionalFormatting>
  <conditionalFormatting sqref="G13:H14">
    <cfRule type="duplicateValues" priority="6" dxfId="0" stopIfTrue="1">
      <formula>AND(COUNTIF($G$13:$H$14,G13)&gt;1,NOT(ISBLANK(G13)))</formula>
    </cfRule>
  </conditionalFormatting>
  <conditionalFormatting sqref="G12:H12">
    <cfRule type="duplicateValues" priority="5" dxfId="0" stopIfTrue="1">
      <formula>AND(COUNTIF($G$12:$H$12,G12)&gt;1,NOT(ISBLANK(G12)))</formula>
    </cfRule>
  </conditionalFormatting>
  <conditionalFormatting sqref="G12:H13">
    <cfRule type="duplicateValues" priority="2" dxfId="0" stopIfTrue="1">
      <formula>AND(COUNTIF($G$12:$H$13,G12)&gt;1,NOT(ISBLANK(G12)))</formula>
    </cfRule>
  </conditionalFormatting>
  <conditionalFormatting sqref="G14:I14">
    <cfRule type="duplicateValues" priority="1" dxfId="0" stopIfTrue="1">
      <formula>AND(COUNTIF($G$14:$I$14,G14)&gt;1,NOT(ISBLANK(G14)))</formula>
    </cfRule>
  </conditionalFormatting>
  <printOptions/>
  <pageMargins left="0.38" right="0.4" top="0.23" bottom="0.19" header="0.15748031496062992" footer="0.15748031496062992"/>
  <pageSetup fitToHeight="2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view="pageBreakPreview" zoomScale="85" zoomScaleSheetLayoutView="85" zoomScalePageLayoutView="0" workbookViewId="0" topLeftCell="A1">
      <selection activeCell="H12" sqref="H12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6.8515625" style="8" customWidth="1"/>
    <col min="5" max="5" width="9.57421875" style="8" customWidth="1"/>
    <col min="6" max="6" width="6.00390625" style="8" customWidth="1"/>
    <col min="7" max="7" width="33.28125" style="8" customWidth="1"/>
    <col min="8" max="8" width="10.28125" style="8" customWidth="1"/>
    <col min="9" max="9" width="16.00390625" style="8" customWidth="1"/>
    <col min="10" max="10" width="12.7109375" style="8" hidden="1" customWidth="1"/>
    <col min="11" max="11" width="23.281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4.00390625" style="8" customWidth="1"/>
    <col min="18" max="18" width="6.421875" style="40" customWidth="1"/>
    <col min="19" max="19" width="8.7109375" style="41" customWidth="1"/>
    <col min="20" max="20" width="4.28125" style="8" customWidth="1"/>
    <col min="21" max="22" width="4.8515625" style="8" customWidth="1"/>
    <col min="23" max="23" width="6.28125" style="8" customWidth="1"/>
    <col min="24" max="24" width="9.57421875" style="8" hidden="1" customWidth="1"/>
    <col min="25" max="25" width="9.7109375" style="41" customWidth="1"/>
    <col min="26" max="26" width="8.57421875" style="8" customWidth="1"/>
    <col min="27" max="16384" width="9.140625" style="8" customWidth="1"/>
  </cols>
  <sheetData>
    <row r="1" spans="1:26" ht="72.75" customHeight="1">
      <c r="A1" s="251" t="s">
        <v>131</v>
      </c>
      <c r="B1" s="251"/>
      <c r="C1" s="251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</row>
    <row r="2" spans="1:26" ht="18" customHeight="1">
      <c r="A2" s="253" t="s">
        <v>261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</row>
    <row r="3" spans="1:26" s="9" customFormat="1" ht="15.75" customHeight="1">
      <c r="A3" s="255" t="s">
        <v>19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</row>
    <row r="4" spans="1:26" s="10" customFormat="1" ht="15.75" customHeight="1">
      <c r="A4" s="256" t="s">
        <v>30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</row>
    <row r="5" spans="1:26" s="11" customFormat="1" ht="21" customHeight="1">
      <c r="A5" s="250" t="s">
        <v>247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</row>
    <row r="6" spans="1:26" s="11" customFormat="1" ht="37.5" customHeight="1" hidden="1">
      <c r="A6" s="258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60"/>
    </row>
    <row r="7" spans="1:26" s="96" customFormat="1" ht="18.75" customHeight="1">
      <c r="A7" s="245" t="s">
        <v>344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</row>
    <row r="8" spans="1:26" ht="12" customHeight="1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</row>
    <row r="9" spans="1:26" s="17" customFormat="1" ht="15" customHeight="1">
      <c r="A9" s="89" t="s">
        <v>48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152" t="s">
        <v>275</v>
      </c>
      <c r="Z9" s="19"/>
    </row>
    <row r="10" spans="1:26" s="20" customFormat="1" ht="19.5" customHeight="1">
      <c r="A10" s="246" t="s">
        <v>29</v>
      </c>
      <c r="B10" s="247" t="s">
        <v>2</v>
      </c>
      <c r="C10" s="243" t="s">
        <v>14</v>
      </c>
      <c r="D10" s="248" t="s">
        <v>16</v>
      </c>
      <c r="E10" s="248" t="s">
        <v>3</v>
      </c>
      <c r="F10" s="246" t="s">
        <v>15</v>
      </c>
      <c r="G10" s="248" t="s">
        <v>17</v>
      </c>
      <c r="H10" s="248" t="s">
        <v>3</v>
      </c>
      <c r="I10" s="248" t="s">
        <v>4</v>
      </c>
      <c r="J10" s="210"/>
      <c r="K10" s="248" t="s">
        <v>6</v>
      </c>
      <c r="L10" s="240" t="s">
        <v>20</v>
      </c>
      <c r="M10" s="240"/>
      <c r="N10" s="240"/>
      <c r="O10" s="240" t="s">
        <v>21</v>
      </c>
      <c r="P10" s="240"/>
      <c r="Q10" s="240"/>
      <c r="R10" s="240" t="s">
        <v>44</v>
      </c>
      <c r="S10" s="240"/>
      <c r="T10" s="240"/>
      <c r="U10" s="241" t="s">
        <v>22</v>
      </c>
      <c r="V10" s="243" t="s">
        <v>165</v>
      </c>
      <c r="W10" s="246" t="s">
        <v>24</v>
      </c>
      <c r="X10" s="247" t="s">
        <v>47</v>
      </c>
      <c r="Y10" s="249" t="s">
        <v>25</v>
      </c>
      <c r="Z10" s="249" t="s">
        <v>26</v>
      </c>
    </row>
    <row r="11" spans="1:26" s="20" customFormat="1" ht="54.75" customHeight="1">
      <c r="A11" s="246"/>
      <c r="B11" s="247"/>
      <c r="C11" s="244"/>
      <c r="D11" s="248"/>
      <c r="E11" s="248"/>
      <c r="F11" s="246"/>
      <c r="G11" s="248"/>
      <c r="H11" s="248"/>
      <c r="I11" s="248"/>
      <c r="J11" s="210"/>
      <c r="K11" s="248"/>
      <c r="L11" s="21" t="s">
        <v>27</v>
      </c>
      <c r="M11" s="22" t="s">
        <v>28</v>
      </c>
      <c r="N11" s="23" t="s">
        <v>29</v>
      </c>
      <c r="O11" s="21" t="s">
        <v>27</v>
      </c>
      <c r="P11" s="22" t="s">
        <v>28</v>
      </c>
      <c r="Q11" s="23" t="s">
        <v>29</v>
      </c>
      <c r="R11" s="21" t="s">
        <v>27</v>
      </c>
      <c r="S11" s="22" t="s">
        <v>28</v>
      </c>
      <c r="T11" s="23" t="s">
        <v>29</v>
      </c>
      <c r="U11" s="242"/>
      <c r="V11" s="244"/>
      <c r="W11" s="246"/>
      <c r="X11" s="247"/>
      <c r="Y11" s="249"/>
      <c r="Z11" s="249"/>
    </row>
    <row r="12" spans="1:26" s="87" customFormat="1" ht="46.5" customHeight="1">
      <c r="A12" s="80">
        <f>RANK(Y12,Y$12:Y$13,0)</f>
        <v>1</v>
      </c>
      <c r="B12" s="24"/>
      <c r="C12" s="70"/>
      <c r="D12" s="103" t="s">
        <v>61</v>
      </c>
      <c r="E12" s="118" t="s">
        <v>98</v>
      </c>
      <c r="F12" s="93" t="s">
        <v>8</v>
      </c>
      <c r="G12" s="133" t="s">
        <v>93</v>
      </c>
      <c r="H12" s="134" t="s">
        <v>94</v>
      </c>
      <c r="I12" s="135" t="s">
        <v>92</v>
      </c>
      <c r="J12" s="157" t="s">
        <v>90</v>
      </c>
      <c r="K12" s="199" t="s">
        <v>91</v>
      </c>
      <c r="L12" s="81">
        <v>194</v>
      </c>
      <c r="M12" s="82">
        <f>L12/3-IF($U12=1,0.5,IF($U12=2,1.5,0))</f>
        <v>64.66666666666667</v>
      </c>
      <c r="N12" s="83">
        <f>RANK(M12,M$12:M$13,0)</f>
        <v>1</v>
      </c>
      <c r="O12" s="81">
        <v>196</v>
      </c>
      <c r="P12" s="82">
        <f>O12/3-IF($U12=1,0.5,IF($U12=2,1.5,0))</f>
        <v>65.33333333333333</v>
      </c>
      <c r="Q12" s="83">
        <f>RANK(P12,P$12:P$13,0)</f>
        <v>2</v>
      </c>
      <c r="R12" s="81">
        <v>196</v>
      </c>
      <c r="S12" s="82">
        <f>R12/3-IF($U12=1,0.5,IF($U12=2,1.5,0))</f>
        <v>65.33333333333333</v>
      </c>
      <c r="T12" s="83">
        <f>RANK(S12,S$12:S$13,0)</f>
        <v>2</v>
      </c>
      <c r="U12" s="84"/>
      <c r="V12" s="84"/>
      <c r="W12" s="81">
        <f>L12+O12+R12</f>
        <v>586</v>
      </c>
      <c r="X12" s="166"/>
      <c r="Y12" s="82">
        <f>ROUND(SUM(M12,P12,S12)/3,3)</f>
        <v>65.111</v>
      </c>
      <c r="Z12" s="86" t="s">
        <v>43</v>
      </c>
    </row>
    <row r="13" spans="1:26" s="87" customFormat="1" ht="46.5" customHeight="1">
      <c r="A13" s="80">
        <f>RANK(Y13,Y$12:Y$13,0)</f>
        <v>2</v>
      </c>
      <c r="B13" s="24"/>
      <c r="C13" s="70"/>
      <c r="D13" s="140" t="s">
        <v>118</v>
      </c>
      <c r="E13" s="134" t="s">
        <v>119</v>
      </c>
      <c r="F13" s="135">
        <v>3</v>
      </c>
      <c r="G13" s="133" t="s">
        <v>177</v>
      </c>
      <c r="H13" s="134" t="s">
        <v>157</v>
      </c>
      <c r="I13" s="135" t="s">
        <v>79</v>
      </c>
      <c r="J13" s="157" t="s">
        <v>40</v>
      </c>
      <c r="K13" s="136" t="s">
        <v>184</v>
      </c>
      <c r="L13" s="81">
        <v>189</v>
      </c>
      <c r="M13" s="82">
        <f>L13/3-IF($U13=1,0.5,IF($U13=2,1.5,0))</f>
        <v>63</v>
      </c>
      <c r="N13" s="83">
        <f>RANK(M13,M$12:M$13,0)</f>
        <v>2</v>
      </c>
      <c r="O13" s="81">
        <v>197.5</v>
      </c>
      <c r="P13" s="82">
        <f>O13/3-IF($U13=1,0.5,IF($U13=2,1.5,0))</f>
        <v>65.83333333333333</v>
      </c>
      <c r="Q13" s="83">
        <f>RANK(P13,P$12:P$13,0)</f>
        <v>1</v>
      </c>
      <c r="R13" s="81">
        <v>198.5</v>
      </c>
      <c r="S13" s="82">
        <f>R13/3-IF($U13=1,0.5,IF($U13=2,1.5,0))</f>
        <v>66.16666666666667</v>
      </c>
      <c r="T13" s="83">
        <f>RANK(S13,S$12:S$13,0)</f>
        <v>1</v>
      </c>
      <c r="U13" s="84"/>
      <c r="V13" s="84"/>
      <c r="W13" s="81">
        <f>L13+O13+R13</f>
        <v>585</v>
      </c>
      <c r="X13" s="166"/>
      <c r="Y13" s="82">
        <f>ROUND(SUM(M13,P13,S13)/3,3)</f>
        <v>65</v>
      </c>
      <c r="Z13" s="86" t="s">
        <v>43</v>
      </c>
    </row>
    <row r="14" spans="1:26" s="25" customFormat="1" ht="49.5" customHeight="1">
      <c r="A14" s="26"/>
      <c r="B14" s="27"/>
      <c r="C14" s="28"/>
      <c r="D14" s="42"/>
      <c r="E14" s="3"/>
      <c r="F14" s="4"/>
      <c r="G14" s="5"/>
      <c r="H14" s="43"/>
      <c r="I14" s="44"/>
      <c r="J14" s="4"/>
      <c r="K14" s="6"/>
      <c r="L14" s="29"/>
      <c r="M14" s="30"/>
      <c r="N14" s="31"/>
      <c r="O14" s="29"/>
      <c r="P14" s="30"/>
      <c r="Q14" s="31"/>
      <c r="R14" s="29"/>
      <c r="S14" s="30"/>
      <c r="T14" s="31"/>
      <c r="U14" s="31"/>
      <c r="V14" s="31"/>
      <c r="W14" s="29"/>
      <c r="X14" s="32"/>
      <c r="Y14" s="30"/>
      <c r="Z14" s="33"/>
    </row>
    <row r="15" spans="1:26" ht="27" customHeight="1">
      <c r="A15" s="34"/>
      <c r="B15" s="34"/>
      <c r="C15" s="34"/>
      <c r="D15" s="34" t="s">
        <v>18</v>
      </c>
      <c r="E15" s="34"/>
      <c r="F15" s="34"/>
      <c r="G15" s="34"/>
      <c r="H15" s="34"/>
      <c r="J15" s="34"/>
      <c r="K15" s="129" t="s">
        <v>246</v>
      </c>
      <c r="L15" s="35"/>
      <c r="M15" s="36"/>
      <c r="N15" s="34"/>
      <c r="O15" s="37"/>
      <c r="P15" s="38"/>
      <c r="Q15" s="34"/>
      <c r="R15" s="37"/>
      <c r="S15" s="38"/>
      <c r="T15" s="34"/>
      <c r="U15" s="34"/>
      <c r="V15" s="34"/>
      <c r="W15" s="34"/>
      <c r="X15" s="34"/>
      <c r="Y15" s="38"/>
      <c r="Z15" s="34"/>
    </row>
    <row r="16" spans="1:26" ht="27" customHeight="1">
      <c r="A16" s="34"/>
      <c r="B16" s="34"/>
      <c r="C16" s="34"/>
      <c r="D16" s="34"/>
      <c r="E16" s="34"/>
      <c r="F16" s="34"/>
      <c r="G16" s="34"/>
      <c r="H16" s="34"/>
      <c r="J16" s="34"/>
      <c r="K16" s="129"/>
      <c r="L16" s="35"/>
      <c r="M16" s="36"/>
      <c r="N16" s="34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27" customHeight="1">
      <c r="A17" s="34"/>
      <c r="B17" s="34"/>
      <c r="C17" s="34"/>
      <c r="D17" s="34" t="s">
        <v>11</v>
      </c>
      <c r="E17" s="34"/>
      <c r="F17" s="34"/>
      <c r="G17" s="34"/>
      <c r="H17" s="34"/>
      <c r="J17" s="34"/>
      <c r="K17" s="129" t="s">
        <v>164</v>
      </c>
      <c r="L17" s="35"/>
      <c r="M17" s="39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27" customHeight="1">
      <c r="A18" s="34"/>
      <c r="B18" s="34"/>
      <c r="C18" s="34"/>
      <c r="D18" s="34"/>
      <c r="E18" s="34"/>
      <c r="F18" s="34"/>
      <c r="G18" s="34"/>
      <c r="H18" s="34"/>
      <c r="J18" s="34"/>
      <c r="K18" s="1"/>
      <c r="L18" s="35"/>
      <c r="M18" s="36"/>
      <c r="N18" s="34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27" customHeight="1">
      <c r="A19" s="34"/>
      <c r="B19" s="34"/>
      <c r="C19" s="34"/>
      <c r="D19" s="34"/>
      <c r="E19" s="34"/>
      <c r="F19" s="34"/>
      <c r="G19" s="34"/>
      <c r="H19" s="34"/>
      <c r="J19" s="34"/>
      <c r="K19" s="129"/>
      <c r="L19" s="35"/>
      <c r="M19" s="39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1:25" s="45" customFormat="1" ht="11.25" customHeight="1" hidden="1">
      <c r="K20" s="7"/>
      <c r="L20" s="48"/>
      <c r="M20" s="47"/>
      <c r="O20" s="48"/>
      <c r="P20" s="47"/>
      <c r="R20" s="48"/>
      <c r="S20" s="47"/>
      <c r="Y20" s="47"/>
    </row>
  </sheetData>
  <sheetProtection/>
  <protectedRanges>
    <protectedRange sqref="K13" name="Диапазон1_3_1_1_3_11_1_1_3_1_1_2_1_3_3_1_1_1_1_1_1"/>
  </protectedRanges>
  <mergeCells count="26">
    <mergeCell ref="A1:Z1"/>
    <mergeCell ref="A2:Z2"/>
    <mergeCell ref="A3:Z3"/>
    <mergeCell ref="A4:Z4"/>
    <mergeCell ref="A5:Z5"/>
    <mergeCell ref="Y10:Y11"/>
    <mergeCell ref="Z10:Z11"/>
    <mergeCell ref="K10:K11"/>
    <mergeCell ref="L10:N10"/>
    <mergeCell ref="A6:Z6"/>
    <mergeCell ref="O10:Q10"/>
    <mergeCell ref="R10:T10"/>
    <mergeCell ref="U10:U11"/>
    <mergeCell ref="V10:V11"/>
    <mergeCell ref="A7:Z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W10:W11"/>
    <mergeCell ref="X10:X11"/>
  </mergeCells>
  <printOptions/>
  <pageMargins left="0.47" right="0.45" top="0.4724409448818898" bottom="0.15748031496062992" header="0.4724409448818898" footer="0.15748031496062992"/>
  <pageSetup fitToHeight="1" fitToWidth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view="pageBreakPreview" zoomScale="85" zoomScaleSheetLayoutView="85" zoomScalePageLayoutView="0" workbookViewId="0" topLeftCell="A1">
      <selection activeCell="G26" sqref="G26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6.8515625" style="8" customWidth="1"/>
    <col min="5" max="5" width="9.57421875" style="8" customWidth="1"/>
    <col min="6" max="6" width="6.00390625" style="8" customWidth="1"/>
    <col min="7" max="7" width="33.28125" style="8" customWidth="1"/>
    <col min="8" max="8" width="10.28125" style="8" customWidth="1"/>
    <col min="9" max="9" width="16.00390625" style="8" customWidth="1"/>
    <col min="10" max="10" width="12.7109375" style="8" hidden="1" customWidth="1"/>
    <col min="11" max="11" width="24.85156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4.00390625" style="8" customWidth="1"/>
    <col min="18" max="18" width="6.421875" style="40" customWidth="1"/>
    <col min="19" max="19" width="8.7109375" style="41" customWidth="1"/>
    <col min="20" max="20" width="4.28125" style="8" customWidth="1"/>
    <col min="21" max="22" width="4.8515625" style="8" customWidth="1"/>
    <col min="23" max="23" width="6.28125" style="8" customWidth="1"/>
    <col min="24" max="24" width="9.57421875" style="8" hidden="1" customWidth="1"/>
    <col min="25" max="25" width="9.7109375" style="41" customWidth="1"/>
    <col min="26" max="26" width="8.57421875" style="8" customWidth="1"/>
    <col min="27" max="16384" width="9.140625" style="8" customWidth="1"/>
  </cols>
  <sheetData>
    <row r="1" spans="1:26" ht="72.75" customHeight="1">
      <c r="A1" s="251" t="s">
        <v>131</v>
      </c>
      <c r="B1" s="251"/>
      <c r="C1" s="251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</row>
    <row r="2" spans="1:26" ht="18" customHeight="1">
      <c r="A2" s="253" t="s">
        <v>261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</row>
    <row r="3" spans="1:26" s="9" customFormat="1" ht="15.75" customHeight="1">
      <c r="A3" s="255" t="s">
        <v>19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</row>
    <row r="4" spans="1:26" s="10" customFormat="1" ht="15.75" customHeight="1">
      <c r="A4" s="256" t="s">
        <v>30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</row>
    <row r="5" spans="1:26" s="11" customFormat="1" ht="21" customHeight="1">
      <c r="A5" s="250" t="s">
        <v>248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</row>
    <row r="6" spans="1:26" s="11" customFormat="1" ht="37.5" customHeight="1" hidden="1">
      <c r="A6" s="258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60"/>
    </row>
    <row r="7" spans="1:26" s="96" customFormat="1" ht="18.75" customHeight="1">
      <c r="A7" s="245" t="s">
        <v>344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</row>
    <row r="8" spans="1:26" ht="12" customHeight="1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</row>
    <row r="9" spans="1:26" s="17" customFormat="1" ht="15" customHeight="1">
      <c r="A9" s="89" t="s">
        <v>48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152" t="s">
        <v>275</v>
      </c>
      <c r="Z9" s="19"/>
    </row>
    <row r="10" spans="1:26" s="20" customFormat="1" ht="19.5" customHeight="1">
      <c r="A10" s="246" t="s">
        <v>29</v>
      </c>
      <c r="B10" s="247" t="s">
        <v>2</v>
      </c>
      <c r="C10" s="243" t="s">
        <v>14</v>
      </c>
      <c r="D10" s="248" t="s">
        <v>16</v>
      </c>
      <c r="E10" s="248" t="s">
        <v>3</v>
      </c>
      <c r="F10" s="246" t="s">
        <v>15</v>
      </c>
      <c r="G10" s="248" t="s">
        <v>17</v>
      </c>
      <c r="H10" s="248" t="s">
        <v>3</v>
      </c>
      <c r="I10" s="248" t="s">
        <v>4</v>
      </c>
      <c r="J10" s="210"/>
      <c r="K10" s="248" t="s">
        <v>6</v>
      </c>
      <c r="L10" s="240" t="s">
        <v>20</v>
      </c>
      <c r="M10" s="240"/>
      <c r="N10" s="240"/>
      <c r="O10" s="240" t="s">
        <v>21</v>
      </c>
      <c r="P10" s="240"/>
      <c r="Q10" s="240"/>
      <c r="R10" s="240" t="s">
        <v>44</v>
      </c>
      <c r="S10" s="240"/>
      <c r="T10" s="240"/>
      <c r="U10" s="241" t="s">
        <v>22</v>
      </c>
      <c r="V10" s="243" t="s">
        <v>165</v>
      </c>
      <c r="W10" s="246" t="s">
        <v>24</v>
      </c>
      <c r="X10" s="247" t="s">
        <v>47</v>
      </c>
      <c r="Y10" s="249" t="s">
        <v>25</v>
      </c>
      <c r="Z10" s="249" t="s">
        <v>26</v>
      </c>
    </row>
    <row r="11" spans="1:26" s="20" customFormat="1" ht="54.75" customHeight="1">
      <c r="A11" s="246"/>
      <c r="B11" s="247"/>
      <c r="C11" s="244"/>
      <c r="D11" s="248"/>
      <c r="E11" s="248"/>
      <c r="F11" s="246"/>
      <c r="G11" s="248"/>
      <c r="H11" s="248"/>
      <c r="I11" s="248"/>
      <c r="J11" s="210"/>
      <c r="K11" s="248"/>
      <c r="L11" s="21" t="s">
        <v>27</v>
      </c>
      <c r="M11" s="22" t="s">
        <v>28</v>
      </c>
      <c r="N11" s="23" t="s">
        <v>29</v>
      </c>
      <c r="O11" s="21" t="s">
        <v>27</v>
      </c>
      <c r="P11" s="22" t="s">
        <v>28</v>
      </c>
      <c r="Q11" s="23" t="s">
        <v>29</v>
      </c>
      <c r="R11" s="21" t="s">
        <v>27</v>
      </c>
      <c r="S11" s="22" t="s">
        <v>28</v>
      </c>
      <c r="T11" s="23" t="s">
        <v>29</v>
      </c>
      <c r="U11" s="242"/>
      <c r="V11" s="244"/>
      <c r="W11" s="246"/>
      <c r="X11" s="247"/>
      <c r="Y11" s="249"/>
      <c r="Z11" s="249"/>
    </row>
    <row r="12" spans="1:26" s="87" customFormat="1" ht="46.5" customHeight="1">
      <c r="A12" s="80">
        <f>RANK(Y12,Y$12:Y$14,0)</f>
        <v>1</v>
      </c>
      <c r="B12" s="24"/>
      <c r="C12" s="70"/>
      <c r="D12" s="122" t="s">
        <v>86</v>
      </c>
      <c r="E12" s="118" t="s">
        <v>74</v>
      </c>
      <c r="F12" s="119" t="s">
        <v>10</v>
      </c>
      <c r="G12" s="120" t="s">
        <v>327</v>
      </c>
      <c r="H12" s="118" t="s">
        <v>328</v>
      </c>
      <c r="I12" s="119" t="s">
        <v>72</v>
      </c>
      <c r="J12" s="119" t="s">
        <v>72</v>
      </c>
      <c r="K12" s="224" t="s">
        <v>73</v>
      </c>
      <c r="L12" s="81">
        <v>144.5</v>
      </c>
      <c r="M12" s="82">
        <f>L12/2.2-IF($U12=1,0.5,IF($U12=2,1.5,0))</f>
        <v>65.18181818181817</v>
      </c>
      <c r="N12" s="83">
        <f>RANK(M12,M$12:M$14,0)</f>
        <v>1</v>
      </c>
      <c r="O12" s="81">
        <v>147</v>
      </c>
      <c r="P12" s="82">
        <f>O12/2.2-IF($U12=1,0.5,IF($U12=2,1.5,0))</f>
        <v>66.31818181818181</v>
      </c>
      <c r="Q12" s="83">
        <f>RANK(P12,P$12:P$14,0)</f>
        <v>1</v>
      </c>
      <c r="R12" s="81">
        <v>147</v>
      </c>
      <c r="S12" s="82">
        <f>R12/2.2-IF($U12=1,0.5,IF($U12=2,1.5,0))</f>
        <v>66.31818181818181</v>
      </c>
      <c r="T12" s="83">
        <f>RANK(S12,S$12:S$14,0)</f>
        <v>1</v>
      </c>
      <c r="U12" s="84">
        <v>1</v>
      </c>
      <c r="V12" s="84"/>
      <c r="W12" s="81">
        <f>L12+O12+R12</f>
        <v>438.5</v>
      </c>
      <c r="X12" s="166"/>
      <c r="Y12" s="82">
        <f>ROUND(SUM(M12,P12,S12)/3,3)</f>
        <v>65.939</v>
      </c>
      <c r="Z12" s="86" t="s">
        <v>43</v>
      </c>
    </row>
    <row r="13" spans="1:26" s="87" customFormat="1" ht="46.5" customHeight="1">
      <c r="A13" s="80">
        <f>RANK(Y13,Y$12:Y$14,0)</f>
        <v>2</v>
      </c>
      <c r="B13" s="24"/>
      <c r="C13" s="70"/>
      <c r="D13" s="140" t="s">
        <v>118</v>
      </c>
      <c r="E13" s="134" t="s">
        <v>119</v>
      </c>
      <c r="F13" s="135">
        <v>3</v>
      </c>
      <c r="G13" s="133" t="s">
        <v>177</v>
      </c>
      <c r="H13" s="134" t="s">
        <v>157</v>
      </c>
      <c r="I13" s="135" t="s">
        <v>79</v>
      </c>
      <c r="J13" s="157" t="s">
        <v>40</v>
      </c>
      <c r="K13" s="136" t="s">
        <v>184</v>
      </c>
      <c r="L13" s="81">
        <v>140</v>
      </c>
      <c r="M13" s="82">
        <f>L13/2.2-IF($U13=1,0.5,IF($U13=2,1.5,0))</f>
        <v>63.63636363636363</v>
      </c>
      <c r="N13" s="83">
        <f>RANK(M13,M$12:M$14,0)</f>
        <v>2</v>
      </c>
      <c r="O13" s="81">
        <v>144.5</v>
      </c>
      <c r="P13" s="82">
        <f>O13/2.2-IF($U13=1,0.5,IF($U13=2,1.5,0))</f>
        <v>65.68181818181817</v>
      </c>
      <c r="Q13" s="83">
        <f>RANK(P13,P$12:P$14,0)</f>
        <v>2</v>
      </c>
      <c r="R13" s="81">
        <v>145</v>
      </c>
      <c r="S13" s="82">
        <f>R13/2.2-IF($U13=1,0.5,IF($U13=2,1.5,0))</f>
        <v>65.9090909090909</v>
      </c>
      <c r="T13" s="83">
        <f>RANK(S13,S$12:S$14,0)</f>
        <v>2</v>
      </c>
      <c r="U13" s="84"/>
      <c r="V13" s="84"/>
      <c r="W13" s="81">
        <f>L13+O13+R13</f>
        <v>429.5</v>
      </c>
      <c r="X13" s="166"/>
      <c r="Y13" s="82">
        <f>ROUND(SUM(M13,P13,S13)/3,3)</f>
        <v>65.076</v>
      </c>
      <c r="Z13" s="86" t="s">
        <v>43</v>
      </c>
    </row>
    <row r="14" spans="1:26" s="87" customFormat="1" ht="46.5" customHeight="1">
      <c r="A14" s="80">
        <f>RANK(Y14,Y$12:Y$14,0)</f>
        <v>3</v>
      </c>
      <c r="B14" s="24"/>
      <c r="C14" s="70"/>
      <c r="D14" s="140" t="s">
        <v>262</v>
      </c>
      <c r="E14" s="75" t="s">
        <v>346</v>
      </c>
      <c r="F14" s="162" t="s">
        <v>8</v>
      </c>
      <c r="G14" s="154" t="s">
        <v>263</v>
      </c>
      <c r="H14" s="79"/>
      <c r="I14" s="77" t="s">
        <v>100</v>
      </c>
      <c r="J14" s="77" t="s">
        <v>264</v>
      </c>
      <c r="K14" s="135" t="s">
        <v>347</v>
      </c>
      <c r="L14" s="81">
        <v>138</v>
      </c>
      <c r="M14" s="82">
        <f>L14/2.2-IF($U14=1,0.5,IF($U14=2,1.5,0))</f>
        <v>62.72727272727272</v>
      </c>
      <c r="N14" s="83">
        <f>RANK(M14,M$12:M$14,0)</f>
        <v>3</v>
      </c>
      <c r="O14" s="81">
        <v>138</v>
      </c>
      <c r="P14" s="82">
        <f>O14/2.2-IF($U14=1,0.5,IF($U14=2,1.5,0))</f>
        <v>62.72727272727272</v>
      </c>
      <c r="Q14" s="83">
        <f>RANK(P14,P$12:P$14,0)</f>
        <v>3</v>
      </c>
      <c r="R14" s="81">
        <v>133.5</v>
      </c>
      <c r="S14" s="82">
        <f>R14/2.2-IF($U14=1,0.5,IF($U14=2,1.5,0))</f>
        <v>60.68181818181818</v>
      </c>
      <c r="T14" s="83">
        <f>RANK(S14,S$12:S$14,0)</f>
        <v>3</v>
      </c>
      <c r="U14" s="84"/>
      <c r="V14" s="84"/>
      <c r="W14" s="81">
        <f>L14+O14+R14</f>
        <v>409.5</v>
      </c>
      <c r="X14" s="166"/>
      <c r="Y14" s="82">
        <f>ROUND(SUM(M14,P14,S14)/3,3)</f>
        <v>62.045</v>
      </c>
      <c r="Z14" s="86" t="s">
        <v>43</v>
      </c>
    </row>
    <row r="15" spans="1:26" s="25" customFormat="1" ht="49.5" customHeight="1">
      <c r="A15" s="26"/>
      <c r="B15" s="27"/>
      <c r="C15" s="28"/>
      <c r="D15" s="42"/>
      <c r="E15" s="3"/>
      <c r="F15" s="4"/>
      <c r="G15" s="5"/>
      <c r="H15" s="43"/>
      <c r="I15" s="44"/>
      <c r="J15" s="4"/>
      <c r="K15" s="6"/>
      <c r="L15" s="29"/>
      <c r="M15" s="30"/>
      <c r="N15" s="31"/>
      <c r="O15" s="29"/>
      <c r="P15" s="30"/>
      <c r="Q15" s="31"/>
      <c r="R15" s="29"/>
      <c r="S15" s="30"/>
      <c r="T15" s="31"/>
      <c r="U15" s="31"/>
      <c r="V15" s="31"/>
      <c r="W15" s="29"/>
      <c r="X15" s="32"/>
      <c r="Y15" s="30"/>
      <c r="Z15" s="33"/>
    </row>
    <row r="16" spans="1:26" ht="27" customHeight="1">
      <c r="A16" s="34"/>
      <c r="B16" s="34"/>
      <c r="C16" s="34"/>
      <c r="D16" s="34" t="s">
        <v>18</v>
      </c>
      <c r="E16" s="34"/>
      <c r="F16" s="34"/>
      <c r="G16" s="34"/>
      <c r="H16" s="34"/>
      <c r="J16" s="34"/>
      <c r="K16" s="129" t="s">
        <v>246</v>
      </c>
      <c r="L16" s="35"/>
      <c r="M16" s="36"/>
      <c r="N16" s="34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27" customHeight="1">
      <c r="A17" s="34"/>
      <c r="B17" s="34"/>
      <c r="C17" s="34"/>
      <c r="D17" s="34"/>
      <c r="E17" s="34"/>
      <c r="F17" s="34"/>
      <c r="G17" s="34"/>
      <c r="H17" s="34"/>
      <c r="J17" s="34"/>
      <c r="K17" s="129"/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27" customHeight="1">
      <c r="A18" s="34"/>
      <c r="B18" s="34"/>
      <c r="C18" s="34"/>
      <c r="D18" s="34" t="s">
        <v>11</v>
      </c>
      <c r="E18" s="34"/>
      <c r="F18" s="34"/>
      <c r="G18" s="34"/>
      <c r="H18" s="34"/>
      <c r="J18" s="34"/>
      <c r="K18" s="129" t="s">
        <v>164</v>
      </c>
      <c r="L18" s="35"/>
      <c r="M18" s="39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58.5" customHeight="1">
      <c r="A19" s="34"/>
      <c r="B19" s="34"/>
      <c r="C19" s="34"/>
      <c r="D19" s="34"/>
      <c r="E19" s="34"/>
      <c r="F19" s="34"/>
      <c r="G19" s="34"/>
      <c r="H19" s="34"/>
      <c r="J19" s="34"/>
      <c r="K19" s="1"/>
      <c r="L19" s="35"/>
      <c r="M19" s="36"/>
      <c r="N19" s="34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</sheetData>
  <sheetProtection/>
  <protectedRanges>
    <protectedRange sqref="K14" name="Диапазон1_3_1_1_3_11_1_1_3_1_1_2_1_3_3_1_1_1_1_1_1"/>
  </protectedRanges>
  <mergeCells count="26">
    <mergeCell ref="A1:Z1"/>
    <mergeCell ref="A2:Z2"/>
    <mergeCell ref="A3:Z3"/>
    <mergeCell ref="A4:Z4"/>
    <mergeCell ref="A5:Z5"/>
    <mergeCell ref="Y10:Y11"/>
    <mergeCell ref="Z10:Z11"/>
    <mergeCell ref="K10:K11"/>
    <mergeCell ref="L10:N10"/>
    <mergeCell ref="A6:Z6"/>
    <mergeCell ref="O10:Q10"/>
    <mergeCell ref="R10:T10"/>
    <mergeCell ref="U10:U11"/>
    <mergeCell ref="V10:V11"/>
    <mergeCell ref="A7:Z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W10:W11"/>
    <mergeCell ref="X10:X11"/>
  </mergeCells>
  <printOptions/>
  <pageMargins left="0.47" right="0.45" top="0.4724409448818898" bottom="0.15748031496062992" header="0.4724409448818898" footer="0.15748031496062992"/>
  <pageSetup fitToHeight="1" fitToWidth="1"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view="pageBreakPreview" zoomScale="75" zoomScaleNormal="60" zoomScaleSheetLayoutView="75" zoomScalePageLayoutView="0" workbookViewId="0" topLeftCell="A1">
      <selection activeCell="G9" sqref="G9:G11"/>
    </sheetView>
  </sheetViews>
  <sheetFormatPr defaultColWidth="9.140625" defaultRowHeight="12.75"/>
  <cols>
    <col min="1" max="1" width="5.57421875" style="8" customWidth="1"/>
    <col min="2" max="3" width="4.7109375" style="8" hidden="1" customWidth="1"/>
    <col min="4" max="4" width="19.00390625" style="8" customWidth="1"/>
    <col min="5" max="5" width="10.421875" style="8" customWidth="1"/>
    <col min="6" max="6" width="5.8515625" style="8" customWidth="1"/>
    <col min="7" max="7" width="35.28125" style="8" customWidth="1"/>
    <col min="8" max="8" width="11.140625" style="8" customWidth="1"/>
    <col min="9" max="9" width="16.57421875" style="8" customWidth="1"/>
    <col min="10" max="10" width="12.7109375" style="8" hidden="1" customWidth="1"/>
    <col min="11" max="11" width="26.8515625" style="8" customWidth="1"/>
    <col min="12" max="12" width="8.00390625" style="40" customWidth="1"/>
    <col min="13" max="13" width="10.57421875" style="41" customWidth="1"/>
    <col min="14" max="14" width="6.8515625" style="8" customWidth="1"/>
    <col min="15" max="15" width="6.8515625" style="40" customWidth="1"/>
    <col min="16" max="16" width="6.8515625" style="41" customWidth="1"/>
    <col min="17" max="17" width="6.8515625" style="8" customWidth="1"/>
    <col min="18" max="18" width="6.8515625" style="40" customWidth="1"/>
    <col min="19" max="19" width="8.7109375" style="41" customWidth="1"/>
    <col min="20" max="20" width="10.57421875" style="8" customWidth="1"/>
    <col min="21" max="21" width="5.7109375" style="8" customWidth="1"/>
    <col min="22" max="23" width="4.421875" style="8" customWidth="1"/>
    <col min="24" max="24" width="4.421875" style="8" hidden="1" customWidth="1"/>
    <col min="25" max="25" width="4.421875" style="41" hidden="1" customWidth="1"/>
    <col min="26" max="26" width="11.57421875" style="8" customWidth="1"/>
    <col min="27" max="27" width="9.8515625" style="8" customWidth="1"/>
    <col min="28" max="16384" width="9.140625" style="8" customWidth="1"/>
  </cols>
  <sheetData>
    <row r="1" spans="1:27" ht="77.25" customHeight="1">
      <c r="A1" s="251" t="s">
        <v>336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</row>
    <row r="2" spans="1:27" ht="18" customHeight="1">
      <c r="A2" s="263" t="s">
        <v>77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</row>
    <row r="3" spans="1:27" s="9" customFormat="1" ht="15.75" customHeight="1">
      <c r="A3" s="255" t="s">
        <v>19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</row>
    <row r="4" spans="1:27" s="10" customFormat="1" ht="27" customHeight="1">
      <c r="A4" s="256" t="s">
        <v>30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</row>
    <row r="5" spans="1:27" s="11" customFormat="1" ht="27" customHeight="1">
      <c r="A5" s="264" t="s">
        <v>250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</row>
    <row r="6" spans="1:27" s="106" customFormat="1" ht="18.75" customHeight="1">
      <c r="A6" s="245" t="s">
        <v>349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</row>
    <row r="7" spans="1:26" ht="3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</row>
    <row r="8" spans="1:26" s="17" customFormat="1" ht="15" customHeight="1">
      <c r="A8" s="89" t="s">
        <v>48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69"/>
      <c r="Z8" s="152" t="s">
        <v>275</v>
      </c>
    </row>
    <row r="9" spans="1:27" s="164" customFormat="1" ht="19.5" customHeight="1">
      <c r="A9" s="262" t="s">
        <v>29</v>
      </c>
      <c r="B9" s="265" t="s">
        <v>63</v>
      </c>
      <c r="C9" s="266" t="s">
        <v>14</v>
      </c>
      <c r="D9" s="269" t="s">
        <v>16</v>
      </c>
      <c r="E9" s="269" t="s">
        <v>3</v>
      </c>
      <c r="F9" s="262" t="s">
        <v>15</v>
      </c>
      <c r="G9" s="269" t="s">
        <v>17</v>
      </c>
      <c r="H9" s="269" t="s">
        <v>3</v>
      </c>
      <c r="I9" s="269" t="s">
        <v>4</v>
      </c>
      <c r="J9" s="165"/>
      <c r="K9" s="269" t="s">
        <v>6</v>
      </c>
      <c r="L9" s="271" t="s">
        <v>58</v>
      </c>
      <c r="M9" s="271"/>
      <c r="N9" s="271"/>
      <c r="O9" s="272" t="s">
        <v>348</v>
      </c>
      <c r="P9" s="273"/>
      <c r="Q9" s="273"/>
      <c r="R9" s="273"/>
      <c r="S9" s="273"/>
      <c r="T9" s="273"/>
      <c r="U9" s="274"/>
      <c r="V9" s="265" t="s">
        <v>22</v>
      </c>
      <c r="W9" s="276" t="s">
        <v>23</v>
      </c>
      <c r="X9" s="262"/>
      <c r="Y9" s="265" t="s">
        <v>64</v>
      </c>
      <c r="Z9" s="270" t="s">
        <v>25</v>
      </c>
      <c r="AA9" s="270" t="s">
        <v>26</v>
      </c>
    </row>
    <row r="10" spans="1:27" s="164" customFormat="1" ht="19.5" customHeight="1">
      <c r="A10" s="262"/>
      <c r="B10" s="265"/>
      <c r="C10" s="267"/>
      <c r="D10" s="269"/>
      <c r="E10" s="269"/>
      <c r="F10" s="262"/>
      <c r="G10" s="269"/>
      <c r="H10" s="269"/>
      <c r="I10" s="269"/>
      <c r="J10" s="165"/>
      <c r="K10" s="269"/>
      <c r="L10" s="271" t="s">
        <v>65</v>
      </c>
      <c r="M10" s="271"/>
      <c r="N10" s="271"/>
      <c r="O10" s="272" t="s">
        <v>66</v>
      </c>
      <c r="P10" s="273"/>
      <c r="Q10" s="273"/>
      <c r="R10" s="273"/>
      <c r="S10" s="273"/>
      <c r="T10" s="273"/>
      <c r="U10" s="274"/>
      <c r="V10" s="275"/>
      <c r="W10" s="267"/>
      <c r="X10" s="262"/>
      <c r="Y10" s="265"/>
      <c r="Z10" s="270"/>
      <c r="AA10" s="270"/>
    </row>
    <row r="11" spans="1:27" s="164" customFormat="1" ht="86.25" customHeight="1">
      <c r="A11" s="262"/>
      <c r="B11" s="265"/>
      <c r="C11" s="268"/>
      <c r="D11" s="269"/>
      <c r="E11" s="269"/>
      <c r="F11" s="262"/>
      <c r="G11" s="269"/>
      <c r="H11" s="269"/>
      <c r="I11" s="269"/>
      <c r="J11" s="165"/>
      <c r="K11" s="269"/>
      <c r="L11" s="107" t="s">
        <v>27</v>
      </c>
      <c r="M11" s="108" t="s">
        <v>28</v>
      </c>
      <c r="N11" s="107" t="s">
        <v>29</v>
      </c>
      <c r="O11" s="109" t="s">
        <v>67</v>
      </c>
      <c r="P11" s="109" t="s">
        <v>68</v>
      </c>
      <c r="Q11" s="109" t="s">
        <v>69</v>
      </c>
      <c r="R11" s="109" t="s">
        <v>70</v>
      </c>
      <c r="S11" s="108" t="s">
        <v>27</v>
      </c>
      <c r="T11" s="107" t="s">
        <v>28</v>
      </c>
      <c r="U11" s="107" t="s">
        <v>29</v>
      </c>
      <c r="V11" s="265"/>
      <c r="W11" s="277"/>
      <c r="X11" s="262"/>
      <c r="Y11" s="265"/>
      <c r="Z11" s="270"/>
      <c r="AA11" s="270"/>
    </row>
    <row r="12" spans="1:27" s="117" customFormat="1" ht="51" customHeight="1">
      <c r="A12" s="110">
        <f>RANK(Z12,Z$12:Z$12,0)</f>
        <v>1</v>
      </c>
      <c r="B12" s="111"/>
      <c r="C12" s="70"/>
      <c r="D12" s="140" t="s">
        <v>113</v>
      </c>
      <c r="E12" s="134" t="s">
        <v>116</v>
      </c>
      <c r="F12" s="135">
        <v>3</v>
      </c>
      <c r="G12" s="133" t="s">
        <v>174</v>
      </c>
      <c r="H12" s="134" t="s">
        <v>127</v>
      </c>
      <c r="I12" s="135" t="s">
        <v>149</v>
      </c>
      <c r="J12" s="135" t="s">
        <v>90</v>
      </c>
      <c r="K12" s="199" t="s">
        <v>350</v>
      </c>
      <c r="L12" s="112">
        <v>183</v>
      </c>
      <c r="M12" s="113">
        <f>L12/2.8</f>
        <v>65.35714285714286</v>
      </c>
      <c r="N12" s="83">
        <f>RANK(M12,M$12:M$12,0)</f>
        <v>1</v>
      </c>
      <c r="O12" s="114">
        <v>6.8</v>
      </c>
      <c r="P12" s="114">
        <v>6.8</v>
      </c>
      <c r="Q12" s="114">
        <v>6.7</v>
      </c>
      <c r="R12" s="114">
        <v>6.9</v>
      </c>
      <c r="S12" s="112">
        <f>O12+P12+Q12+R12</f>
        <v>27.200000000000003</v>
      </c>
      <c r="T12" s="113">
        <f>S12/0.4</f>
        <v>68</v>
      </c>
      <c r="U12" s="83">
        <f>RANK(T12,T$12:T$12,0)</f>
        <v>1</v>
      </c>
      <c r="V12" s="115"/>
      <c r="W12" s="115"/>
      <c r="X12" s="116"/>
      <c r="Y12" s="116"/>
      <c r="Z12" s="113">
        <f>(M12+T12)/2-IF($V12=1,0.5,IF($V12=2,1.5,0))</f>
        <v>66.67857142857143</v>
      </c>
      <c r="AA12" s="124" t="s">
        <v>43</v>
      </c>
    </row>
    <row r="13" spans="1:26" s="25" customFormat="1" ht="50.25" customHeight="1">
      <c r="A13" s="26"/>
      <c r="B13" s="27"/>
      <c r="C13" s="28"/>
      <c r="D13" s="42"/>
      <c r="E13" s="3"/>
      <c r="F13" s="4"/>
      <c r="G13" s="5"/>
      <c r="H13" s="43"/>
      <c r="I13" s="44"/>
      <c r="J13" s="4"/>
      <c r="K13" s="6"/>
      <c r="L13" s="29"/>
      <c r="M13" s="30"/>
      <c r="N13" s="31"/>
      <c r="O13" s="29"/>
      <c r="P13" s="30"/>
      <c r="Q13" s="31"/>
      <c r="R13" s="29"/>
      <c r="S13" s="30"/>
      <c r="T13" s="31"/>
      <c r="U13" s="31"/>
      <c r="V13" s="31"/>
      <c r="W13" s="29"/>
      <c r="X13" s="32"/>
      <c r="Y13" s="30"/>
      <c r="Z13" s="33"/>
    </row>
    <row r="14" spans="1:26" ht="34.5" customHeight="1">
      <c r="A14" s="34"/>
      <c r="B14" s="34"/>
      <c r="C14" s="34"/>
      <c r="D14" s="34" t="s">
        <v>18</v>
      </c>
      <c r="E14" s="34"/>
      <c r="F14" s="34"/>
      <c r="G14" s="34"/>
      <c r="H14" s="34"/>
      <c r="J14" s="34"/>
      <c r="K14" s="129" t="s">
        <v>246</v>
      </c>
      <c r="L14" s="35"/>
      <c r="M14" s="36"/>
      <c r="N14" s="34"/>
      <c r="O14" s="37"/>
      <c r="P14" s="38"/>
      <c r="Q14" s="34"/>
      <c r="R14" s="37"/>
      <c r="S14" s="38"/>
      <c r="T14" s="34"/>
      <c r="U14" s="34"/>
      <c r="V14" s="34"/>
      <c r="W14" s="34"/>
      <c r="X14" s="34"/>
      <c r="Y14" s="38"/>
      <c r="Z14" s="34"/>
    </row>
    <row r="15" spans="1:26" ht="34.5" customHeight="1">
      <c r="A15" s="34"/>
      <c r="B15" s="34"/>
      <c r="C15" s="34"/>
      <c r="D15" s="34"/>
      <c r="E15" s="34"/>
      <c r="F15" s="34"/>
      <c r="G15" s="34"/>
      <c r="H15" s="34"/>
      <c r="J15" s="34"/>
      <c r="K15" s="129"/>
      <c r="L15" s="35"/>
      <c r="M15" s="36"/>
      <c r="N15" s="34"/>
      <c r="O15" s="37"/>
      <c r="P15" s="38"/>
      <c r="Q15" s="34"/>
      <c r="R15" s="37"/>
      <c r="S15" s="38"/>
      <c r="T15" s="34"/>
      <c r="U15" s="34"/>
      <c r="V15" s="34"/>
      <c r="W15" s="34"/>
      <c r="X15" s="34"/>
      <c r="Y15" s="38"/>
      <c r="Z15" s="34"/>
    </row>
    <row r="16" spans="1:26" ht="34.5" customHeight="1">
      <c r="A16" s="34"/>
      <c r="B16" s="34"/>
      <c r="C16" s="34"/>
      <c r="D16" s="34" t="s">
        <v>11</v>
      </c>
      <c r="E16" s="34"/>
      <c r="F16" s="34"/>
      <c r="G16" s="34"/>
      <c r="H16" s="34"/>
      <c r="J16" s="34"/>
      <c r="K16" s="129" t="s">
        <v>164</v>
      </c>
      <c r="L16" s="35"/>
      <c r="M16" s="39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34.5" customHeight="1">
      <c r="A17" s="34"/>
      <c r="B17" s="34"/>
      <c r="C17" s="34"/>
      <c r="D17" s="34"/>
      <c r="E17" s="34"/>
      <c r="F17" s="34"/>
      <c r="G17" s="34"/>
      <c r="H17" s="34"/>
      <c r="J17" s="34"/>
      <c r="K17" s="1"/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34.5" customHeight="1">
      <c r="A18" s="34"/>
      <c r="B18" s="34"/>
      <c r="C18" s="34"/>
      <c r="D18" s="34"/>
      <c r="E18" s="34"/>
      <c r="F18" s="34"/>
      <c r="G18" s="34"/>
      <c r="H18" s="34"/>
      <c r="J18" s="34"/>
      <c r="K18" s="129"/>
      <c r="L18" s="35"/>
      <c r="M18" s="39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</sheetData>
  <sheetProtection/>
  <protectedRanges>
    <protectedRange sqref="K12" name="Диапазон1_3_1_1_3_11_1_1_3_1_1_2_1_3_3_1_1_1_1_2_1"/>
  </protectedRanges>
  <mergeCells count="26"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printOptions/>
  <pageMargins left="0.48" right="0.39" top="0.48" bottom="0.15748031496062992" header="0.2362204724409449" footer="0.15748031496062992"/>
  <pageSetup fitToHeight="1" fitToWidth="1" horizontalDpi="600" verticalDpi="600" orientation="landscape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view="pageBreakPreview" zoomScale="75" zoomScaleNormal="60" zoomScaleSheetLayoutView="75" zoomScalePageLayoutView="0" workbookViewId="0" topLeftCell="A1">
      <selection activeCell="S17" sqref="S17"/>
    </sheetView>
  </sheetViews>
  <sheetFormatPr defaultColWidth="9.140625" defaultRowHeight="12.75"/>
  <cols>
    <col min="1" max="1" width="5.57421875" style="8" customWidth="1"/>
    <col min="2" max="3" width="4.7109375" style="8" hidden="1" customWidth="1"/>
    <col min="4" max="4" width="19.00390625" style="8" customWidth="1"/>
    <col min="5" max="5" width="10.421875" style="8" customWidth="1"/>
    <col min="6" max="6" width="5.8515625" style="8" customWidth="1"/>
    <col min="7" max="7" width="35.28125" style="8" customWidth="1"/>
    <col min="8" max="8" width="11.140625" style="8" customWidth="1"/>
    <col min="9" max="9" width="16.57421875" style="8" customWidth="1"/>
    <col min="10" max="10" width="12.7109375" style="8" hidden="1" customWidth="1"/>
    <col min="11" max="11" width="29.57421875" style="8" customWidth="1"/>
    <col min="12" max="12" width="8.00390625" style="40" customWidth="1"/>
    <col min="13" max="13" width="10.57421875" style="41" customWidth="1"/>
    <col min="14" max="14" width="6.8515625" style="8" customWidth="1"/>
    <col min="15" max="15" width="6.8515625" style="40" customWidth="1"/>
    <col min="16" max="16" width="6.8515625" style="41" customWidth="1"/>
    <col min="17" max="17" width="6.8515625" style="8" customWidth="1"/>
    <col min="18" max="18" width="6.8515625" style="40" customWidth="1"/>
    <col min="19" max="19" width="8.7109375" style="41" customWidth="1"/>
    <col min="20" max="20" width="10.57421875" style="8" customWidth="1"/>
    <col min="21" max="21" width="5.7109375" style="8" customWidth="1"/>
    <col min="22" max="23" width="4.421875" style="8" customWidth="1"/>
    <col min="24" max="24" width="4.421875" style="8" hidden="1" customWidth="1"/>
    <col min="25" max="25" width="4.421875" style="41" hidden="1" customWidth="1"/>
    <col min="26" max="26" width="11.57421875" style="8" customWidth="1"/>
    <col min="27" max="27" width="9.8515625" style="8" customWidth="1"/>
    <col min="28" max="16384" width="9.140625" style="8" customWidth="1"/>
  </cols>
  <sheetData>
    <row r="1" spans="1:27" ht="77.25" customHeight="1">
      <c r="A1" s="251" t="s">
        <v>336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</row>
    <row r="2" spans="1:27" ht="18" customHeight="1">
      <c r="A2" s="263" t="s">
        <v>77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</row>
    <row r="3" spans="1:27" s="9" customFormat="1" ht="15.75" customHeight="1">
      <c r="A3" s="255" t="s">
        <v>19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</row>
    <row r="4" spans="1:27" s="10" customFormat="1" ht="27" customHeight="1">
      <c r="A4" s="256" t="s">
        <v>30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</row>
    <row r="5" spans="1:27" s="11" customFormat="1" ht="27" customHeight="1">
      <c r="A5" s="264" t="s">
        <v>249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</row>
    <row r="6" spans="1:27" s="106" customFormat="1" ht="18.75" customHeight="1">
      <c r="A6" s="245" t="s">
        <v>349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</row>
    <row r="7" spans="1:26" ht="3" customHeight="1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</row>
    <row r="8" spans="1:26" s="17" customFormat="1" ht="15" customHeight="1">
      <c r="A8" s="89" t="s">
        <v>48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69"/>
      <c r="Z8" s="152" t="s">
        <v>275</v>
      </c>
    </row>
    <row r="9" spans="1:27" s="195" customFormat="1" ht="19.5" customHeight="1">
      <c r="A9" s="262" t="s">
        <v>29</v>
      </c>
      <c r="B9" s="265" t="s">
        <v>63</v>
      </c>
      <c r="C9" s="266" t="s">
        <v>14</v>
      </c>
      <c r="D9" s="269" t="s">
        <v>16</v>
      </c>
      <c r="E9" s="269" t="s">
        <v>3</v>
      </c>
      <c r="F9" s="262" t="s">
        <v>15</v>
      </c>
      <c r="G9" s="269" t="s">
        <v>17</v>
      </c>
      <c r="H9" s="269" t="s">
        <v>3</v>
      </c>
      <c r="I9" s="269" t="s">
        <v>4</v>
      </c>
      <c r="J9" s="196"/>
      <c r="K9" s="269" t="s">
        <v>6</v>
      </c>
      <c r="L9" s="271" t="s">
        <v>58</v>
      </c>
      <c r="M9" s="271"/>
      <c r="N9" s="271"/>
      <c r="O9" s="272" t="s">
        <v>348</v>
      </c>
      <c r="P9" s="273"/>
      <c r="Q9" s="273"/>
      <c r="R9" s="273"/>
      <c r="S9" s="273"/>
      <c r="T9" s="273"/>
      <c r="U9" s="274"/>
      <c r="V9" s="265" t="s">
        <v>22</v>
      </c>
      <c r="W9" s="276" t="s">
        <v>165</v>
      </c>
      <c r="X9" s="262"/>
      <c r="Y9" s="265" t="s">
        <v>64</v>
      </c>
      <c r="Z9" s="270" t="s">
        <v>25</v>
      </c>
      <c r="AA9" s="270" t="s">
        <v>26</v>
      </c>
    </row>
    <row r="10" spans="1:27" s="195" customFormat="1" ht="19.5" customHeight="1">
      <c r="A10" s="262"/>
      <c r="B10" s="265"/>
      <c r="C10" s="267"/>
      <c r="D10" s="269"/>
      <c r="E10" s="269"/>
      <c r="F10" s="262"/>
      <c r="G10" s="269"/>
      <c r="H10" s="269"/>
      <c r="I10" s="269"/>
      <c r="J10" s="196"/>
      <c r="K10" s="269"/>
      <c r="L10" s="271" t="s">
        <v>65</v>
      </c>
      <c r="M10" s="271"/>
      <c r="N10" s="271"/>
      <c r="O10" s="272" t="s">
        <v>66</v>
      </c>
      <c r="P10" s="273"/>
      <c r="Q10" s="273"/>
      <c r="R10" s="273"/>
      <c r="S10" s="273"/>
      <c r="T10" s="273"/>
      <c r="U10" s="274"/>
      <c r="V10" s="275"/>
      <c r="W10" s="267"/>
      <c r="X10" s="262"/>
      <c r="Y10" s="265"/>
      <c r="Z10" s="270"/>
      <c r="AA10" s="270"/>
    </row>
    <row r="11" spans="1:27" s="195" customFormat="1" ht="86.25" customHeight="1">
      <c r="A11" s="262"/>
      <c r="B11" s="265"/>
      <c r="C11" s="268"/>
      <c r="D11" s="269"/>
      <c r="E11" s="269"/>
      <c r="F11" s="262"/>
      <c r="G11" s="269"/>
      <c r="H11" s="269"/>
      <c r="I11" s="269"/>
      <c r="J11" s="196"/>
      <c r="K11" s="269"/>
      <c r="L11" s="107" t="s">
        <v>27</v>
      </c>
      <c r="M11" s="108" t="s">
        <v>28</v>
      </c>
      <c r="N11" s="107" t="s">
        <v>29</v>
      </c>
      <c r="O11" s="109" t="s">
        <v>67</v>
      </c>
      <c r="P11" s="109" t="s">
        <v>68</v>
      </c>
      <c r="Q11" s="109" t="s">
        <v>69</v>
      </c>
      <c r="R11" s="109" t="s">
        <v>70</v>
      </c>
      <c r="S11" s="108" t="s">
        <v>27</v>
      </c>
      <c r="T11" s="107" t="s">
        <v>28</v>
      </c>
      <c r="U11" s="107" t="s">
        <v>29</v>
      </c>
      <c r="V11" s="265"/>
      <c r="W11" s="277"/>
      <c r="X11" s="262"/>
      <c r="Y11" s="265"/>
      <c r="Z11" s="270"/>
      <c r="AA11" s="270"/>
    </row>
    <row r="12" spans="1:27" s="117" customFormat="1" ht="50.25" customHeight="1">
      <c r="A12" s="110">
        <f>RANK(Z12,Z$12:Z$14,0)</f>
        <v>1</v>
      </c>
      <c r="B12" s="111"/>
      <c r="C12" s="70"/>
      <c r="D12" s="140" t="s">
        <v>226</v>
      </c>
      <c r="E12" s="75" t="s">
        <v>227</v>
      </c>
      <c r="F12" s="138" t="s">
        <v>8</v>
      </c>
      <c r="G12" s="149" t="s">
        <v>228</v>
      </c>
      <c r="H12" s="134" t="s">
        <v>229</v>
      </c>
      <c r="I12" s="214" t="s">
        <v>230</v>
      </c>
      <c r="J12" s="135" t="s">
        <v>231</v>
      </c>
      <c r="K12" s="151" t="s">
        <v>232</v>
      </c>
      <c r="L12" s="112">
        <v>133</v>
      </c>
      <c r="M12" s="113">
        <f>L12/2-IF($W12=1,0.5,IF($W12=2,1,0))</f>
        <v>66.5</v>
      </c>
      <c r="N12" s="83">
        <f>RANK(M12,M$12:M$14,0)</f>
        <v>1</v>
      </c>
      <c r="O12" s="114">
        <v>7</v>
      </c>
      <c r="P12" s="114">
        <v>7</v>
      </c>
      <c r="Q12" s="114">
        <v>6.9</v>
      </c>
      <c r="R12" s="114">
        <v>7.5</v>
      </c>
      <c r="S12" s="112">
        <f>O12+P12+Q12+R12</f>
        <v>28.4</v>
      </c>
      <c r="T12" s="113">
        <f>S12/0.4-IF($W12=1,0.5,IF($W12=2,1,0))</f>
        <v>70.99999999999999</v>
      </c>
      <c r="U12" s="83">
        <f>RANK(T12,T$12:T$14,0)</f>
        <v>1</v>
      </c>
      <c r="V12" s="115"/>
      <c r="W12" s="115"/>
      <c r="X12" s="116"/>
      <c r="Y12" s="116"/>
      <c r="Z12" s="113">
        <f>(M12+T12)/2-IF($V12=1,0.5,IF($V12=2,1.5,0))</f>
        <v>68.75</v>
      </c>
      <c r="AA12" s="124" t="s">
        <v>43</v>
      </c>
    </row>
    <row r="13" spans="1:27" s="117" customFormat="1" ht="51" customHeight="1">
      <c r="A13" s="110">
        <f>RANK(Z13,Z$12:Z$14,0)</f>
        <v>2</v>
      </c>
      <c r="B13" s="111"/>
      <c r="C13" s="70"/>
      <c r="D13" s="105" t="s">
        <v>293</v>
      </c>
      <c r="E13" s="118" t="s">
        <v>294</v>
      </c>
      <c r="F13" s="119" t="s">
        <v>8</v>
      </c>
      <c r="G13" s="231" t="s">
        <v>321</v>
      </c>
      <c r="H13" s="232" t="s">
        <v>322</v>
      </c>
      <c r="I13" s="215" t="s">
        <v>124</v>
      </c>
      <c r="J13" s="215" t="s">
        <v>323</v>
      </c>
      <c r="K13" s="199" t="s">
        <v>324</v>
      </c>
      <c r="L13" s="112">
        <v>132</v>
      </c>
      <c r="M13" s="113">
        <f>L13/2-IF($W13=1,0.5,IF($W13=2,1,0))</f>
        <v>66</v>
      </c>
      <c r="N13" s="83">
        <f>RANK(M13,M$12:M$14,0)</f>
        <v>3</v>
      </c>
      <c r="O13" s="114">
        <v>7</v>
      </c>
      <c r="P13" s="114">
        <v>6.9</v>
      </c>
      <c r="Q13" s="114">
        <v>6.9</v>
      </c>
      <c r="R13" s="114">
        <v>7.4</v>
      </c>
      <c r="S13" s="112">
        <f>O13+P13+Q13+R13</f>
        <v>28.200000000000003</v>
      </c>
      <c r="T13" s="113">
        <f>S13/0.4-IF($W13=1,0.5,IF($W13=2,1,0))</f>
        <v>70.5</v>
      </c>
      <c r="U13" s="83">
        <f>RANK(T13,T$12:T$14,0)</f>
        <v>2</v>
      </c>
      <c r="V13" s="115"/>
      <c r="W13" s="115"/>
      <c r="X13" s="116"/>
      <c r="Y13" s="116"/>
      <c r="Z13" s="113">
        <f>(M13+T13)/2-IF($V13=1,0.5,IF($V13=2,1.5,0))</f>
        <v>68.25</v>
      </c>
      <c r="AA13" s="124" t="s">
        <v>43</v>
      </c>
    </row>
    <row r="14" spans="1:27" s="117" customFormat="1" ht="51" customHeight="1">
      <c r="A14" s="110">
        <f>RANK(Z14,Z$12:Z$14,0)</f>
        <v>3</v>
      </c>
      <c r="B14" s="111"/>
      <c r="C14" s="70"/>
      <c r="D14" s="140" t="s">
        <v>233</v>
      </c>
      <c r="E14" s="75" t="s">
        <v>234</v>
      </c>
      <c r="F14" s="76" t="s">
        <v>8</v>
      </c>
      <c r="G14" s="133" t="s">
        <v>235</v>
      </c>
      <c r="H14" s="134" t="s">
        <v>236</v>
      </c>
      <c r="I14" s="135" t="s">
        <v>237</v>
      </c>
      <c r="J14" s="135" t="s">
        <v>231</v>
      </c>
      <c r="K14" s="135" t="s">
        <v>78</v>
      </c>
      <c r="L14" s="112">
        <v>132.5</v>
      </c>
      <c r="M14" s="113">
        <f>L14/2-IF($W14=1,0.5,IF($W14=2,1,0))</f>
        <v>66.25</v>
      </c>
      <c r="N14" s="83">
        <f>RANK(M14,M$12:M$14,0)</f>
        <v>2</v>
      </c>
      <c r="O14" s="114">
        <v>7.1</v>
      </c>
      <c r="P14" s="114">
        <v>6.5</v>
      </c>
      <c r="Q14" s="114">
        <v>6.9</v>
      </c>
      <c r="R14" s="114">
        <v>6.9</v>
      </c>
      <c r="S14" s="112">
        <f>O14+P14+Q14+R14</f>
        <v>27.4</v>
      </c>
      <c r="T14" s="113">
        <f>S14/0.4-IF($W14=1,0.5,IF($W14=2,1,0))</f>
        <v>68.49999999999999</v>
      </c>
      <c r="U14" s="83">
        <f>RANK(T14,T$12:T$14,0)</f>
        <v>3</v>
      </c>
      <c r="V14" s="115"/>
      <c r="W14" s="115"/>
      <c r="X14" s="116"/>
      <c r="Y14" s="116"/>
      <c r="Z14" s="113">
        <f>(M14+T14)/2-IF($V14=1,0.5,IF($V14=2,1.5,0))</f>
        <v>67.375</v>
      </c>
      <c r="AA14" s="124" t="s">
        <v>43</v>
      </c>
    </row>
    <row r="15" spans="1:26" s="25" customFormat="1" ht="50.25" customHeight="1">
      <c r="A15" s="26"/>
      <c r="B15" s="27"/>
      <c r="C15" s="28"/>
      <c r="D15" s="42"/>
      <c r="E15" s="3"/>
      <c r="F15" s="4"/>
      <c r="G15" s="5"/>
      <c r="H15" s="43"/>
      <c r="I15" s="44"/>
      <c r="J15" s="4"/>
      <c r="K15" s="6"/>
      <c r="L15" s="29"/>
      <c r="M15" s="30"/>
      <c r="N15" s="31"/>
      <c r="O15" s="29"/>
      <c r="P15" s="30"/>
      <c r="Q15" s="31"/>
      <c r="R15" s="29"/>
      <c r="S15" s="30"/>
      <c r="T15" s="31"/>
      <c r="U15" s="31"/>
      <c r="V15" s="31"/>
      <c r="W15" s="29"/>
      <c r="X15" s="32"/>
      <c r="Y15" s="30"/>
      <c r="Z15" s="33"/>
    </row>
    <row r="16" spans="1:26" ht="34.5" customHeight="1">
      <c r="A16" s="34"/>
      <c r="B16" s="34"/>
      <c r="C16" s="34"/>
      <c r="D16" s="34" t="s">
        <v>18</v>
      </c>
      <c r="E16" s="34"/>
      <c r="F16" s="34"/>
      <c r="G16" s="34"/>
      <c r="H16" s="34"/>
      <c r="J16" s="34"/>
      <c r="K16" s="129" t="s">
        <v>246</v>
      </c>
      <c r="L16" s="35"/>
      <c r="M16" s="36"/>
      <c r="N16" s="34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34.5" customHeight="1">
      <c r="A17" s="34"/>
      <c r="B17" s="34"/>
      <c r="C17" s="34"/>
      <c r="D17" s="34"/>
      <c r="E17" s="34"/>
      <c r="F17" s="34"/>
      <c r="G17" s="34"/>
      <c r="H17" s="34"/>
      <c r="J17" s="34"/>
      <c r="K17" s="129"/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34.5" customHeight="1">
      <c r="A18" s="34"/>
      <c r="B18" s="34"/>
      <c r="C18" s="34"/>
      <c r="D18" s="34" t="s">
        <v>11</v>
      </c>
      <c r="E18" s="34"/>
      <c r="F18" s="34"/>
      <c r="G18" s="34"/>
      <c r="H18" s="34"/>
      <c r="J18" s="34"/>
      <c r="K18" s="129" t="s">
        <v>164</v>
      </c>
      <c r="L18" s="35"/>
      <c r="M18" s="39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34.5" customHeight="1">
      <c r="A19" s="34"/>
      <c r="B19" s="34"/>
      <c r="C19" s="34"/>
      <c r="D19" s="34"/>
      <c r="E19" s="34"/>
      <c r="F19" s="34"/>
      <c r="G19" s="34"/>
      <c r="H19" s="34"/>
      <c r="J19" s="34"/>
      <c r="K19" s="1"/>
      <c r="L19" s="35"/>
      <c r="M19" s="36"/>
      <c r="N19" s="34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 ht="34.5" customHeight="1">
      <c r="A20" s="34"/>
      <c r="B20" s="34"/>
      <c r="C20" s="34"/>
      <c r="D20" s="34"/>
      <c r="E20" s="34"/>
      <c r="F20" s="34"/>
      <c r="G20" s="34"/>
      <c r="H20" s="34"/>
      <c r="J20" s="34"/>
      <c r="K20" s="129"/>
      <c r="L20" s="35"/>
      <c r="M20" s="39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</sheetData>
  <sheetProtection/>
  <protectedRanges>
    <protectedRange sqref="K12:K14" name="Диапазон1_3_1_1_3_11_1_1_3_1_1_2_1_3_3_1_1_1_1_2_1"/>
  </protectedRanges>
  <mergeCells count="26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printOptions/>
  <pageMargins left="0.48" right="0.39" top="0.48" bottom="0.15748031496062992" header="0.2362204724409449" footer="0.15748031496062992"/>
  <pageSetup fitToHeight="1" fitToWidth="1" horizontalDpi="600" verticalDpi="60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view="pageBreakPreview" zoomScale="75" zoomScaleNormal="60" zoomScaleSheetLayoutView="75" zoomScalePageLayoutView="0" workbookViewId="0" topLeftCell="A4">
      <selection activeCell="H15" sqref="H15"/>
    </sheetView>
  </sheetViews>
  <sheetFormatPr defaultColWidth="9.140625" defaultRowHeight="12.75"/>
  <cols>
    <col min="1" max="1" width="5.57421875" style="8" customWidth="1"/>
    <col min="2" max="3" width="4.7109375" style="8" hidden="1" customWidth="1"/>
    <col min="4" max="4" width="19.00390625" style="8" customWidth="1"/>
    <col min="5" max="5" width="10.421875" style="8" customWidth="1"/>
    <col min="6" max="6" width="5.8515625" style="8" customWidth="1"/>
    <col min="7" max="7" width="35.28125" style="8" customWidth="1"/>
    <col min="8" max="8" width="11.140625" style="8" customWidth="1"/>
    <col min="9" max="9" width="16.57421875" style="8" customWidth="1"/>
    <col min="10" max="10" width="12.7109375" style="8" hidden="1" customWidth="1"/>
    <col min="11" max="11" width="26.8515625" style="8" customWidth="1"/>
    <col min="12" max="12" width="8.00390625" style="40" customWidth="1"/>
    <col min="13" max="13" width="10.57421875" style="41" customWidth="1"/>
    <col min="14" max="14" width="6.8515625" style="8" customWidth="1"/>
    <col min="15" max="15" width="6.8515625" style="40" customWidth="1"/>
    <col min="16" max="16" width="6.8515625" style="41" customWidth="1"/>
    <col min="17" max="17" width="6.8515625" style="8" customWidth="1"/>
    <col min="18" max="18" width="6.8515625" style="40" customWidth="1"/>
    <col min="19" max="19" width="8.7109375" style="41" customWidth="1"/>
    <col min="20" max="20" width="10.57421875" style="8" customWidth="1"/>
    <col min="21" max="21" width="5.7109375" style="8" customWidth="1"/>
    <col min="22" max="23" width="4.421875" style="8" customWidth="1"/>
    <col min="24" max="24" width="4.421875" style="8" hidden="1" customWidth="1"/>
    <col min="25" max="25" width="4.421875" style="41" hidden="1" customWidth="1"/>
    <col min="26" max="26" width="11.57421875" style="8" customWidth="1"/>
    <col min="27" max="27" width="9.8515625" style="8" customWidth="1"/>
    <col min="28" max="16384" width="9.140625" style="8" customWidth="1"/>
  </cols>
  <sheetData>
    <row r="1" spans="1:27" ht="77.25" customHeight="1">
      <c r="A1" s="251" t="s">
        <v>336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</row>
    <row r="2" spans="1:27" ht="18" customHeight="1">
      <c r="A2" s="263" t="s">
        <v>167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</row>
    <row r="3" spans="1:27" s="9" customFormat="1" ht="15.75" customHeight="1">
      <c r="A3" s="255" t="s">
        <v>166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</row>
    <row r="4" spans="1:27" s="10" customFormat="1" ht="27" customHeight="1">
      <c r="A4" s="256" t="s">
        <v>30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</row>
    <row r="5" spans="1:27" s="11" customFormat="1" ht="27" customHeight="1">
      <c r="A5" s="264" t="s">
        <v>249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</row>
    <row r="6" spans="1:27" s="106" customFormat="1" ht="18.75" customHeight="1">
      <c r="A6" s="245" t="s">
        <v>349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</row>
    <row r="7" spans="1:26" ht="3" customHeight="1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</row>
    <row r="8" spans="1:26" s="17" customFormat="1" ht="15" customHeight="1">
      <c r="A8" s="89" t="s">
        <v>48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69"/>
      <c r="Z8" s="152" t="s">
        <v>275</v>
      </c>
    </row>
    <row r="9" spans="1:27" s="195" customFormat="1" ht="19.5" customHeight="1">
      <c r="A9" s="262" t="s">
        <v>29</v>
      </c>
      <c r="B9" s="265" t="s">
        <v>63</v>
      </c>
      <c r="C9" s="266" t="s">
        <v>14</v>
      </c>
      <c r="D9" s="269" t="s">
        <v>16</v>
      </c>
      <c r="E9" s="269" t="s">
        <v>3</v>
      </c>
      <c r="F9" s="262" t="s">
        <v>15</v>
      </c>
      <c r="G9" s="269" t="s">
        <v>17</v>
      </c>
      <c r="H9" s="269" t="s">
        <v>3</v>
      </c>
      <c r="I9" s="269" t="s">
        <v>4</v>
      </c>
      <c r="J9" s="196"/>
      <c r="K9" s="269" t="s">
        <v>6</v>
      </c>
      <c r="L9" s="271" t="s">
        <v>58</v>
      </c>
      <c r="M9" s="271"/>
      <c r="N9" s="271"/>
      <c r="O9" s="272" t="s">
        <v>348</v>
      </c>
      <c r="P9" s="273"/>
      <c r="Q9" s="273"/>
      <c r="R9" s="273"/>
      <c r="S9" s="273"/>
      <c r="T9" s="273"/>
      <c r="U9" s="274"/>
      <c r="V9" s="265" t="s">
        <v>22</v>
      </c>
      <c r="W9" s="276" t="s">
        <v>165</v>
      </c>
      <c r="X9" s="262"/>
      <c r="Y9" s="265" t="s">
        <v>64</v>
      </c>
      <c r="Z9" s="270" t="s">
        <v>25</v>
      </c>
      <c r="AA9" s="270" t="s">
        <v>26</v>
      </c>
    </row>
    <row r="10" spans="1:27" s="195" customFormat="1" ht="19.5" customHeight="1">
      <c r="A10" s="262"/>
      <c r="B10" s="265"/>
      <c r="C10" s="267"/>
      <c r="D10" s="269"/>
      <c r="E10" s="269"/>
      <c r="F10" s="262"/>
      <c r="G10" s="269"/>
      <c r="H10" s="269"/>
      <c r="I10" s="269"/>
      <c r="J10" s="196"/>
      <c r="K10" s="269"/>
      <c r="L10" s="271" t="s">
        <v>65</v>
      </c>
      <c r="M10" s="271"/>
      <c r="N10" s="271"/>
      <c r="O10" s="272" t="s">
        <v>66</v>
      </c>
      <c r="P10" s="273"/>
      <c r="Q10" s="273"/>
      <c r="R10" s="273"/>
      <c r="S10" s="273"/>
      <c r="T10" s="273"/>
      <c r="U10" s="274"/>
      <c r="V10" s="275"/>
      <c r="W10" s="267"/>
      <c r="X10" s="262"/>
      <c r="Y10" s="265"/>
      <c r="Z10" s="270"/>
      <c r="AA10" s="270"/>
    </row>
    <row r="11" spans="1:27" s="195" customFormat="1" ht="86.25" customHeight="1">
      <c r="A11" s="262"/>
      <c r="B11" s="265"/>
      <c r="C11" s="268"/>
      <c r="D11" s="269"/>
      <c r="E11" s="269"/>
      <c r="F11" s="262"/>
      <c r="G11" s="269"/>
      <c r="H11" s="269"/>
      <c r="I11" s="269"/>
      <c r="J11" s="196"/>
      <c r="K11" s="269"/>
      <c r="L11" s="107" t="s">
        <v>27</v>
      </c>
      <c r="M11" s="108" t="s">
        <v>28</v>
      </c>
      <c r="N11" s="107" t="s">
        <v>29</v>
      </c>
      <c r="O11" s="109" t="s">
        <v>67</v>
      </c>
      <c r="P11" s="109" t="s">
        <v>68</v>
      </c>
      <c r="Q11" s="109" t="s">
        <v>69</v>
      </c>
      <c r="R11" s="109" t="s">
        <v>70</v>
      </c>
      <c r="S11" s="108" t="s">
        <v>27</v>
      </c>
      <c r="T11" s="107" t="s">
        <v>28</v>
      </c>
      <c r="U11" s="107" t="s">
        <v>29</v>
      </c>
      <c r="V11" s="265"/>
      <c r="W11" s="277"/>
      <c r="X11" s="262"/>
      <c r="Y11" s="265"/>
      <c r="Z11" s="270"/>
      <c r="AA11" s="270"/>
    </row>
    <row r="12" spans="1:27" s="117" customFormat="1" ht="51" customHeight="1">
      <c r="A12" s="110">
        <f aca="true" t="shared" si="0" ref="A12:A17">RANK(Z12,Z$12:Z$17,0)</f>
        <v>1</v>
      </c>
      <c r="B12" s="111"/>
      <c r="C12" s="70"/>
      <c r="D12" s="140" t="s">
        <v>329</v>
      </c>
      <c r="E12" s="200"/>
      <c r="F12" s="76" t="s">
        <v>8</v>
      </c>
      <c r="G12" s="133" t="s">
        <v>286</v>
      </c>
      <c r="H12" s="134" t="s">
        <v>152</v>
      </c>
      <c r="I12" s="135" t="s">
        <v>153</v>
      </c>
      <c r="J12" s="135" t="s">
        <v>56</v>
      </c>
      <c r="K12" s="151" t="s">
        <v>232</v>
      </c>
      <c r="L12" s="112">
        <v>134</v>
      </c>
      <c r="M12" s="113">
        <f aca="true" t="shared" si="1" ref="M12:M17">L12/2-IF($W12=1,0.5,IF($W12=2,1,0))</f>
        <v>67</v>
      </c>
      <c r="N12" s="83">
        <f aca="true" t="shared" si="2" ref="N12:N17">RANK(M12,M$12:M$17,0)</f>
        <v>1</v>
      </c>
      <c r="O12" s="114">
        <v>7.1</v>
      </c>
      <c r="P12" s="114">
        <v>7.1</v>
      </c>
      <c r="Q12" s="114">
        <v>7.4</v>
      </c>
      <c r="R12" s="114">
        <v>7.5</v>
      </c>
      <c r="S12" s="112">
        <f aca="true" t="shared" si="3" ref="S12:S17">O12+P12+Q12+R12</f>
        <v>29.1</v>
      </c>
      <c r="T12" s="113">
        <f aca="true" t="shared" si="4" ref="T12:T17">S12/0.4-IF($W12=1,0.5,IF($W12=2,1,0))</f>
        <v>72.75</v>
      </c>
      <c r="U12" s="83">
        <f aca="true" t="shared" si="5" ref="U12:U17">RANK(T12,T$12:T$17,0)</f>
        <v>1</v>
      </c>
      <c r="V12" s="115"/>
      <c r="W12" s="115"/>
      <c r="X12" s="116"/>
      <c r="Y12" s="116"/>
      <c r="Z12" s="113">
        <f aca="true" t="shared" si="6" ref="Z12:Z17">(M12+T12)/2-IF($V12=1,0.5,IF($V12=2,1.5,0))</f>
        <v>69.875</v>
      </c>
      <c r="AA12" s="124">
        <v>2</v>
      </c>
    </row>
    <row r="13" spans="1:27" s="117" customFormat="1" ht="51" customHeight="1">
      <c r="A13" s="110">
        <f t="shared" si="0"/>
        <v>2</v>
      </c>
      <c r="B13" s="111"/>
      <c r="C13" s="70"/>
      <c r="D13" s="140" t="s">
        <v>233</v>
      </c>
      <c r="E13" s="75" t="s">
        <v>234</v>
      </c>
      <c r="F13" s="76" t="s">
        <v>8</v>
      </c>
      <c r="G13" s="133" t="s">
        <v>286</v>
      </c>
      <c r="H13" s="134" t="s">
        <v>152</v>
      </c>
      <c r="I13" s="135" t="s">
        <v>153</v>
      </c>
      <c r="J13" s="145" t="s">
        <v>231</v>
      </c>
      <c r="K13" s="135" t="s">
        <v>78</v>
      </c>
      <c r="L13" s="112">
        <v>133.5</v>
      </c>
      <c r="M13" s="113">
        <f t="shared" si="1"/>
        <v>66.75</v>
      </c>
      <c r="N13" s="83">
        <f t="shared" si="2"/>
        <v>4</v>
      </c>
      <c r="O13" s="114">
        <v>7.3</v>
      </c>
      <c r="P13" s="114">
        <v>7</v>
      </c>
      <c r="Q13" s="114">
        <v>7</v>
      </c>
      <c r="R13" s="114">
        <v>7.5</v>
      </c>
      <c r="S13" s="112">
        <f t="shared" si="3"/>
        <v>28.8</v>
      </c>
      <c r="T13" s="113">
        <f t="shared" si="4"/>
        <v>72</v>
      </c>
      <c r="U13" s="83">
        <f t="shared" si="5"/>
        <v>2</v>
      </c>
      <c r="V13" s="115"/>
      <c r="W13" s="115"/>
      <c r="X13" s="116"/>
      <c r="Y13" s="116"/>
      <c r="Z13" s="113">
        <f t="shared" si="6"/>
        <v>69.375</v>
      </c>
      <c r="AA13" s="124">
        <v>2</v>
      </c>
    </row>
    <row r="14" spans="1:27" s="117" customFormat="1" ht="51" customHeight="1">
      <c r="A14" s="110">
        <f t="shared" si="0"/>
        <v>3</v>
      </c>
      <c r="B14" s="111"/>
      <c r="C14" s="70"/>
      <c r="D14" s="140" t="s">
        <v>226</v>
      </c>
      <c r="E14" s="75" t="s">
        <v>227</v>
      </c>
      <c r="F14" s="138" t="s">
        <v>8</v>
      </c>
      <c r="G14" s="133" t="s">
        <v>286</v>
      </c>
      <c r="H14" s="134" t="s">
        <v>152</v>
      </c>
      <c r="I14" s="135" t="s">
        <v>153</v>
      </c>
      <c r="J14" s="135" t="s">
        <v>231</v>
      </c>
      <c r="K14" s="151" t="s">
        <v>232</v>
      </c>
      <c r="L14" s="112">
        <v>133.5</v>
      </c>
      <c r="M14" s="113">
        <f t="shared" si="1"/>
        <v>66.75</v>
      </c>
      <c r="N14" s="83">
        <f t="shared" si="2"/>
        <v>4</v>
      </c>
      <c r="O14" s="114">
        <v>7</v>
      </c>
      <c r="P14" s="114">
        <v>7.2</v>
      </c>
      <c r="Q14" s="114">
        <v>7</v>
      </c>
      <c r="R14" s="114">
        <v>7.5</v>
      </c>
      <c r="S14" s="112">
        <f t="shared" si="3"/>
        <v>28.7</v>
      </c>
      <c r="T14" s="113">
        <f t="shared" si="4"/>
        <v>71.75</v>
      </c>
      <c r="U14" s="83">
        <f t="shared" si="5"/>
        <v>3</v>
      </c>
      <c r="V14" s="115"/>
      <c r="W14" s="115"/>
      <c r="X14" s="116"/>
      <c r="Y14" s="116"/>
      <c r="Z14" s="113">
        <f t="shared" si="6"/>
        <v>69.25</v>
      </c>
      <c r="AA14" s="124">
        <v>2</v>
      </c>
    </row>
    <row r="15" spans="1:27" s="117" customFormat="1" ht="51" customHeight="1">
      <c r="A15" s="110">
        <f t="shared" si="0"/>
        <v>4</v>
      </c>
      <c r="B15" s="111"/>
      <c r="C15" s="70"/>
      <c r="D15" s="140" t="s">
        <v>233</v>
      </c>
      <c r="E15" s="75" t="s">
        <v>234</v>
      </c>
      <c r="F15" s="76" t="s">
        <v>8</v>
      </c>
      <c r="G15" s="154" t="s">
        <v>331</v>
      </c>
      <c r="H15" s="79" t="s">
        <v>330</v>
      </c>
      <c r="I15" s="77" t="s">
        <v>97</v>
      </c>
      <c r="J15" s="145" t="s">
        <v>231</v>
      </c>
      <c r="K15" s="135" t="s">
        <v>78</v>
      </c>
      <c r="L15" s="112">
        <v>134</v>
      </c>
      <c r="M15" s="113">
        <f t="shared" si="1"/>
        <v>67</v>
      </c>
      <c r="N15" s="83">
        <f t="shared" si="2"/>
        <v>1</v>
      </c>
      <c r="O15" s="114">
        <v>6.9</v>
      </c>
      <c r="P15" s="114">
        <v>7</v>
      </c>
      <c r="Q15" s="114">
        <v>7.2</v>
      </c>
      <c r="R15" s="114">
        <v>7.4</v>
      </c>
      <c r="S15" s="112">
        <f t="shared" si="3"/>
        <v>28.5</v>
      </c>
      <c r="T15" s="113">
        <f t="shared" si="4"/>
        <v>71.25</v>
      </c>
      <c r="U15" s="83">
        <f t="shared" si="5"/>
        <v>4</v>
      </c>
      <c r="V15" s="115"/>
      <c r="W15" s="115"/>
      <c r="X15" s="116"/>
      <c r="Y15" s="116"/>
      <c r="Z15" s="113">
        <f t="shared" si="6"/>
        <v>69.125</v>
      </c>
      <c r="AA15" s="124">
        <v>2</v>
      </c>
    </row>
    <row r="16" spans="1:27" s="117" customFormat="1" ht="51" customHeight="1">
      <c r="A16" s="110">
        <f t="shared" si="0"/>
        <v>5</v>
      </c>
      <c r="B16" s="111"/>
      <c r="C16" s="70"/>
      <c r="D16" s="140" t="s">
        <v>329</v>
      </c>
      <c r="E16" s="200"/>
      <c r="F16" s="76" t="s">
        <v>8</v>
      </c>
      <c r="G16" s="154" t="s">
        <v>331</v>
      </c>
      <c r="H16" s="79" t="s">
        <v>330</v>
      </c>
      <c r="I16" s="77" t="s">
        <v>97</v>
      </c>
      <c r="J16" s="135" t="s">
        <v>56</v>
      </c>
      <c r="K16" s="151" t="s">
        <v>232</v>
      </c>
      <c r="L16" s="112">
        <v>134</v>
      </c>
      <c r="M16" s="113">
        <f t="shared" si="1"/>
        <v>67</v>
      </c>
      <c r="N16" s="83">
        <f t="shared" si="2"/>
        <v>1</v>
      </c>
      <c r="O16" s="114">
        <v>7.2</v>
      </c>
      <c r="P16" s="114">
        <v>7</v>
      </c>
      <c r="Q16" s="114">
        <v>6.8</v>
      </c>
      <c r="R16" s="114">
        <v>7.4</v>
      </c>
      <c r="S16" s="112">
        <f t="shared" si="3"/>
        <v>28.4</v>
      </c>
      <c r="T16" s="113">
        <f t="shared" si="4"/>
        <v>70.99999999999999</v>
      </c>
      <c r="U16" s="83">
        <f t="shared" si="5"/>
        <v>5</v>
      </c>
      <c r="V16" s="115"/>
      <c r="W16" s="115"/>
      <c r="X16" s="116"/>
      <c r="Y16" s="116"/>
      <c r="Z16" s="113">
        <f t="shared" si="6"/>
        <v>69</v>
      </c>
      <c r="AA16" s="124">
        <v>2</v>
      </c>
    </row>
    <row r="17" spans="1:27" s="117" customFormat="1" ht="51" customHeight="1">
      <c r="A17" s="110">
        <f t="shared" si="0"/>
        <v>6</v>
      </c>
      <c r="B17" s="111"/>
      <c r="C17" s="70"/>
      <c r="D17" s="140" t="s">
        <v>226</v>
      </c>
      <c r="E17" s="75" t="s">
        <v>227</v>
      </c>
      <c r="F17" s="138" t="s">
        <v>8</v>
      </c>
      <c r="G17" s="154" t="s">
        <v>331</v>
      </c>
      <c r="H17" s="79" t="s">
        <v>330</v>
      </c>
      <c r="I17" s="77" t="s">
        <v>97</v>
      </c>
      <c r="J17" s="135" t="s">
        <v>231</v>
      </c>
      <c r="K17" s="151" t="s">
        <v>232</v>
      </c>
      <c r="L17" s="112">
        <v>132.5</v>
      </c>
      <c r="M17" s="113">
        <f t="shared" si="1"/>
        <v>66.25</v>
      </c>
      <c r="N17" s="83">
        <f t="shared" si="2"/>
        <v>6</v>
      </c>
      <c r="O17" s="114">
        <v>6.8</v>
      </c>
      <c r="P17" s="114">
        <v>6.8</v>
      </c>
      <c r="Q17" s="114">
        <v>6.8</v>
      </c>
      <c r="R17" s="114">
        <v>7</v>
      </c>
      <c r="S17" s="112">
        <f t="shared" si="3"/>
        <v>27.4</v>
      </c>
      <c r="T17" s="113">
        <f t="shared" si="4"/>
        <v>68.49999999999999</v>
      </c>
      <c r="U17" s="83">
        <f t="shared" si="5"/>
        <v>6</v>
      </c>
      <c r="V17" s="115"/>
      <c r="W17" s="115"/>
      <c r="X17" s="116"/>
      <c r="Y17" s="116"/>
      <c r="Z17" s="113">
        <f t="shared" si="6"/>
        <v>67.375</v>
      </c>
      <c r="AA17" s="124">
        <v>2</v>
      </c>
    </row>
    <row r="18" spans="1:26" s="25" customFormat="1" ht="50.25" customHeight="1">
      <c r="A18" s="26"/>
      <c r="B18" s="27"/>
      <c r="C18" s="28"/>
      <c r="D18" s="42"/>
      <c r="E18" s="3"/>
      <c r="F18" s="4"/>
      <c r="G18" s="5"/>
      <c r="H18" s="43"/>
      <c r="I18" s="44"/>
      <c r="J18" s="4"/>
      <c r="K18" s="6"/>
      <c r="L18" s="29"/>
      <c r="M18" s="30"/>
      <c r="N18" s="31"/>
      <c r="O18" s="29"/>
      <c r="P18" s="30"/>
      <c r="Q18" s="31"/>
      <c r="R18" s="29"/>
      <c r="S18" s="30"/>
      <c r="T18" s="31"/>
      <c r="U18" s="31"/>
      <c r="V18" s="31"/>
      <c r="W18" s="29"/>
      <c r="X18" s="32"/>
      <c r="Y18" s="30"/>
      <c r="Z18" s="33"/>
    </row>
    <row r="19" spans="1:26" ht="34.5" customHeight="1">
      <c r="A19" s="34"/>
      <c r="B19" s="34"/>
      <c r="C19" s="34"/>
      <c r="D19" s="34" t="s">
        <v>18</v>
      </c>
      <c r="E19" s="34"/>
      <c r="F19" s="34"/>
      <c r="G19" s="34"/>
      <c r="H19" s="34"/>
      <c r="J19" s="34"/>
      <c r="K19" s="129" t="s">
        <v>246</v>
      </c>
      <c r="L19" s="35"/>
      <c r="M19" s="36"/>
      <c r="N19" s="34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 ht="34.5" customHeight="1">
      <c r="A20" s="34"/>
      <c r="B20" s="34"/>
      <c r="C20" s="34"/>
      <c r="D20" s="34"/>
      <c r="E20" s="34"/>
      <c r="F20" s="34"/>
      <c r="G20" s="34"/>
      <c r="H20" s="34"/>
      <c r="J20" s="34"/>
      <c r="K20" s="129"/>
      <c r="L20" s="35"/>
      <c r="M20" s="36"/>
      <c r="N20" s="34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  <row r="21" spans="1:26" ht="34.5" customHeight="1">
      <c r="A21" s="34"/>
      <c r="B21" s="34"/>
      <c r="C21" s="34"/>
      <c r="D21" s="34" t="s">
        <v>11</v>
      </c>
      <c r="E21" s="34"/>
      <c r="F21" s="34"/>
      <c r="G21" s="34"/>
      <c r="H21" s="34"/>
      <c r="J21" s="34"/>
      <c r="K21" s="129" t="s">
        <v>164</v>
      </c>
      <c r="L21" s="35"/>
      <c r="M21" s="39"/>
      <c r="O21" s="37"/>
      <c r="P21" s="38"/>
      <c r="Q21" s="34"/>
      <c r="R21" s="37"/>
      <c r="S21" s="38"/>
      <c r="T21" s="34"/>
      <c r="U21" s="34"/>
      <c r="V21" s="34"/>
      <c r="W21" s="34"/>
      <c r="X21" s="34"/>
      <c r="Y21" s="38"/>
      <c r="Z21" s="34"/>
    </row>
    <row r="22" spans="1:26" ht="34.5" customHeight="1">
      <c r="A22" s="34"/>
      <c r="B22" s="34"/>
      <c r="C22" s="34"/>
      <c r="D22" s="34"/>
      <c r="E22" s="34"/>
      <c r="F22" s="34"/>
      <c r="G22" s="34"/>
      <c r="H22" s="34"/>
      <c r="J22" s="34"/>
      <c r="K22" s="1"/>
      <c r="L22" s="35"/>
      <c r="M22" s="36"/>
      <c r="N22" s="34"/>
      <c r="O22" s="37"/>
      <c r="P22" s="38"/>
      <c r="Q22" s="34"/>
      <c r="R22" s="37"/>
      <c r="S22" s="38"/>
      <c r="T22" s="34"/>
      <c r="U22" s="34"/>
      <c r="V22" s="34"/>
      <c r="W22" s="34"/>
      <c r="X22" s="34"/>
      <c r="Y22" s="38"/>
      <c r="Z22" s="34"/>
    </row>
    <row r="23" spans="1:26" ht="34.5" customHeight="1">
      <c r="A23" s="34"/>
      <c r="B23" s="34"/>
      <c r="C23" s="34"/>
      <c r="D23" s="34"/>
      <c r="E23" s="34"/>
      <c r="F23" s="34"/>
      <c r="G23" s="34"/>
      <c r="H23" s="34"/>
      <c r="J23" s="34"/>
      <c r="K23" s="129"/>
      <c r="L23" s="35"/>
      <c r="M23" s="39"/>
      <c r="O23" s="37"/>
      <c r="P23" s="38"/>
      <c r="Q23" s="34"/>
      <c r="R23" s="37"/>
      <c r="S23" s="38"/>
      <c r="T23" s="34"/>
      <c r="U23" s="34"/>
      <c r="V23" s="34"/>
      <c r="W23" s="34"/>
      <c r="X23" s="34"/>
      <c r="Y23" s="38"/>
      <c r="Z23" s="34"/>
    </row>
  </sheetData>
  <sheetProtection/>
  <protectedRanges>
    <protectedRange sqref="K13:K15" name="Диапазон1_3_1_1_3_11_1_1_3_1_1_2_1_3_3_1_1_1_1_2_1"/>
    <protectedRange sqref="K12" name="Диапазон1_3_1_1_3_11_1_1_3_1_1_2_1_3_3_1_1_1_1_1_1"/>
  </protectedRanges>
  <mergeCells count="26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printOptions/>
  <pageMargins left="0.48" right="0.39" top="0.48" bottom="0.15748031496062992" header="0.2362204724409449" footer="0.15748031496062992"/>
  <pageSetup fitToHeight="1" fitToWidth="1" horizontalDpi="600" verticalDpi="600" orientation="landscape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view="pageBreakPreview" zoomScale="90" zoomScaleSheetLayoutView="90" zoomScalePageLayoutView="0" workbookViewId="0" topLeftCell="A2">
      <selection activeCell="R17" sqref="R17"/>
    </sheetView>
  </sheetViews>
  <sheetFormatPr defaultColWidth="9.140625" defaultRowHeight="12.75"/>
  <cols>
    <col min="1" max="1" width="5.140625" style="170" customWidth="1"/>
    <col min="2" max="2" width="3.57421875" style="170" customWidth="1"/>
    <col min="3" max="3" width="19.28125" style="171" customWidth="1"/>
    <col min="4" max="4" width="8.140625" style="171" hidden="1" customWidth="1"/>
    <col min="5" max="5" width="5.8515625" style="171" customWidth="1"/>
    <col min="6" max="6" width="35.140625" style="171" customWidth="1"/>
    <col min="7" max="7" width="9.421875" style="171" hidden="1" customWidth="1"/>
    <col min="8" max="8" width="16.140625" style="176" hidden="1" customWidth="1"/>
    <col min="9" max="9" width="14.7109375" style="176" hidden="1" customWidth="1"/>
    <col min="10" max="10" width="24.57421875" style="220" customWidth="1"/>
    <col min="11" max="16" width="13.7109375" style="220" customWidth="1"/>
    <col min="17" max="255" width="9.140625" style="171" customWidth="1"/>
    <col min="256" max="16384" width="5.140625" style="171" customWidth="1"/>
  </cols>
  <sheetData>
    <row r="1" spans="1:16" s="128" customFormat="1" ht="21" customHeight="1" hidden="1">
      <c r="A1" s="167" t="s">
        <v>135</v>
      </c>
      <c r="B1" s="168"/>
      <c r="C1" s="169"/>
      <c r="D1" s="168" t="s">
        <v>136</v>
      </c>
      <c r="E1" s="169"/>
      <c r="F1" s="169"/>
      <c r="G1" s="168" t="s">
        <v>137</v>
      </c>
      <c r="H1" s="169"/>
      <c r="I1" s="169"/>
      <c r="J1" s="169"/>
      <c r="K1" s="169"/>
      <c r="L1" s="169"/>
      <c r="M1" s="169"/>
      <c r="N1" s="169"/>
      <c r="O1" s="169"/>
      <c r="P1" s="169"/>
    </row>
    <row r="2" spans="1:19" ht="47.25" customHeight="1">
      <c r="A2" s="239" t="s">
        <v>265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170"/>
      <c r="R2" s="170"/>
      <c r="S2" s="170"/>
    </row>
    <row r="3" spans="1:19" s="173" customFormat="1" ht="14.25" customHeight="1">
      <c r="A3" s="290" t="s">
        <v>19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172"/>
      <c r="R3" s="172"/>
      <c r="S3" s="172"/>
    </row>
    <row r="4" spans="1:16" s="174" customFormat="1" ht="18.75" customHeight="1" hidden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</row>
    <row r="5" spans="1:16" s="174" customFormat="1" ht="21.75" customHeight="1">
      <c r="A5" s="291" t="s">
        <v>138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</row>
    <row r="6" spans="1:16" s="174" customFormat="1" ht="12.75" hidden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</row>
    <row r="7" spans="1:16" s="174" customFormat="1" ht="14.25" customHeight="1">
      <c r="A7" s="280" t="s">
        <v>351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</row>
    <row r="8" spans="1:24" s="184" customFormat="1" ht="15" customHeight="1">
      <c r="A8" s="175" t="s">
        <v>48</v>
      </c>
      <c r="B8" s="176"/>
      <c r="C8" s="177"/>
      <c r="D8" s="178"/>
      <c r="E8" s="179"/>
      <c r="F8" s="178"/>
      <c r="G8" s="180"/>
      <c r="H8" s="180"/>
      <c r="I8" s="181"/>
      <c r="J8" s="182"/>
      <c r="K8" s="182"/>
      <c r="L8" s="182"/>
      <c r="M8" s="182"/>
      <c r="N8" s="182"/>
      <c r="O8" s="182"/>
      <c r="P8" s="152" t="s">
        <v>275</v>
      </c>
      <c r="Q8" s="183"/>
      <c r="R8" s="183"/>
      <c r="S8" s="183"/>
      <c r="T8" s="182"/>
      <c r="U8" s="182"/>
      <c r="V8" s="182"/>
      <c r="W8" s="182"/>
      <c r="X8" s="182"/>
    </row>
    <row r="9" spans="1:16" ht="15" customHeight="1">
      <c r="A9" s="282" t="s">
        <v>29</v>
      </c>
      <c r="B9" s="283" t="s">
        <v>14</v>
      </c>
      <c r="C9" s="284" t="s">
        <v>16</v>
      </c>
      <c r="D9" s="284" t="s">
        <v>3</v>
      </c>
      <c r="E9" s="283" t="s">
        <v>15</v>
      </c>
      <c r="F9" s="284" t="s">
        <v>17</v>
      </c>
      <c r="G9" s="284" t="s">
        <v>3</v>
      </c>
      <c r="H9" s="284" t="s">
        <v>4</v>
      </c>
      <c r="I9" s="284" t="s">
        <v>5</v>
      </c>
      <c r="J9" s="284" t="s">
        <v>6</v>
      </c>
      <c r="K9" s="285" t="s">
        <v>266</v>
      </c>
      <c r="L9" s="285" t="s">
        <v>267</v>
      </c>
      <c r="M9" s="285" t="s">
        <v>268</v>
      </c>
      <c r="N9" s="285" t="s">
        <v>269</v>
      </c>
      <c r="O9" s="285" t="s">
        <v>270</v>
      </c>
      <c r="P9" s="285" t="s">
        <v>274</v>
      </c>
    </row>
    <row r="10" spans="1:16" ht="19.5" customHeight="1">
      <c r="A10" s="282"/>
      <c r="B10" s="283"/>
      <c r="C10" s="284"/>
      <c r="D10" s="284"/>
      <c r="E10" s="283"/>
      <c r="F10" s="284"/>
      <c r="G10" s="284"/>
      <c r="H10" s="284"/>
      <c r="I10" s="284"/>
      <c r="J10" s="284"/>
      <c r="K10" s="288"/>
      <c r="L10" s="288"/>
      <c r="M10" s="288"/>
      <c r="N10" s="288"/>
      <c r="O10" s="286"/>
      <c r="P10" s="288"/>
    </row>
    <row r="11" spans="1:16" ht="19.5" customHeight="1">
      <c r="A11" s="282"/>
      <c r="B11" s="283"/>
      <c r="C11" s="284"/>
      <c r="D11" s="284"/>
      <c r="E11" s="283"/>
      <c r="F11" s="284"/>
      <c r="G11" s="284"/>
      <c r="H11" s="284"/>
      <c r="I11" s="284"/>
      <c r="J11" s="284"/>
      <c r="K11" s="289"/>
      <c r="L11" s="289"/>
      <c r="M11" s="289"/>
      <c r="N11" s="289"/>
      <c r="O11" s="287"/>
      <c r="P11" s="289"/>
    </row>
    <row r="12" spans="1:16" s="128" customFormat="1" ht="38.25" customHeight="1">
      <c r="A12" s="185">
        <v>1</v>
      </c>
      <c r="B12" s="186"/>
      <c r="C12" s="140" t="s">
        <v>118</v>
      </c>
      <c r="D12" s="134" t="s">
        <v>119</v>
      </c>
      <c r="E12" s="135">
        <v>3</v>
      </c>
      <c r="F12" s="133" t="s">
        <v>120</v>
      </c>
      <c r="G12" s="134" t="s">
        <v>121</v>
      </c>
      <c r="H12" s="135" t="s">
        <v>122</v>
      </c>
      <c r="I12" s="157" t="s">
        <v>40</v>
      </c>
      <c r="J12" s="136" t="s">
        <v>123</v>
      </c>
      <c r="K12" s="187">
        <v>63.111</v>
      </c>
      <c r="L12" s="189" t="s">
        <v>43</v>
      </c>
      <c r="M12" s="188">
        <v>62.556</v>
      </c>
      <c r="N12" s="189">
        <v>65.167</v>
      </c>
      <c r="O12" s="188">
        <v>63.056</v>
      </c>
      <c r="P12" s="189">
        <v>191.334</v>
      </c>
    </row>
    <row r="13" spans="1:16" s="128" customFormat="1" ht="38.25" customHeight="1">
      <c r="A13" s="185"/>
      <c r="B13" s="186"/>
      <c r="C13" s="140" t="s">
        <v>112</v>
      </c>
      <c r="D13" s="134"/>
      <c r="E13" s="93" t="s">
        <v>8</v>
      </c>
      <c r="F13" s="133" t="s">
        <v>271</v>
      </c>
      <c r="G13" s="134" t="s">
        <v>111</v>
      </c>
      <c r="H13" s="135" t="s">
        <v>110</v>
      </c>
      <c r="I13" s="135" t="s">
        <v>110</v>
      </c>
      <c r="J13" s="135" t="s">
        <v>378</v>
      </c>
      <c r="K13" s="187"/>
      <c r="L13" s="188" t="s">
        <v>43</v>
      </c>
      <c r="M13" s="188">
        <v>56.389</v>
      </c>
      <c r="N13" s="188"/>
      <c r="O13" s="188" t="s">
        <v>43</v>
      </c>
      <c r="P13" s="189" t="s">
        <v>43</v>
      </c>
    </row>
    <row r="14" spans="1:16" s="128" customFormat="1" ht="38.25" customHeight="1">
      <c r="A14" s="185"/>
      <c r="B14" s="186"/>
      <c r="C14" s="122" t="s">
        <v>86</v>
      </c>
      <c r="D14" s="118" t="s">
        <v>74</v>
      </c>
      <c r="E14" s="119" t="s">
        <v>10</v>
      </c>
      <c r="F14" s="120" t="s">
        <v>327</v>
      </c>
      <c r="G14" s="118" t="s">
        <v>328</v>
      </c>
      <c r="H14" s="119" t="s">
        <v>72</v>
      </c>
      <c r="I14" s="119" t="s">
        <v>72</v>
      </c>
      <c r="J14" s="199" t="s">
        <v>73</v>
      </c>
      <c r="K14" s="187"/>
      <c r="L14" s="188"/>
      <c r="M14" s="188"/>
      <c r="N14" s="188"/>
      <c r="O14" s="188">
        <v>63</v>
      </c>
      <c r="P14" s="189" t="s">
        <v>43</v>
      </c>
    </row>
    <row r="15" spans="1:16" s="128" customFormat="1" ht="38.25" customHeight="1">
      <c r="A15" s="185"/>
      <c r="B15" s="186"/>
      <c r="C15" s="105" t="s">
        <v>316</v>
      </c>
      <c r="D15" s="118" t="s">
        <v>317</v>
      </c>
      <c r="E15" s="119" t="s">
        <v>8</v>
      </c>
      <c r="F15" s="120" t="s">
        <v>318</v>
      </c>
      <c r="G15" s="118" t="s">
        <v>289</v>
      </c>
      <c r="H15" s="119" t="s">
        <v>124</v>
      </c>
      <c r="I15" s="119" t="s">
        <v>125</v>
      </c>
      <c r="J15" s="94" t="s">
        <v>345</v>
      </c>
      <c r="K15" s="187"/>
      <c r="L15" s="188"/>
      <c r="M15" s="188"/>
      <c r="N15" s="188"/>
      <c r="O15" s="188">
        <v>62</v>
      </c>
      <c r="P15" s="189" t="s">
        <v>43</v>
      </c>
    </row>
    <row r="16" spans="1:16" s="128" customFormat="1" ht="38.25" customHeight="1">
      <c r="A16" s="185"/>
      <c r="B16" s="186"/>
      <c r="C16" s="105" t="s">
        <v>141</v>
      </c>
      <c r="D16" s="118" t="s">
        <v>102</v>
      </c>
      <c r="E16" s="119" t="s">
        <v>8</v>
      </c>
      <c r="F16" s="154" t="s">
        <v>142</v>
      </c>
      <c r="G16" s="79" t="s">
        <v>103</v>
      </c>
      <c r="H16" s="77" t="s">
        <v>104</v>
      </c>
      <c r="I16" s="77" t="s">
        <v>53</v>
      </c>
      <c r="J16" s="94" t="s">
        <v>129</v>
      </c>
      <c r="K16" s="187">
        <v>59.778</v>
      </c>
      <c r="L16" s="188" t="s">
        <v>43</v>
      </c>
      <c r="M16" s="188"/>
      <c r="N16" s="188"/>
      <c r="O16" s="188" t="s">
        <v>43</v>
      </c>
      <c r="P16" s="189" t="s">
        <v>43</v>
      </c>
    </row>
    <row r="17" spans="1:16" s="128" customFormat="1" ht="38.25" customHeight="1">
      <c r="A17" s="185"/>
      <c r="B17" s="186"/>
      <c r="C17" s="230" t="s">
        <v>287</v>
      </c>
      <c r="D17" s="232" t="s">
        <v>320</v>
      </c>
      <c r="E17" s="215" t="s">
        <v>8</v>
      </c>
      <c r="F17" s="231" t="s">
        <v>321</v>
      </c>
      <c r="G17" s="232" t="s">
        <v>322</v>
      </c>
      <c r="H17" s="215" t="s">
        <v>124</v>
      </c>
      <c r="I17" s="215" t="s">
        <v>323</v>
      </c>
      <c r="J17" s="199" t="s">
        <v>324</v>
      </c>
      <c r="K17" s="187"/>
      <c r="L17" s="188"/>
      <c r="M17" s="188"/>
      <c r="N17" s="188"/>
      <c r="O17" s="188">
        <v>61.833</v>
      </c>
      <c r="P17" s="189" t="s">
        <v>43</v>
      </c>
    </row>
    <row r="18" spans="1:16" s="128" customFormat="1" ht="38.25" customHeight="1">
      <c r="A18" s="185"/>
      <c r="B18" s="186"/>
      <c r="C18" s="105" t="s">
        <v>326</v>
      </c>
      <c r="D18" s="118" t="s">
        <v>134</v>
      </c>
      <c r="E18" s="119" t="s">
        <v>8</v>
      </c>
      <c r="F18" s="120" t="s">
        <v>318</v>
      </c>
      <c r="G18" s="118" t="s">
        <v>289</v>
      </c>
      <c r="H18" s="119" t="s">
        <v>124</v>
      </c>
      <c r="I18" s="119" t="s">
        <v>125</v>
      </c>
      <c r="J18" s="77" t="s">
        <v>319</v>
      </c>
      <c r="K18" s="187"/>
      <c r="L18" s="188"/>
      <c r="M18" s="188"/>
      <c r="N18" s="188"/>
      <c r="O18" s="189">
        <v>60.667</v>
      </c>
      <c r="P18" s="189" t="s">
        <v>43</v>
      </c>
    </row>
    <row r="19" spans="1:16" s="128" customFormat="1" ht="38.25" customHeight="1">
      <c r="A19" s="185"/>
      <c r="B19" s="186"/>
      <c r="C19" s="105" t="s">
        <v>325</v>
      </c>
      <c r="D19" s="118" t="s">
        <v>298</v>
      </c>
      <c r="E19" s="119" t="s">
        <v>8</v>
      </c>
      <c r="F19" s="231" t="s">
        <v>321</v>
      </c>
      <c r="G19" s="232" t="s">
        <v>322</v>
      </c>
      <c r="H19" s="215" t="s">
        <v>124</v>
      </c>
      <c r="I19" s="215" t="s">
        <v>323</v>
      </c>
      <c r="J19" s="199" t="s">
        <v>324</v>
      </c>
      <c r="K19" s="187"/>
      <c r="L19" s="188"/>
      <c r="M19" s="188"/>
      <c r="N19" s="188"/>
      <c r="O19" s="189">
        <v>61.444</v>
      </c>
      <c r="P19" s="189" t="s">
        <v>43</v>
      </c>
    </row>
    <row r="20" spans="1:16" s="128" customFormat="1" ht="38.25" customHeight="1">
      <c r="A20" s="185"/>
      <c r="B20" s="186"/>
      <c r="C20" s="78" t="s">
        <v>140</v>
      </c>
      <c r="D20" s="118" t="s">
        <v>95</v>
      </c>
      <c r="E20" s="119" t="s">
        <v>10</v>
      </c>
      <c r="F20" s="90" t="s">
        <v>273</v>
      </c>
      <c r="G20" s="193" t="s">
        <v>161</v>
      </c>
      <c r="H20" s="135" t="s">
        <v>162</v>
      </c>
      <c r="I20" s="157" t="s">
        <v>90</v>
      </c>
      <c r="J20" s="199" t="s">
        <v>175</v>
      </c>
      <c r="K20" s="187"/>
      <c r="L20" s="188" t="s">
        <v>43</v>
      </c>
      <c r="M20" s="188">
        <v>52.778</v>
      </c>
      <c r="N20" s="188"/>
      <c r="O20" s="189" t="s">
        <v>43</v>
      </c>
      <c r="P20" s="189" t="s">
        <v>43</v>
      </c>
    </row>
    <row r="21" spans="3:10" ht="33.75" customHeight="1">
      <c r="C21" s="46"/>
      <c r="J21" s="129"/>
    </row>
    <row r="22" spans="3:10" ht="33.75" customHeight="1">
      <c r="C22" s="34" t="s">
        <v>18</v>
      </c>
      <c r="J22" s="129" t="s">
        <v>246</v>
      </c>
    </row>
    <row r="23" spans="3:10" ht="33.75" customHeight="1">
      <c r="C23" s="34"/>
      <c r="J23" s="129"/>
    </row>
    <row r="24" spans="3:10" ht="33.75" customHeight="1">
      <c r="C24" s="34" t="s">
        <v>11</v>
      </c>
      <c r="J24" s="129" t="s">
        <v>164</v>
      </c>
    </row>
    <row r="25" spans="3:10" ht="33.75" customHeight="1">
      <c r="C25" s="34"/>
      <c r="J25" s="1"/>
    </row>
    <row r="26" spans="3:10" ht="33.75" customHeight="1">
      <c r="C26" s="34" t="s">
        <v>45</v>
      </c>
      <c r="J26" s="129" t="s">
        <v>109</v>
      </c>
    </row>
  </sheetData>
  <sheetProtection/>
  <protectedRanges>
    <protectedRange sqref="J18" name="Диапазон1_3_1_1_3_11_1_1_3_1_1_2_1_3_3_1_1_1_1_1_1"/>
    <protectedRange sqref="J19" name="Диапазон1_3_1_1_3_11_1_1_3_1_1_2_1_3_3_1_1_1_1_1_1_1"/>
  </protectedRanges>
  <mergeCells count="22">
    <mergeCell ref="J9:J11"/>
    <mergeCell ref="K9:K11"/>
    <mergeCell ref="L9:L11"/>
    <mergeCell ref="M9:M11"/>
    <mergeCell ref="N9:N11"/>
    <mergeCell ref="A2:P2"/>
    <mergeCell ref="A3:P3"/>
    <mergeCell ref="A4:P4"/>
    <mergeCell ref="A5:P5"/>
    <mergeCell ref="A6:P6"/>
    <mergeCell ref="A7:P7"/>
    <mergeCell ref="A9:A11"/>
    <mergeCell ref="B9:B11"/>
    <mergeCell ref="C9:C11"/>
    <mergeCell ref="D9:D11"/>
    <mergeCell ref="O9:O11"/>
    <mergeCell ref="P9:P11"/>
    <mergeCell ref="E9:E11"/>
    <mergeCell ref="F9:F11"/>
    <mergeCell ref="G9:G11"/>
    <mergeCell ref="H9:H11"/>
    <mergeCell ref="I9:I11"/>
  </mergeCells>
  <conditionalFormatting sqref="F13:G13">
    <cfRule type="duplicateValues" priority="6" dxfId="0" stopIfTrue="1">
      <formula>AND(COUNTIF($F$13:$G$13,F13)&gt;1,NOT(ISBLANK(F13)))</formula>
    </cfRule>
  </conditionalFormatting>
  <conditionalFormatting sqref="F14:G14">
    <cfRule type="duplicateValues" priority="5" dxfId="0" stopIfTrue="1">
      <formula>AND(COUNTIF($F$14:$G$14,F14)&gt;1,NOT(ISBLANK(F14)))</formula>
    </cfRule>
  </conditionalFormatting>
  <conditionalFormatting sqref="F13:G14">
    <cfRule type="duplicateValues" priority="4" dxfId="0" stopIfTrue="1">
      <formula>AND(COUNTIF($F$13:$G$14,F13)&gt;1,NOT(ISBLANK(F13)))</formula>
    </cfRule>
  </conditionalFormatting>
  <conditionalFormatting sqref="F14:H14">
    <cfRule type="duplicateValues" priority="1" dxfId="0" stopIfTrue="1">
      <formula>AND(COUNTIF($F$14:$H$14,F14)&gt;1,NOT(ISBLANK(F14)))</formula>
    </cfRule>
  </conditionalFormatting>
  <printOptions/>
  <pageMargins left="0.31496062992125984" right="0.15748031496062992" top="0.4330708661417323" bottom="0.15748031496062992" header="0.2362204724409449" footer="0.15748031496062992"/>
  <pageSetup fitToHeight="0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view="pageBreakPreview" zoomScale="90" zoomScaleSheetLayoutView="90" zoomScalePageLayoutView="0" workbookViewId="0" topLeftCell="A2">
      <selection activeCell="K17" sqref="K17"/>
    </sheetView>
  </sheetViews>
  <sheetFormatPr defaultColWidth="9.140625" defaultRowHeight="12.75"/>
  <cols>
    <col min="1" max="1" width="5.140625" style="170" customWidth="1"/>
    <col min="2" max="2" width="3.57421875" style="170" hidden="1" customWidth="1"/>
    <col min="3" max="3" width="21.140625" style="171" customWidth="1"/>
    <col min="4" max="4" width="8.140625" style="171" hidden="1" customWidth="1"/>
    <col min="5" max="5" width="5.8515625" style="171" customWidth="1"/>
    <col min="6" max="6" width="35.140625" style="171" customWidth="1"/>
    <col min="7" max="7" width="9.421875" style="171" hidden="1" customWidth="1"/>
    <col min="8" max="8" width="16.140625" style="176" hidden="1" customWidth="1"/>
    <col min="9" max="9" width="14.7109375" style="176" hidden="1" customWidth="1"/>
    <col min="10" max="10" width="24.57421875" style="220" customWidth="1"/>
    <col min="11" max="16" width="13.140625" style="220" customWidth="1"/>
    <col min="17" max="255" width="9.140625" style="171" customWidth="1"/>
    <col min="256" max="16384" width="5.140625" style="171" customWidth="1"/>
  </cols>
  <sheetData>
    <row r="1" spans="1:16" s="128" customFormat="1" ht="21" customHeight="1" hidden="1">
      <c r="A1" s="167" t="s">
        <v>135</v>
      </c>
      <c r="B1" s="168"/>
      <c r="C1" s="169"/>
      <c r="D1" s="168" t="s">
        <v>136</v>
      </c>
      <c r="E1" s="169"/>
      <c r="F1" s="169"/>
      <c r="G1" s="168" t="s">
        <v>137</v>
      </c>
      <c r="H1" s="169"/>
      <c r="I1" s="169"/>
      <c r="J1" s="169"/>
      <c r="K1" s="169"/>
      <c r="L1" s="169"/>
      <c r="M1" s="169"/>
      <c r="N1" s="169"/>
      <c r="O1" s="169"/>
      <c r="P1" s="169"/>
    </row>
    <row r="2" spans="1:19" ht="47.25" customHeight="1">
      <c r="A2" s="239" t="s">
        <v>265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170"/>
      <c r="R2" s="170"/>
      <c r="S2" s="170"/>
    </row>
    <row r="3" spans="1:19" s="173" customFormat="1" ht="14.25" customHeight="1">
      <c r="A3" s="290" t="s">
        <v>19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172"/>
      <c r="R3" s="172"/>
      <c r="S3" s="172"/>
    </row>
    <row r="4" spans="1:16" s="174" customFormat="1" ht="18.75" customHeight="1" hidden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</row>
    <row r="5" spans="1:16" s="174" customFormat="1" ht="21.75" customHeight="1">
      <c r="A5" s="291" t="s">
        <v>143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</row>
    <row r="6" spans="1:16" s="174" customFormat="1" ht="18" customHeight="1">
      <c r="A6" s="281" t="s">
        <v>342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</row>
    <row r="7" spans="1:16" s="174" customFormat="1" ht="14.25" customHeight="1">
      <c r="A7" s="292" t="s">
        <v>77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</row>
    <row r="8" spans="1:24" s="184" customFormat="1" ht="15" customHeight="1">
      <c r="A8" s="175" t="s">
        <v>48</v>
      </c>
      <c r="B8" s="176"/>
      <c r="C8" s="177"/>
      <c r="D8" s="178"/>
      <c r="E8" s="179"/>
      <c r="F8" s="178"/>
      <c r="G8" s="180"/>
      <c r="H8" s="180"/>
      <c r="I8" s="181"/>
      <c r="J8" s="182"/>
      <c r="K8" s="182"/>
      <c r="L8" s="182"/>
      <c r="M8" s="182"/>
      <c r="N8" s="182"/>
      <c r="O8" s="182"/>
      <c r="P8" s="152" t="s">
        <v>275</v>
      </c>
      <c r="Q8" s="183"/>
      <c r="R8" s="183"/>
      <c r="S8" s="183"/>
      <c r="T8" s="182"/>
      <c r="U8" s="182"/>
      <c r="V8" s="182"/>
      <c r="W8" s="182"/>
      <c r="X8" s="182"/>
    </row>
    <row r="9" spans="1:16" ht="15" customHeight="1">
      <c r="A9" s="294" t="s">
        <v>29</v>
      </c>
      <c r="B9" s="297" t="s">
        <v>14</v>
      </c>
      <c r="C9" s="285" t="s">
        <v>16</v>
      </c>
      <c r="D9" s="285" t="s">
        <v>3</v>
      </c>
      <c r="E9" s="297" t="s">
        <v>15</v>
      </c>
      <c r="F9" s="285" t="s">
        <v>17</v>
      </c>
      <c r="G9" s="285" t="s">
        <v>3</v>
      </c>
      <c r="H9" s="285" t="s">
        <v>4</v>
      </c>
      <c r="I9" s="285" t="s">
        <v>5</v>
      </c>
      <c r="J9" s="285" t="s">
        <v>6</v>
      </c>
      <c r="K9" s="285" t="s">
        <v>266</v>
      </c>
      <c r="L9" s="285" t="s">
        <v>267</v>
      </c>
      <c r="M9" s="285" t="s">
        <v>268</v>
      </c>
      <c r="N9" s="285" t="s">
        <v>339</v>
      </c>
      <c r="O9" s="285" t="s">
        <v>338</v>
      </c>
      <c r="P9" s="285" t="s">
        <v>274</v>
      </c>
    </row>
    <row r="10" spans="1:16" ht="19.5" customHeight="1">
      <c r="A10" s="295"/>
      <c r="B10" s="298"/>
      <c r="C10" s="286"/>
      <c r="D10" s="286"/>
      <c r="E10" s="298"/>
      <c r="F10" s="286"/>
      <c r="G10" s="286"/>
      <c r="H10" s="286"/>
      <c r="I10" s="286"/>
      <c r="J10" s="286"/>
      <c r="K10" s="288"/>
      <c r="L10" s="288"/>
      <c r="M10" s="288"/>
      <c r="N10" s="288"/>
      <c r="O10" s="286"/>
      <c r="P10" s="288"/>
    </row>
    <row r="11" spans="1:16" ht="19.5" customHeight="1">
      <c r="A11" s="296"/>
      <c r="B11" s="299"/>
      <c r="C11" s="287"/>
      <c r="D11" s="287"/>
      <c r="E11" s="299"/>
      <c r="F11" s="287"/>
      <c r="G11" s="287"/>
      <c r="H11" s="287"/>
      <c r="I11" s="287"/>
      <c r="J11" s="287"/>
      <c r="K11" s="289"/>
      <c r="L11" s="289"/>
      <c r="M11" s="289"/>
      <c r="N11" s="289"/>
      <c r="O11" s="287"/>
      <c r="P11" s="289"/>
    </row>
    <row r="12" spans="1:16" s="128" customFormat="1" ht="37.5" customHeight="1">
      <c r="A12" s="234">
        <v>1</v>
      </c>
      <c r="B12" s="186"/>
      <c r="C12" s="105" t="s">
        <v>113</v>
      </c>
      <c r="D12" s="118" t="s">
        <v>116</v>
      </c>
      <c r="E12" s="119" t="s">
        <v>49</v>
      </c>
      <c r="F12" s="120" t="s">
        <v>174</v>
      </c>
      <c r="G12" s="118" t="s">
        <v>127</v>
      </c>
      <c r="H12" s="119" t="s">
        <v>149</v>
      </c>
      <c r="I12" s="119" t="s">
        <v>90</v>
      </c>
      <c r="J12" s="77" t="s">
        <v>57</v>
      </c>
      <c r="K12" s="190">
        <v>66.125</v>
      </c>
      <c r="L12" s="188" t="s">
        <v>43</v>
      </c>
      <c r="M12" s="188">
        <v>64.1590909090909</v>
      </c>
      <c r="N12" s="188">
        <v>65.375</v>
      </c>
      <c r="O12" s="188">
        <v>66.679</v>
      </c>
      <c r="P12" s="189">
        <v>198.179</v>
      </c>
    </row>
    <row r="13" spans="1:24" s="221" customFormat="1" ht="37.5" customHeight="1">
      <c r="A13" s="185"/>
      <c r="B13" s="186"/>
      <c r="C13" s="140" t="s">
        <v>280</v>
      </c>
      <c r="D13" s="134" t="s">
        <v>281</v>
      </c>
      <c r="E13" s="93" t="s">
        <v>10</v>
      </c>
      <c r="F13" s="133" t="s">
        <v>282</v>
      </c>
      <c r="G13" s="134" t="s">
        <v>283</v>
      </c>
      <c r="H13" s="135" t="s">
        <v>284</v>
      </c>
      <c r="I13" s="135" t="s">
        <v>82</v>
      </c>
      <c r="J13" s="135" t="s">
        <v>340</v>
      </c>
      <c r="K13" s="190"/>
      <c r="L13" s="188" t="s">
        <v>43</v>
      </c>
      <c r="M13" s="188">
        <v>63.97727272727273</v>
      </c>
      <c r="N13" s="188"/>
      <c r="O13" s="189" t="s">
        <v>43</v>
      </c>
      <c r="P13" s="189" t="s">
        <v>43</v>
      </c>
      <c r="Q13" s="171"/>
      <c r="R13" s="171"/>
      <c r="S13" s="171"/>
      <c r="T13" s="171"/>
      <c r="U13" s="171"/>
      <c r="V13" s="171"/>
      <c r="W13" s="171"/>
      <c r="X13" s="171"/>
    </row>
    <row r="14" spans="1:16" ht="37.5" customHeight="1">
      <c r="A14" s="185"/>
      <c r="B14" s="186"/>
      <c r="C14" s="140" t="s">
        <v>226</v>
      </c>
      <c r="D14" s="75" t="s">
        <v>227</v>
      </c>
      <c r="E14" s="138" t="s">
        <v>8</v>
      </c>
      <c r="F14" s="149" t="s">
        <v>228</v>
      </c>
      <c r="G14" s="134" t="s">
        <v>229</v>
      </c>
      <c r="H14" s="214" t="s">
        <v>230</v>
      </c>
      <c r="I14" s="135" t="s">
        <v>231</v>
      </c>
      <c r="J14" s="151" t="s">
        <v>232</v>
      </c>
      <c r="K14" s="190"/>
      <c r="L14" s="188" t="s">
        <v>43</v>
      </c>
      <c r="M14" s="222"/>
      <c r="N14" s="188">
        <v>65.25</v>
      </c>
      <c r="O14" s="189" t="s">
        <v>43</v>
      </c>
      <c r="P14" s="189" t="s">
        <v>43</v>
      </c>
    </row>
    <row r="15" spans="1:16" ht="37.5" customHeight="1">
      <c r="A15" s="185"/>
      <c r="B15" s="186"/>
      <c r="C15" s="201" t="s">
        <v>193</v>
      </c>
      <c r="D15" s="146" t="s">
        <v>195</v>
      </c>
      <c r="E15" s="135" t="s">
        <v>8</v>
      </c>
      <c r="F15" s="74" t="s">
        <v>191</v>
      </c>
      <c r="G15" s="147" t="s">
        <v>194</v>
      </c>
      <c r="H15" s="148" t="s">
        <v>192</v>
      </c>
      <c r="I15" s="206" t="s">
        <v>189</v>
      </c>
      <c r="J15" s="199" t="s">
        <v>190</v>
      </c>
      <c r="K15" s="191"/>
      <c r="L15" s="188" t="s">
        <v>43</v>
      </c>
      <c r="M15" s="188"/>
      <c r="N15" s="188">
        <v>57.25</v>
      </c>
      <c r="O15" s="189" t="s">
        <v>43</v>
      </c>
      <c r="P15" s="189" t="s">
        <v>43</v>
      </c>
    </row>
    <row r="16" spans="1:16" ht="37.5" customHeight="1">
      <c r="A16" s="185"/>
      <c r="B16" s="186"/>
      <c r="C16" s="105" t="s">
        <v>186</v>
      </c>
      <c r="D16" s="118" t="s">
        <v>196</v>
      </c>
      <c r="E16" s="119" t="s">
        <v>8</v>
      </c>
      <c r="F16" s="120" t="s">
        <v>187</v>
      </c>
      <c r="G16" s="134" t="s">
        <v>188</v>
      </c>
      <c r="H16" s="119" t="s">
        <v>189</v>
      </c>
      <c r="I16" s="119" t="s">
        <v>189</v>
      </c>
      <c r="J16" s="199" t="s">
        <v>190</v>
      </c>
      <c r="K16" s="191"/>
      <c r="L16" s="188" t="s">
        <v>43</v>
      </c>
      <c r="M16" s="222"/>
      <c r="N16" s="188">
        <v>63.375</v>
      </c>
      <c r="O16" s="189" t="s">
        <v>43</v>
      </c>
      <c r="P16" s="189" t="s">
        <v>43</v>
      </c>
    </row>
    <row r="17" spans="1:16" ht="37.5" customHeight="1">
      <c r="A17" s="185"/>
      <c r="B17" s="186"/>
      <c r="C17" s="140" t="s">
        <v>233</v>
      </c>
      <c r="D17" s="75" t="s">
        <v>234</v>
      </c>
      <c r="E17" s="76" t="s">
        <v>8</v>
      </c>
      <c r="F17" s="133" t="s">
        <v>235</v>
      </c>
      <c r="G17" s="134" t="s">
        <v>236</v>
      </c>
      <c r="H17" s="135" t="s">
        <v>237</v>
      </c>
      <c r="I17" s="135" t="s">
        <v>231</v>
      </c>
      <c r="J17" s="135" t="s">
        <v>78</v>
      </c>
      <c r="K17" s="191"/>
      <c r="L17" s="188" t="s">
        <v>43</v>
      </c>
      <c r="M17" s="222"/>
      <c r="N17" s="188">
        <v>64.25</v>
      </c>
      <c r="O17" s="189" t="s">
        <v>43</v>
      </c>
      <c r="P17" s="189" t="s">
        <v>43</v>
      </c>
    </row>
    <row r="18" spans="1:24" ht="37.5" customHeight="1">
      <c r="A18" s="185"/>
      <c r="B18" s="186"/>
      <c r="C18" s="105" t="s">
        <v>113</v>
      </c>
      <c r="D18" s="118" t="s">
        <v>116</v>
      </c>
      <c r="E18" s="119" t="s">
        <v>49</v>
      </c>
      <c r="F18" s="120" t="s">
        <v>93</v>
      </c>
      <c r="G18" s="118" t="s">
        <v>94</v>
      </c>
      <c r="H18" s="119" t="s">
        <v>92</v>
      </c>
      <c r="I18" s="119" t="s">
        <v>90</v>
      </c>
      <c r="J18" s="199" t="s">
        <v>91</v>
      </c>
      <c r="K18" s="191">
        <v>65.25</v>
      </c>
      <c r="L18" s="188" t="s">
        <v>43</v>
      </c>
      <c r="M18" s="188">
        <v>65.42045454545453</v>
      </c>
      <c r="N18" s="188"/>
      <c r="O18" s="189" t="s">
        <v>43</v>
      </c>
      <c r="P18" s="189" t="s">
        <v>43</v>
      </c>
      <c r="Q18" s="221"/>
      <c r="R18" s="221"/>
      <c r="S18" s="221"/>
      <c r="T18" s="221"/>
      <c r="U18" s="221"/>
      <c r="V18" s="221"/>
      <c r="W18" s="221"/>
      <c r="X18" s="221"/>
    </row>
    <row r="19" spans="1:16" ht="37.5" customHeight="1">
      <c r="A19" s="185"/>
      <c r="B19" s="186"/>
      <c r="C19" s="140" t="s">
        <v>113</v>
      </c>
      <c r="D19" s="134" t="s">
        <v>116</v>
      </c>
      <c r="E19" s="135">
        <v>3</v>
      </c>
      <c r="F19" s="120" t="s">
        <v>244</v>
      </c>
      <c r="G19" s="118" t="s">
        <v>238</v>
      </c>
      <c r="H19" s="119" t="s">
        <v>147</v>
      </c>
      <c r="I19" s="145" t="s">
        <v>90</v>
      </c>
      <c r="J19" s="199" t="s">
        <v>91</v>
      </c>
      <c r="K19" s="191"/>
      <c r="L19" s="188" t="s">
        <v>43</v>
      </c>
      <c r="M19" s="188"/>
      <c r="N19" s="188">
        <v>64.5</v>
      </c>
      <c r="O19" s="189" t="s">
        <v>43</v>
      </c>
      <c r="P19" s="189" t="s">
        <v>43</v>
      </c>
    </row>
    <row r="20" spans="1:16" ht="37.5" customHeight="1">
      <c r="A20" s="185"/>
      <c r="B20" s="186"/>
      <c r="C20" s="140" t="s">
        <v>150</v>
      </c>
      <c r="D20" s="134" t="s">
        <v>151</v>
      </c>
      <c r="E20" s="135" t="s">
        <v>8</v>
      </c>
      <c r="F20" s="133" t="s">
        <v>286</v>
      </c>
      <c r="G20" s="134" t="s">
        <v>152</v>
      </c>
      <c r="H20" s="135" t="s">
        <v>153</v>
      </c>
      <c r="I20" s="135" t="s">
        <v>56</v>
      </c>
      <c r="J20" s="135" t="s">
        <v>78</v>
      </c>
      <c r="K20" s="190">
        <v>61</v>
      </c>
      <c r="L20" s="188" t="s">
        <v>43</v>
      </c>
      <c r="M20" s="188"/>
      <c r="N20" s="188"/>
      <c r="O20" s="189" t="s">
        <v>43</v>
      </c>
      <c r="P20" s="189" t="s">
        <v>43</v>
      </c>
    </row>
    <row r="21" spans="1:16" ht="37.5" customHeight="1">
      <c r="A21" s="185"/>
      <c r="B21" s="186"/>
      <c r="C21" s="92" t="s">
        <v>106</v>
      </c>
      <c r="D21" s="118" t="s">
        <v>76</v>
      </c>
      <c r="E21" s="93" t="s">
        <v>10</v>
      </c>
      <c r="F21" s="120" t="s">
        <v>139</v>
      </c>
      <c r="G21" s="118" t="s">
        <v>75</v>
      </c>
      <c r="H21" s="119" t="s">
        <v>158</v>
      </c>
      <c r="I21" s="157" t="s">
        <v>50</v>
      </c>
      <c r="J21" s="91" t="s">
        <v>159</v>
      </c>
      <c r="K21" s="190">
        <v>67</v>
      </c>
      <c r="L21" s="188" t="s">
        <v>43</v>
      </c>
      <c r="M21" s="188"/>
      <c r="N21" s="188"/>
      <c r="O21" s="189" t="s">
        <v>43</v>
      </c>
      <c r="P21" s="189" t="s">
        <v>43</v>
      </c>
    </row>
    <row r="22" spans="1:16" ht="37.5" customHeight="1">
      <c r="A22" s="185"/>
      <c r="B22" s="186"/>
      <c r="C22" s="92" t="s">
        <v>106</v>
      </c>
      <c r="D22" s="75" t="s">
        <v>76</v>
      </c>
      <c r="E22" s="93" t="s">
        <v>10</v>
      </c>
      <c r="F22" s="120" t="s">
        <v>178</v>
      </c>
      <c r="G22" s="193" t="s">
        <v>71</v>
      </c>
      <c r="H22" s="119" t="s">
        <v>158</v>
      </c>
      <c r="I22" s="157" t="s">
        <v>50</v>
      </c>
      <c r="J22" s="91" t="s">
        <v>159</v>
      </c>
      <c r="K22" s="190"/>
      <c r="L22" s="188" t="s">
        <v>43</v>
      </c>
      <c r="M22" s="188"/>
      <c r="N22" s="188">
        <v>69.67857142857142</v>
      </c>
      <c r="O22" s="189" t="s">
        <v>43</v>
      </c>
      <c r="P22" s="189" t="s">
        <v>43</v>
      </c>
    </row>
    <row r="23" spans="1:16" ht="37.5" customHeight="1">
      <c r="A23" s="185"/>
      <c r="B23" s="186"/>
      <c r="C23" s="92" t="s">
        <v>106</v>
      </c>
      <c r="D23" s="75" t="s">
        <v>76</v>
      </c>
      <c r="E23" s="93" t="s">
        <v>10</v>
      </c>
      <c r="F23" s="120" t="s">
        <v>178</v>
      </c>
      <c r="G23" s="193" t="s">
        <v>71</v>
      </c>
      <c r="H23" s="119" t="s">
        <v>158</v>
      </c>
      <c r="I23" s="157" t="s">
        <v>50</v>
      </c>
      <c r="J23" s="91" t="s">
        <v>159</v>
      </c>
      <c r="K23" s="190"/>
      <c r="L23" s="188" t="s">
        <v>43</v>
      </c>
      <c r="M23" s="188"/>
      <c r="N23" s="188">
        <v>69.06481481481481</v>
      </c>
      <c r="O23" s="189" t="s">
        <v>43</v>
      </c>
      <c r="P23" s="189" t="s">
        <v>43</v>
      </c>
    </row>
    <row r="24" spans="1:16" ht="37.5" customHeight="1">
      <c r="A24" s="185"/>
      <c r="B24" s="186"/>
      <c r="C24" s="105" t="s">
        <v>201</v>
      </c>
      <c r="D24" s="118" t="s">
        <v>202</v>
      </c>
      <c r="E24" s="119" t="s">
        <v>9</v>
      </c>
      <c r="F24" s="74" t="s">
        <v>191</v>
      </c>
      <c r="G24" s="147" t="s">
        <v>194</v>
      </c>
      <c r="H24" s="119" t="s">
        <v>189</v>
      </c>
      <c r="I24" s="119" t="s">
        <v>189</v>
      </c>
      <c r="J24" s="136" t="s">
        <v>245</v>
      </c>
      <c r="K24" s="190"/>
      <c r="L24" s="188" t="s">
        <v>43</v>
      </c>
      <c r="M24" s="222"/>
      <c r="N24" s="188">
        <v>64.25</v>
      </c>
      <c r="O24" s="189" t="s">
        <v>43</v>
      </c>
      <c r="P24" s="189" t="s">
        <v>43</v>
      </c>
    </row>
    <row r="25" spans="1:16" ht="37.5" customHeight="1">
      <c r="A25" s="185"/>
      <c r="B25" s="186"/>
      <c r="C25" s="78" t="s">
        <v>239</v>
      </c>
      <c r="D25" s="134" t="s">
        <v>240</v>
      </c>
      <c r="E25" s="93" t="s">
        <v>8</v>
      </c>
      <c r="F25" s="133" t="s">
        <v>93</v>
      </c>
      <c r="G25" s="134" t="s">
        <v>94</v>
      </c>
      <c r="H25" s="135" t="s">
        <v>92</v>
      </c>
      <c r="I25" s="157" t="s">
        <v>90</v>
      </c>
      <c r="J25" s="199" t="s">
        <v>91</v>
      </c>
      <c r="K25" s="190"/>
      <c r="L25" s="188" t="s">
        <v>43</v>
      </c>
      <c r="M25" s="188"/>
      <c r="N25" s="188">
        <v>62.75</v>
      </c>
      <c r="O25" s="189" t="s">
        <v>43</v>
      </c>
      <c r="P25" s="189" t="s">
        <v>43</v>
      </c>
    </row>
    <row r="26" spans="1:24" ht="37.5" customHeight="1">
      <c r="A26" s="185"/>
      <c r="B26" s="186"/>
      <c r="C26" s="140" t="s">
        <v>291</v>
      </c>
      <c r="D26" s="134"/>
      <c r="E26" s="93" t="s">
        <v>8</v>
      </c>
      <c r="F26" s="133" t="s">
        <v>271</v>
      </c>
      <c r="G26" s="134" t="s">
        <v>292</v>
      </c>
      <c r="H26" s="135" t="s">
        <v>110</v>
      </c>
      <c r="I26" s="135" t="s">
        <v>110</v>
      </c>
      <c r="J26" s="135" t="s">
        <v>272</v>
      </c>
      <c r="K26" s="190"/>
      <c r="L26" s="188" t="s">
        <v>43</v>
      </c>
      <c r="M26" s="188">
        <v>60.18181818181818</v>
      </c>
      <c r="N26" s="188"/>
      <c r="O26" s="189" t="s">
        <v>43</v>
      </c>
      <c r="P26" s="189" t="s">
        <v>43</v>
      </c>
      <c r="Q26" s="128"/>
      <c r="R26" s="128"/>
      <c r="S26" s="128"/>
      <c r="T26" s="128"/>
      <c r="U26" s="128"/>
      <c r="V26" s="128"/>
      <c r="W26" s="128"/>
      <c r="X26" s="128"/>
    </row>
    <row r="27" spans="1:16" ht="37.5" customHeight="1">
      <c r="A27" s="185"/>
      <c r="B27" s="186"/>
      <c r="C27" s="201" t="s">
        <v>197</v>
      </c>
      <c r="D27" s="146" t="s">
        <v>198</v>
      </c>
      <c r="E27" s="135" t="s">
        <v>8</v>
      </c>
      <c r="F27" s="74" t="s">
        <v>191</v>
      </c>
      <c r="G27" s="147" t="s">
        <v>194</v>
      </c>
      <c r="H27" s="148" t="s">
        <v>192</v>
      </c>
      <c r="I27" s="206" t="s">
        <v>189</v>
      </c>
      <c r="J27" s="199" t="s">
        <v>260</v>
      </c>
      <c r="K27" s="190"/>
      <c r="L27" s="188" t="s">
        <v>43</v>
      </c>
      <c r="M27" s="188"/>
      <c r="N27" s="188">
        <v>63.55357142857143</v>
      </c>
      <c r="O27" s="189" t="s">
        <v>43</v>
      </c>
      <c r="P27" s="189" t="s">
        <v>43</v>
      </c>
    </row>
    <row r="28" spans="1:16" ht="37.5" customHeight="1">
      <c r="A28" s="185"/>
      <c r="B28" s="186"/>
      <c r="C28" s="201" t="s">
        <v>197</v>
      </c>
      <c r="D28" s="146" t="s">
        <v>198</v>
      </c>
      <c r="E28" s="135" t="s">
        <v>8</v>
      </c>
      <c r="F28" s="120" t="s">
        <v>187</v>
      </c>
      <c r="G28" s="134" t="s">
        <v>188</v>
      </c>
      <c r="H28" s="119" t="s">
        <v>189</v>
      </c>
      <c r="I28" s="206" t="s">
        <v>189</v>
      </c>
      <c r="J28" s="199" t="s">
        <v>260</v>
      </c>
      <c r="K28" s="190"/>
      <c r="L28" s="188" t="s">
        <v>43</v>
      </c>
      <c r="M28" s="222"/>
      <c r="N28" s="188">
        <v>63.37499999999999</v>
      </c>
      <c r="O28" s="189" t="s">
        <v>43</v>
      </c>
      <c r="P28" s="189" t="s">
        <v>43</v>
      </c>
    </row>
    <row r="29" spans="1:16" ht="37.5" customHeight="1">
      <c r="A29" s="185"/>
      <c r="B29" s="186"/>
      <c r="C29" s="140" t="s">
        <v>293</v>
      </c>
      <c r="D29" s="134" t="s">
        <v>294</v>
      </c>
      <c r="E29" s="93" t="s">
        <v>8</v>
      </c>
      <c r="F29" s="133" t="s">
        <v>295</v>
      </c>
      <c r="G29" s="134" t="s">
        <v>296</v>
      </c>
      <c r="H29" s="135" t="s">
        <v>124</v>
      </c>
      <c r="I29" s="135" t="s">
        <v>125</v>
      </c>
      <c r="J29" s="135" t="s">
        <v>290</v>
      </c>
      <c r="K29" s="187"/>
      <c r="L29" s="188" t="s">
        <v>43</v>
      </c>
      <c r="M29" s="188">
        <v>61.54166666666667</v>
      </c>
      <c r="N29" s="188"/>
      <c r="O29" s="189" t="s">
        <v>43</v>
      </c>
      <c r="P29" s="189" t="s">
        <v>43</v>
      </c>
    </row>
    <row r="30" spans="1:16" ht="37.5" customHeight="1">
      <c r="A30" s="185"/>
      <c r="B30" s="186"/>
      <c r="C30" s="105" t="s">
        <v>140</v>
      </c>
      <c r="D30" s="118" t="s">
        <v>95</v>
      </c>
      <c r="E30" s="119" t="s">
        <v>10</v>
      </c>
      <c r="F30" s="120" t="s">
        <v>93</v>
      </c>
      <c r="G30" s="118" t="s">
        <v>94</v>
      </c>
      <c r="H30" s="119" t="s">
        <v>92</v>
      </c>
      <c r="I30" s="135" t="s">
        <v>90</v>
      </c>
      <c r="J30" s="224" t="s">
        <v>176</v>
      </c>
      <c r="K30" s="189">
        <v>65.375</v>
      </c>
      <c r="L30" s="188" t="s">
        <v>43</v>
      </c>
      <c r="M30" s="189"/>
      <c r="N30" s="188"/>
      <c r="O30" s="189" t="s">
        <v>43</v>
      </c>
      <c r="P30" s="189" t="s">
        <v>43</v>
      </c>
    </row>
    <row r="31" spans="1:16" ht="37.5" customHeight="1">
      <c r="A31" s="185"/>
      <c r="B31" s="186"/>
      <c r="C31" s="105" t="s">
        <v>140</v>
      </c>
      <c r="D31" s="118" t="s">
        <v>95</v>
      </c>
      <c r="E31" s="119" t="s">
        <v>10</v>
      </c>
      <c r="F31" s="133" t="s">
        <v>177</v>
      </c>
      <c r="G31" s="134" t="s">
        <v>157</v>
      </c>
      <c r="H31" s="135" t="s">
        <v>79</v>
      </c>
      <c r="I31" s="119" t="s">
        <v>90</v>
      </c>
      <c r="J31" s="224" t="s">
        <v>176</v>
      </c>
      <c r="K31" s="190">
        <v>63</v>
      </c>
      <c r="L31" s="188" t="s">
        <v>43</v>
      </c>
      <c r="M31" s="189"/>
      <c r="N31" s="188"/>
      <c r="O31" s="189" t="s">
        <v>43</v>
      </c>
      <c r="P31" s="189" t="s">
        <v>43</v>
      </c>
    </row>
    <row r="32" spans="1:16" ht="37.5" customHeight="1">
      <c r="A32" s="185"/>
      <c r="B32" s="186"/>
      <c r="C32" s="78" t="s">
        <v>140</v>
      </c>
      <c r="D32" s="118" t="s">
        <v>95</v>
      </c>
      <c r="E32" s="119" t="s">
        <v>10</v>
      </c>
      <c r="F32" s="120" t="s">
        <v>279</v>
      </c>
      <c r="G32" s="118" t="s">
        <v>238</v>
      </c>
      <c r="H32" s="119" t="s">
        <v>147</v>
      </c>
      <c r="I32" s="119" t="s">
        <v>90</v>
      </c>
      <c r="J32" s="199" t="s">
        <v>91</v>
      </c>
      <c r="K32" s="190"/>
      <c r="L32" s="188" t="s">
        <v>43</v>
      </c>
      <c r="M32" s="189">
        <v>62.761363636363626</v>
      </c>
      <c r="N32" s="188"/>
      <c r="O32" s="189" t="s">
        <v>43</v>
      </c>
      <c r="P32" s="189" t="s">
        <v>43</v>
      </c>
    </row>
    <row r="33" spans="1:16" ht="37.5" customHeight="1">
      <c r="A33" s="225"/>
      <c r="B33" s="225"/>
      <c r="C33" s="78" t="s">
        <v>140</v>
      </c>
      <c r="D33" s="118" t="s">
        <v>95</v>
      </c>
      <c r="E33" s="119" t="s">
        <v>10</v>
      </c>
      <c r="F33" s="90" t="s">
        <v>273</v>
      </c>
      <c r="G33" s="193" t="s">
        <v>161</v>
      </c>
      <c r="H33" s="135" t="s">
        <v>162</v>
      </c>
      <c r="I33" s="157" t="s">
        <v>90</v>
      </c>
      <c r="J33" s="224" t="s">
        <v>175</v>
      </c>
      <c r="K33" s="190">
        <v>60</v>
      </c>
      <c r="L33" s="188" t="s">
        <v>43</v>
      </c>
      <c r="M33" s="189"/>
      <c r="N33" s="188"/>
      <c r="O33" s="189" t="s">
        <v>43</v>
      </c>
      <c r="P33" s="189" t="s">
        <v>43</v>
      </c>
    </row>
    <row r="34" spans="1:16" ht="38.25" customHeight="1">
      <c r="A34" s="225"/>
      <c r="B34" s="225"/>
      <c r="C34" s="140" t="s">
        <v>300</v>
      </c>
      <c r="D34" s="134" t="s">
        <v>301</v>
      </c>
      <c r="E34" s="93" t="s">
        <v>8</v>
      </c>
      <c r="F34" s="133" t="s">
        <v>302</v>
      </c>
      <c r="G34" s="134" t="s">
        <v>303</v>
      </c>
      <c r="H34" s="135" t="s">
        <v>304</v>
      </c>
      <c r="I34" s="135" t="s">
        <v>82</v>
      </c>
      <c r="J34" s="135" t="s">
        <v>285</v>
      </c>
      <c r="K34" s="190"/>
      <c r="L34" s="189" t="s">
        <v>43</v>
      </c>
      <c r="M34" s="189">
        <v>62.36363636363636</v>
      </c>
      <c r="N34" s="189"/>
      <c r="O34" s="189" t="s">
        <v>43</v>
      </c>
      <c r="P34" s="189" t="s">
        <v>43</v>
      </c>
    </row>
    <row r="35" spans="3:10" ht="33.75" customHeight="1">
      <c r="C35" s="46"/>
      <c r="J35" s="129"/>
    </row>
    <row r="36" spans="3:10" ht="33.75" customHeight="1">
      <c r="C36" s="34" t="s">
        <v>18</v>
      </c>
      <c r="J36" s="129" t="s">
        <v>246</v>
      </c>
    </row>
    <row r="37" spans="3:10" ht="33.75" customHeight="1">
      <c r="C37" s="34"/>
      <c r="J37" s="129"/>
    </row>
    <row r="38" spans="3:10" ht="33.75" customHeight="1">
      <c r="C38" s="34" t="s">
        <v>11</v>
      </c>
      <c r="J38" s="129" t="s">
        <v>164</v>
      </c>
    </row>
    <row r="39" spans="3:10" ht="33.75" customHeight="1">
      <c r="C39" s="34"/>
      <c r="J39" s="1"/>
    </row>
    <row r="40" spans="3:10" ht="33.75" customHeight="1">
      <c r="C40" s="34" t="s">
        <v>45</v>
      </c>
      <c r="J40" s="129" t="s">
        <v>109</v>
      </c>
    </row>
  </sheetData>
  <sheetProtection/>
  <protectedRanges>
    <protectedRange sqref="J12:J13" name="Диапазон1_3_1_1_3_11_1_1_3_1_1_2_1_3_3_1_1_1_1_2_1"/>
    <protectedRange sqref="J14" name="Диапазон1_3_1_1_3_11_1_1_3_1_1_2_1_3_3_1_1_1_1_2_1_1"/>
    <protectedRange sqref="J17:J18" name="Диапазон1_3_1_1_3_11_1_1_3_1_1_2_1_3_3_1_1_1_1_2_1_3"/>
    <protectedRange sqref="J16" name="Диапазон1_3_1_1_3_11_1_1_3_1_1_2_1_3_3_1_1_1_1_1_1"/>
    <protectedRange sqref="J20" name="Диапазон1_3_1_1_3_11_1_1_3_1_1_2_1_3_3_1_1_1_1_2_1_1_2"/>
    <protectedRange sqref="J22" name="Диапазон1_3_1_1_3_11_1_1_3_1_1_2_1_3_3_1_1_1_1_1_1_1"/>
    <protectedRange sqref="J25" name="Диапазон1_3_1_1_3_11_1_1_3_1_1_2_1_3_3_1_1_1_1_1_1_1_1"/>
    <protectedRange sqref="J26" name="Диапазон1_3_1_1_3_11_1_1_3_1_1_2_1_3_3_1_1_1_1_2_1_5"/>
    <protectedRange sqref="J29" name="Диапазон1_3_1_1_3_11_1_1_3_1_1_2_1_3_3_1_1_1_1_2_1_2_2"/>
    <protectedRange sqref="J30:J33" name="Диапазон1_3_1_1_3_11_1_1_3_1_1_2_1_3_3_1_1_1_1_2_1_4_1"/>
    <protectedRange sqref="J34" name="Диапазон1_3_1_1_3_11_1_1_3_1_1_2_1_3_3_1_1_1_1_2_1_2_2_1"/>
  </protectedRanges>
  <mergeCells count="22">
    <mergeCell ref="L9:L11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M9:M11"/>
    <mergeCell ref="N9:N11"/>
    <mergeCell ref="O9:O11"/>
    <mergeCell ref="P9:P11"/>
    <mergeCell ref="A7:P7"/>
    <mergeCell ref="A2:P2"/>
    <mergeCell ref="A3:P3"/>
    <mergeCell ref="A4:P4"/>
    <mergeCell ref="A5:P5"/>
    <mergeCell ref="A6:P6"/>
  </mergeCells>
  <conditionalFormatting sqref="F13:H13">
    <cfRule type="duplicateValues" priority="8" dxfId="0" stopIfTrue="1">
      <formula>AND(COUNTIF($F$13:$H$13,F13)&gt;1,NOT(ISBLANK(F13)))</formula>
    </cfRule>
  </conditionalFormatting>
  <conditionalFormatting sqref="F13:G13">
    <cfRule type="duplicateValues" priority="7" dxfId="0" stopIfTrue="1">
      <formula>AND(COUNTIF($F$13:$G$13,F13)&gt;1,NOT(ISBLANK(F13)))</formula>
    </cfRule>
  </conditionalFormatting>
  <conditionalFormatting sqref="F26:H26">
    <cfRule type="duplicateValues" priority="4" dxfId="0" stopIfTrue="1">
      <formula>AND(COUNTIF($F$26:$H$26,F26)&gt;1,NOT(ISBLANK(F26)))</formula>
    </cfRule>
  </conditionalFormatting>
  <conditionalFormatting sqref="F26:G26">
    <cfRule type="duplicateValues" priority="3" dxfId="0" stopIfTrue="1">
      <formula>AND(COUNTIF($F$26:$G$26,F26)&gt;1,NOT(ISBLANK(F26)))</formula>
    </cfRule>
  </conditionalFormatting>
  <conditionalFormatting sqref="F27:H27">
    <cfRule type="duplicateValues" priority="2" dxfId="0" stopIfTrue="1">
      <formula>AND(COUNTIF($F$27:$H$27,F27)&gt;1,NOT(ISBLANK(F27)))</formula>
    </cfRule>
  </conditionalFormatting>
  <conditionalFormatting sqref="F27:G27">
    <cfRule type="duplicateValues" priority="1" dxfId="0" stopIfTrue="1">
      <formula>AND(COUNTIF($F$27:$G$27,F27)&gt;1,NOT(ISBLANK(F27)))</formula>
    </cfRule>
  </conditionalFormatting>
  <printOptions/>
  <pageMargins left="0.31496062992125984" right="0.15748031496062992" top="0.4330708661417323" bottom="0.15748031496062992" header="0.2362204724409449" footer="0.15748031496062992"/>
  <pageSetup fitToHeight="0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 </cp:lastModifiedBy>
  <cp:lastPrinted>2022-09-11T13:28:35Z</cp:lastPrinted>
  <dcterms:created xsi:type="dcterms:W3CDTF">2015-04-26T07:55:09Z</dcterms:created>
  <dcterms:modified xsi:type="dcterms:W3CDTF">2022-09-12T19:12:10Z</dcterms:modified>
  <cp:category/>
  <cp:version/>
  <cp:contentType/>
  <cp:contentStatus/>
</cp:coreProperties>
</file>