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4000" windowHeight="9885" tabRatio="745" firstSheet="8" activeTab="11"/>
  </bookViews>
  <sheets>
    <sheet name="МЛ" sheetId="1" r:id="rId1"/>
    <sheet name="МЛ 4-5-х" sheetId="2" r:id="rId2"/>
    <sheet name="ППдА д" sheetId="3" r:id="rId3"/>
    <sheet name="КПд" sheetId="4" r:id="rId4"/>
    <sheet name="ППд А ок" sheetId="5" r:id="rId5"/>
    <sheet name="КПП" sheetId="6" r:id="rId6"/>
    <sheet name="ППЮн" sheetId="7" r:id="rId7"/>
    <sheet name="КЮР юр" sheetId="8" r:id="rId8"/>
    <sheet name="КЮР юн" sheetId="9" r:id="rId9"/>
    <sheet name="ЛПЮр" sheetId="10" r:id="rId10"/>
    <sheet name="Выбор" sheetId="11" r:id="rId11"/>
    <sheet name="ОСФ 2А" sheetId="12" r:id="rId12"/>
    <sheet name="ОСФ 1А" sheetId="13" r:id="rId13"/>
    <sheet name="ОСФ1Б" sheetId="14" r:id="rId14"/>
    <sheet name="ОСФ 1А люб" sheetId="15" r:id="rId15"/>
    <sheet name="Судейская " sheetId="16" r:id="rId16"/>
  </sheets>
  <definedNames>
    <definedName name="_xlfn.AVERAGEIF" hidden="1">#NAME?</definedName>
    <definedName name="_xlfn.RANK.EQ" hidden="1">#NAME?</definedName>
    <definedName name="_xlnm._FilterDatabase" localSheetId="0" hidden="1">'МЛ'!$A$5:$L$49</definedName>
    <definedName name="_xlnm.Print_Titles" localSheetId="8">'КЮР юн'!$8:$9</definedName>
    <definedName name="_xlnm.Print_Titles" localSheetId="7">'КЮР юр'!$9:$10</definedName>
    <definedName name="_xlnm.Print_Area" localSheetId="8">'КЮР юн'!$A$1:$AA$14</definedName>
    <definedName name="_xlnm.Print_Area" localSheetId="7">'КЮР юр'!$A$1:$AA$16</definedName>
    <definedName name="_xlnm.Print_Area" localSheetId="12">'ОСФ 1А'!$A$1:$U$13</definedName>
    <definedName name="_xlnm.Print_Area" localSheetId="14">'ОСФ 1А люб'!$A$1:$U$15</definedName>
    <definedName name="_xlnm.Print_Area" localSheetId="13">'ОСФ1Б'!$A$1:$U$12</definedName>
    <definedName name="_xlnm.Print_Area" localSheetId="4">'ППд А ок'!$A$1:$AA$20</definedName>
  </definedNames>
  <calcPr fullCalcOnLoad="1"/>
</workbook>
</file>

<file path=xl/sharedStrings.xml><?xml version="1.0" encoding="utf-8"?>
<sst xmlns="http://schemas.openxmlformats.org/spreadsheetml/2006/main" count="1429" uniqueCount="371">
  <si>
    <t>№ п/п</t>
  </si>
  <si>
    <t>Зачет</t>
  </si>
  <si>
    <t>Рег.№</t>
  </si>
  <si>
    <t>Звание, разряд</t>
  </si>
  <si>
    <t>Владелец</t>
  </si>
  <si>
    <t>Тренер</t>
  </si>
  <si>
    <t>Команда, регион</t>
  </si>
  <si>
    <t>КК "Форсайд"/
Ленинградская область</t>
  </si>
  <si>
    <t>Русакова М.</t>
  </si>
  <si>
    <t>б/р</t>
  </si>
  <si>
    <t>КМС</t>
  </si>
  <si>
    <t>Додонова О.</t>
  </si>
  <si>
    <t>Езда</t>
  </si>
  <si>
    <t>008904</t>
  </si>
  <si>
    <t>КК "Форсайд" /
Ленинградская область</t>
  </si>
  <si>
    <t>056898</t>
  </si>
  <si>
    <t>025863</t>
  </si>
  <si>
    <t>Савочкина И.</t>
  </si>
  <si>
    <t>Русаков Т.</t>
  </si>
  <si>
    <t>самостоятельно</t>
  </si>
  <si>
    <t>Мастер-лист</t>
  </si>
  <si>
    <t>№ лошади</t>
  </si>
  <si>
    <t>Отметка ветеринарной инспекции</t>
  </si>
  <si>
    <t>допущен</t>
  </si>
  <si>
    <t xml:space="preserve">Главный судья </t>
  </si>
  <si>
    <t>Главный секретарь</t>
  </si>
  <si>
    <t>Технический делегат</t>
  </si>
  <si>
    <t>Ветеринарный врач</t>
  </si>
  <si>
    <t>Технические результаты</t>
  </si>
  <si>
    <t>Место</t>
  </si>
  <si>
    <t>Н</t>
  </si>
  <si>
    <t>C</t>
  </si>
  <si>
    <t>М</t>
  </si>
  <si>
    <t>Ошибки в схеме</t>
  </si>
  <si>
    <t>Прочие ошибки</t>
  </si>
  <si>
    <t>Всего баллов</t>
  </si>
  <si>
    <t>Сумма общих оценок</t>
  </si>
  <si>
    <t>Всего %</t>
  </si>
  <si>
    <t>Вып.
норм.</t>
  </si>
  <si>
    <t>Баллы</t>
  </si>
  <si>
    <t>%</t>
  </si>
  <si>
    <t>-</t>
  </si>
  <si>
    <t>Состав судейское коллегии</t>
  </si>
  <si>
    <t>Должность</t>
  </si>
  <si>
    <t>ФИО</t>
  </si>
  <si>
    <t>Категория</t>
  </si>
  <si>
    <t>Регион</t>
  </si>
  <si>
    <t>Оценка</t>
  </si>
  <si>
    <t>Главный судья</t>
  </si>
  <si>
    <t>Санкт-Петербург</t>
  </si>
  <si>
    <t>Ленинградская область</t>
  </si>
  <si>
    <t>Секретарь</t>
  </si>
  <si>
    <t>Загоруйко С.А.</t>
  </si>
  <si>
    <t>Судья-инспектор (шеф-стюард)</t>
  </si>
  <si>
    <t>СПРАВКА о составе судейское коллегии</t>
  </si>
  <si>
    <t>Директор турнира</t>
  </si>
  <si>
    <t>Рысь</t>
  </si>
  <si>
    <t>Шаг</t>
  </si>
  <si>
    <t>Галоп</t>
  </si>
  <si>
    <t>Подчинение</t>
  </si>
  <si>
    <t>Общее впечатление</t>
  </si>
  <si>
    <t>к-во ош.</t>
  </si>
  <si>
    <t>Сумма баллов</t>
  </si>
  <si>
    <t>ТП %</t>
  </si>
  <si>
    <t>Средний %</t>
  </si>
  <si>
    <t>Медиана</t>
  </si>
  <si>
    <t>С</t>
  </si>
  <si>
    <t>КК "Форсайд", Ленинградская область</t>
  </si>
  <si>
    <t>Бауман И.В.</t>
  </si>
  <si>
    <t>Огулова Н.В.</t>
  </si>
  <si>
    <t>Леонтьева Ю.А.</t>
  </si>
  <si>
    <t>Тест FEI 2009г. (ред. 2017 г.) «Предварительная езда для 5-летних лошадей.»</t>
  </si>
  <si>
    <t>Тест FEI 2009г. (ред. 2017 г.) «Езда для 4-летних лошадей.»</t>
  </si>
  <si>
    <t>КК "Форсайд"/
Санкт-Петербург</t>
  </si>
  <si>
    <t>025851</t>
  </si>
  <si>
    <t>043689</t>
  </si>
  <si>
    <t>Выездка (высота в холке до 150 см)</t>
  </si>
  <si>
    <t>КСК "Приор" / 
Ленинградская область</t>
  </si>
  <si>
    <t>005209</t>
  </si>
  <si>
    <t>017488</t>
  </si>
  <si>
    <t>Гугучия Ш.</t>
  </si>
  <si>
    <t>Савельева И.</t>
  </si>
  <si>
    <t>005310</t>
  </si>
  <si>
    <t>020447</t>
  </si>
  <si>
    <t>Прихожай В.</t>
  </si>
  <si>
    <t>КК "Форсайд" /
 Ленинградская область</t>
  </si>
  <si>
    <t>007907</t>
  </si>
  <si>
    <t>017479</t>
  </si>
  <si>
    <t>Масленникова Д.</t>
  </si>
  <si>
    <t>Е</t>
  </si>
  <si>
    <t>Средняя оценка</t>
  </si>
  <si>
    <t>техника исп.</t>
  </si>
  <si>
    <t>качество исп.</t>
  </si>
  <si>
    <t>Посадка</t>
  </si>
  <si>
    <t>Средства управления</t>
  </si>
  <si>
    <t>Точность</t>
  </si>
  <si>
    <t>034610</t>
  </si>
  <si>
    <t>009928</t>
  </si>
  <si>
    <t>Екимова-Липская В.</t>
  </si>
  <si>
    <t>018649</t>
  </si>
  <si>
    <t>Глазырина Н.</t>
  </si>
  <si>
    <t>002210</t>
  </si>
  <si>
    <t>Старушенко Е.</t>
  </si>
  <si>
    <t>Архипова Е.</t>
  </si>
  <si>
    <t>023458</t>
  </si>
  <si>
    <t>Обязательная программа №2 (ОСФ) Тест А</t>
  </si>
  <si>
    <t>007913</t>
  </si>
  <si>
    <t>025853</t>
  </si>
  <si>
    <t>003213</t>
  </si>
  <si>
    <t>009981</t>
  </si>
  <si>
    <t>001711</t>
  </si>
  <si>
    <t>002913</t>
  </si>
  <si>
    <t>007481</t>
  </si>
  <si>
    <t>016803</t>
  </si>
  <si>
    <t>025806</t>
  </si>
  <si>
    <t>Григорьева Г.</t>
  </si>
  <si>
    <t xml:space="preserve">Траектория </t>
  </si>
  <si>
    <t>Ритм</t>
  </si>
  <si>
    <t>Положение ног</t>
  </si>
  <si>
    <t>Положение рук</t>
  </si>
  <si>
    <t>Гармония</t>
  </si>
  <si>
    <t>Обязательная программа №1 (ОСФ) Тест А</t>
  </si>
  <si>
    <t>113113</t>
  </si>
  <si>
    <t>023299</t>
  </si>
  <si>
    <t>017478</t>
  </si>
  <si>
    <t>Мануйлова П.</t>
  </si>
  <si>
    <t>Кулбак А.</t>
  </si>
  <si>
    <t>МС</t>
  </si>
  <si>
    <t>011836</t>
  </si>
  <si>
    <t xml:space="preserve">001482 </t>
  </si>
  <si>
    <t>069305</t>
  </si>
  <si>
    <t>007635</t>
  </si>
  <si>
    <t>Русаков С.</t>
  </si>
  <si>
    <t>020510</t>
  </si>
  <si>
    <t>073002</t>
  </si>
  <si>
    <t>018646</t>
  </si>
  <si>
    <t>067805</t>
  </si>
  <si>
    <t>Кусмачева Ю.</t>
  </si>
  <si>
    <t>011888</t>
  </si>
  <si>
    <t>Выездка - большой круг, выездка - малый круг, выездка - на лошади 6 лет,
 выездка - на лошади до 6 лет, выездка - на лошади 7 лет, выездка (высота в холке до 150 см)</t>
  </si>
  <si>
    <t>18 февраля 2023 г.</t>
  </si>
  <si>
    <t>Огулова Н.В. - ССВК - Ленинградская область</t>
  </si>
  <si>
    <t>Резанова С.Г. - ССВК - Вологодская область</t>
  </si>
  <si>
    <t>Фролова И.П. - Санкт-Петербург</t>
  </si>
  <si>
    <t>029439</t>
  </si>
  <si>
    <t>КК "Форсайд" /
Санкт-Петербург</t>
  </si>
  <si>
    <t>029438</t>
  </si>
  <si>
    <t>021592</t>
  </si>
  <si>
    <t>ч/в / 
Ленинградская область</t>
  </si>
  <si>
    <t>027490</t>
  </si>
  <si>
    <t>Зарецкая П.</t>
  </si>
  <si>
    <t>Выездка - на лошади до 6 лет</t>
  </si>
  <si>
    <t>Бауман И.В. - СС1К - Санкт-Петербург</t>
  </si>
  <si>
    <t>020570</t>
  </si>
  <si>
    <t>026884</t>
  </si>
  <si>
    <t>Додон Е.</t>
  </si>
  <si>
    <t>КК "Форсайд" / 
Ленинградская область</t>
  </si>
  <si>
    <t>Лущевич М.</t>
  </si>
  <si>
    <t>Екимова-Липская В.
Русакова М.</t>
  </si>
  <si>
    <t>080610</t>
  </si>
  <si>
    <t>027612</t>
  </si>
  <si>
    <t>012011</t>
  </si>
  <si>
    <t>016190</t>
  </si>
  <si>
    <t>Зарецкий Д.</t>
  </si>
  <si>
    <t>Предварительный приз - дети. Езда А</t>
  </si>
  <si>
    <t>Выездка - малый круг</t>
  </si>
  <si>
    <t>009486</t>
  </si>
  <si>
    <t>029436</t>
  </si>
  <si>
    <t>016200</t>
  </si>
  <si>
    <t>Кушнир Л.</t>
  </si>
  <si>
    <t>024597</t>
  </si>
  <si>
    <t>029449</t>
  </si>
  <si>
    <t>Терентьева А.</t>
  </si>
  <si>
    <t>Командный приз - дети</t>
  </si>
  <si>
    <t>110813</t>
  </si>
  <si>
    <t>020562</t>
  </si>
  <si>
    <t>Епишин В.</t>
  </si>
  <si>
    <t>Ершова К.</t>
  </si>
  <si>
    <t>041910</t>
  </si>
  <si>
    <t>016197</t>
  </si>
  <si>
    <t>Лихицкая О.</t>
  </si>
  <si>
    <t>Анисимова Н.</t>
  </si>
  <si>
    <t>ЦКСК "Александрова дача" /
Санкт-Петербург</t>
  </si>
  <si>
    <t>105WL96</t>
  </si>
  <si>
    <t>Cosaert M.</t>
  </si>
  <si>
    <t>002010</t>
  </si>
  <si>
    <t>010557</t>
  </si>
  <si>
    <t>Загоруйко С.</t>
  </si>
  <si>
    <t>034407</t>
  </si>
  <si>
    <t>020554</t>
  </si>
  <si>
    <t>Мельник В.</t>
  </si>
  <si>
    <t>027435</t>
  </si>
  <si>
    <t>Итого</t>
  </si>
  <si>
    <t>Штраф за время</t>
  </si>
  <si>
    <t xml:space="preserve">Техн. </t>
  </si>
  <si>
    <t>Арт.</t>
  </si>
  <si>
    <t>027439</t>
  </si>
  <si>
    <t>Русакова Т.</t>
  </si>
  <si>
    <t>Предварительный приз - юноши</t>
  </si>
  <si>
    <t>058905</t>
  </si>
  <si>
    <t>023273</t>
  </si>
  <si>
    <t>Сергеенко Н.</t>
  </si>
  <si>
    <t>Огулова Н.</t>
  </si>
  <si>
    <t>КЮР юниоры</t>
  </si>
  <si>
    <t>КЮР юноши</t>
  </si>
  <si>
    <t>027483</t>
  </si>
  <si>
    <t>Личный приз - юниоры</t>
  </si>
  <si>
    <t>Езда по выбору всадника</t>
  </si>
  <si>
    <t>037905</t>
  </si>
  <si>
    <t>027468</t>
  </si>
  <si>
    <t>Солодкин О.</t>
  </si>
  <si>
    <t>ЛПЮн</t>
  </si>
  <si>
    <t>004600</t>
  </si>
  <si>
    <t>010385</t>
  </si>
  <si>
    <t>Поздеев А.</t>
  </si>
  <si>
    <t>023298</t>
  </si>
  <si>
    <t>МП</t>
  </si>
  <si>
    <t>КПюр</t>
  </si>
  <si>
    <t>011878</t>
  </si>
  <si>
    <t>017412</t>
  </si>
  <si>
    <t>116813</t>
  </si>
  <si>
    <t>025679</t>
  </si>
  <si>
    <t>Евдокимова А.</t>
  </si>
  <si>
    <t>Никольская Н.</t>
  </si>
  <si>
    <t>028474</t>
  </si>
  <si>
    <t>020421</t>
  </si>
  <si>
    <t>020403</t>
  </si>
  <si>
    <t>Крутов А.</t>
  </si>
  <si>
    <t>028677</t>
  </si>
  <si>
    <t>Обязательная программа №1 (ОСФ) Тест Б</t>
  </si>
  <si>
    <r>
      <t xml:space="preserve">Фамилия, </t>
    </r>
    <r>
      <rPr>
        <sz val="9"/>
        <rFont val="Times New Roman"/>
        <family val="1"/>
      </rPr>
      <t>Имя всадника</t>
    </r>
  </si>
  <si>
    <r>
      <t>Кличка лошади, г.р.,</t>
    </r>
    <r>
      <rPr>
        <sz val="9"/>
        <rFont val="Times New Roman"/>
        <family val="1"/>
      </rPr>
      <t xml:space="preserve"> масть, пол, порода, отец, место рождения</t>
    </r>
  </si>
  <si>
    <r>
      <t xml:space="preserve">АРХИПОВА </t>
    </r>
    <r>
      <rPr>
        <sz val="10"/>
        <rFont val="Times New Roman"/>
        <family val="1"/>
      </rPr>
      <t>Екатерина</t>
    </r>
  </si>
  <si>
    <r>
      <t>ВЭЭФ АМБЕР</t>
    </r>
    <r>
      <rPr>
        <sz val="10"/>
        <rFont val="Times New Roman"/>
        <family val="1"/>
      </rPr>
      <t>-18, жер., изаб., уэльск. пони, Кадланваллей Амеретто, Московск. обл.</t>
    </r>
  </si>
  <si>
    <r>
      <t xml:space="preserve">САВЕЛЬЕВА </t>
    </r>
    <r>
      <rPr>
        <sz val="10"/>
        <rFont val="Times New Roman"/>
        <family val="1"/>
      </rPr>
      <t>Ирина</t>
    </r>
  </si>
  <si>
    <r>
      <t xml:space="preserve">ВИВАМО СИ ЖДИ- </t>
    </r>
    <r>
      <rPr>
        <sz val="10"/>
        <rFont val="Times New Roman"/>
        <family val="1"/>
      </rPr>
      <t>18, мер., рыж., ганноверская, Виталис, Финляндия</t>
    </r>
  </si>
  <si>
    <r>
      <t xml:space="preserve">Фамилия, </t>
    </r>
    <r>
      <rPr>
        <sz val="10"/>
        <rFont val="Times New Roman"/>
        <family val="1"/>
      </rPr>
      <t>Имя всадника</t>
    </r>
  </si>
  <si>
    <r>
      <t>Кличка лошади, г.р.,</t>
    </r>
    <r>
      <rPr>
        <sz val="10"/>
        <rFont val="Times New Roman"/>
        <family val="1"/>
      </rPr>
      <t xml:space="preserve"> масть, пол, порода, отец, место рождения</t>
    </r>
  </si>
  <si>
    <r>
      <t>АЛИБЕКОВ</t>
    </r>
    <r>
      <rPr>
        <sz val="11"/>
        <rFont val="Times New Roman"/>
        <family val="1"/>
      </rPr>
      <t xml:space="preserve"> Айдын</t>
    </r>
  </si>
  <si>
    <r>
      <t>ФОНС ФЕЛИСИТАТЕМ ЭФЭС-</t>
    </r>
    <r>
      <rPr>
        <sz val="11"/>
        <rFont val="Times New Roman"/>
        <family val="1"/>
      </rPr>
      <t>19, жер., гн., ганноверская, Фоундатион, Россия</t>
    </r>
  </si>
  <si>
    <r>
      <rPr>
        <b/>
        <sz val="11"/>
        <rFont val="Times New Roman"/>
        <family val="1"/>
      </rPr>
      <t>ЕКИМОВА-ЛИПСКАЯ</t>
    </r>
    <r>
      <rPr>
        <sz val="11"/>
        <rFont val="Times New Roman"/>
        <family val="1"/>
      </rPr>
      <t xml:space="preserve"> Вероника</t>
    </r>
  </si>
  <si>
    <r>
      <t>СИБЕРИЯ ЭФЭС-</t>
    </r>
    <r>
      <rPr>
        <sz val="11"/>
        <rFont val="Times New Roman"/>
        <family val="1"/>
      </rPr>
      <t>19, коб., т-гн., ганноверская, Сезуанс Доннерхолл, Россия</t>
    </r>
  </si>
  <si>
    <r>
      <rPr>
        <b/>
        <sz val="16"/>
        <rFont val="Times New Roman"/>
        <family val="1"/>
      </rPr>
      <t xml:space="preserve"> ЗИМНИЙ КУБОК КК "ФОРСАЙД", 1 этап
FS-FUTURE STAR-СОРЕВНОВАНИЯ ДЛЯ МОЛОДЫХ ЛОШАДЕЙ
</t>
    </r>
    <r>
      <rPr>
        <sz val="14"/>
        <rFont val="Times New Roman"/>
        <family val="1"/>
      </rPr>
      <t>региональные соревнования</t>
    </r>
    <r>
      <rPr>
        <sz val="16"/>
        <rFont val="Times New Roman"/>
        <family val="1"/>
      </rPr>
      <t xml:space="preserve">
</t>
    </r>
    <r>
      <rPr>
        <sz val="12"/>
        <rFont val="Times New Roman"/>
        <family val="1"/>
      </rPr>
      <t>мужчины и женщины</t>
    </r>
  </si>
  <si>
    <r>
      <t>ГУРЦКАЯ</t>
    </r>
    <r>
      <rPr>
        <sz val="11"/>
        <rFont val="Times New Roman"/>
        <family val="1"/>
      </rPr>
      <t xml:space="preserve"> Мариам, 2009</t>
    </r>
  </si>
  <si>
    <r>
      <t>ФОРТЭ ЭЙЧ ЭР</t>
    </r>
    <r>
      <rPr>
        <sz val="11"/>
        <rFont val="Times New Roman"/>
        <family val="1"/>
      </rPr>
      <t>-10, мер., рыж., KWPN, Вивальди,Нидерланды</t>
    </r>
  </si>
  <si>
    <r>
      <t xml:space="preserve">ДОДОН </t>
    </r>
    <r>
      <rPr>
        <sz val="11"/>
        <rFont val="Times New Roman"/>
        <family val="1"/>
      </rPr>
      <t>Алиса, 2010</t>
    </r>
  </si>
  <si>
    <r>
      <t>БИСМАРК-</t>
    </r>
    <r>
      <rPr>
        <sz val="11"/>
        <rFont val="Times New Roman"/>
        <family val="1"/>
      </rPr>
      <t>13, жер., гнед., ольден., Рубин Роял, Германия</t>
    </r>
  </si>
  <si>
    <r>
      <t xml:space="preserve">ЛУЩЕВИЧ </t>
    </r>
    <r>
      <rPr>
        <sz val="11"/>
        <rFont val="Times New Roman"/>
        <family val="1"/>
      </rPr>
      <t>Ева, 2011</t>
    </r>
  </si>
  <si>
    <r>
      <t xml:space="preserve">САНДРО РИЧИ - </t>
    </r>
    <r>
      <rPr>
        <sz val="11"/>
        <rFont val="Times New Roman"/>
        <family val="1"/>
      </rPr>
      <t>14, мер., вор., ган., Сандро Маринеро, ПКХ "Элитар"</t>
    </r>
  </si>
  <si>
    <r>
      <t xml:space="preserve">АРТЕМЬЕВА </t>
    </r>
    <r>
      <rPr>
        <sz val="11"/>
        <rFont val="Times New Roman"/>
        <family val="1"/>
      </rPr>
      <t>Вероника, 2010</t>
    </r>
  </si>
  <si>
    <r>
      <t>КАЛИМЕРО 609</t>
    </r>
    <r>
      <rPr>
        <sz val="11"/>
        <rFont val="Times New Roman"/>
        <family val="1"/>
      </rPr>
      <t>-06 (148), мер., сер., нем.верх. пони, Пр Аш Корнетт, Германия</t>
    </r>
  </si>
  <si>
    <r>
      <t xml:space="preserve">БОГАТЫРЕВА </t>
    </r>
    <r>
      <rPr>
        <sz val="11"/>
        <rFont val="Times New Roman"/>
        <family val="1"/>
      </rPr>
      <t>Вера, 2012</t>
    </r>
  </si>
  <si>
    <r>
      <t>РОЗА'С САВАНЕТА</t>
    </r>
    <r>
      <rPr>
        <sz val="11"/>
        <rFont val="Times New Roman"/>
        <family val="1"/>
      </rPr>
      <t>-06 (148)</t>
    </r>
    <r>
      <rPr>
        <b/>
        <sz val="11"/>
        <rFont val="Times New Roman"/>
        <family val="1"/>
      </rPr>
      <t xml:space="preserve">, </t>
    </r>
    <r>
      <rPr>
        <sz val="11"/>
        <rFont val="Times New Roman"/>
        <family val="1"/>
      </rPr>
      <t>мер, бур, Нью форест пони, Мэйк Май Дэй, Нидерланды</t>
    </r>
  </si>
  <si>
    <r>
      <t xml:space="preserve">ЗАРЕЦКАЯ </t>
    </r>
    <r>
      <rPr>
        <sz val="11"/>
        <rFont val="Times New Roman"/>
        <family val="1"/>
      </rPr>
      <t>Кира, 2011</t>
    </r>
  </si>
  <si>
    <r>
      <t>МИЛК ЭНД ХАНИ</t>
    </r>
    <r>
      <rPr>
        <sz val="11"/>
        <rFont val="Times New Roman"/>
        <family val="1"/>
      </rPr>
      <t>-12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(127), коб, св.-рыж., уэльск. пони, Грэйшл Нежинский, Санкт-Петербург, Россия</t>
    </r>
  </si>
  <si>
    <r>
      <t xml:space="preserve">САВОЧКИНА </t>
    </r>
    <r>
      <rPr>
        <sz val="11"/>
        <rFont val="Times New Roman"/>
        <family val="1"/>
      </rPr>
      <t>Эмилиа, 2013</t>
    </r>
  </si>
  <si>
    <r>
      <t>МИСТЕР РОДИН</t>
    </r>
    <r>
      <rPr>
        <sz val="11"/>
        <rFont val="Times New Roman"/>
        <family val="1"/>
      </rPr>
      <t>-06 (127), жер., палом., уэльск. пони, Wolling's Dante, Нидерланды</t>
    </r>
  </si>
  <si>
    <r>
      <rPr>
        <b/>
        <sz val="16"/>
        <rFont val="Times New Roman"/>
        <family val="1"/>
      </rPr>
      <t xml:space="preserve"> ЗИМНИЙ КУБОК КК "ФОРСАЙД", 1 этап
FS-FUTURE STAR-СОРЕВНОВАНИЯ ДЛЯ МОЛОДЫХ ЛОШАДЕЙ</t>
    </r>
    <r>
      <rPr>
        <b/>
        <sz val="14"/>
        <rFont val="Times New Roman"/>
        <family val="1"/>
      </rPr>
      <t xml:space="preserve">
</t>
    </r>
    <r>
      <rPr>
        <sz val="14"/>
        <rFont val="Times New Roman"/>
        <family val="1"/>
      </rPr>
      <t>региональные соревнования</t>
    </r>
    <r>
      <rPr>
        <b/>
        <sz val="14"/>
        <rFont val="Times New Roman"/>
        <family val="1"/>
      </rPr>
      <t xml:space="preserve">
</t>
    </r>
    <r>
      <rPr>
        <sz val="12"/>
        <rFont val="Times New Roman"/>
        <family val="1"/>
      </rPr>
      <t xml:space="preserve"> мальчики и девочки 10-12 лет, мальчики и девочки 12-16 лет, мальчики и девочки 10-14 лет,
 юноши и девушки 14-18 лет, юниоры и юниорки 16-21 год, мужчины и женщины</t>
    </r>
  </si>
  <si>
    <r>
      <t xml:space="preserve">ПУШКИНА </t>
    </r>
    <r>
      <rPr>
        <sz val="11"/>
        <rFont val="Times New Roman"/>
        <family val="1"/>
      </rPr>
      <t>Амелия, 2013</t>
    </r>
  </si>
  <si>
    <r>
      <t>ЛАРА КРОФТ-</t>
    </r>
    <r>
      <rPr>
        <sz val="11"/>
        <rFont val="Times New Roman"/>
        <family val="1"/>
      </rPr>
      <t>13 (  ), коб., вор., уэльск. Пони, Йсселвиедтс Каспаров, Россия</t>
    </r>
  </si>
  <si>
    <r>
      <rPr>
        <b/>
        <sz val="16"/>
        <rFont val="Times New Roman"/>
        <family val="1"/>
      </rPr>
      <t>ЗИМНИЙ КУБОК КК "ФОРСАЙД", 1 этап</t>
    </r>
    <r>
      <rPr>
        <b/>
        <sz val="14"/>
        <rFont val="Times New Roman"/>
        <family val="1"/>
      </rPr>
      <t xml:space="preserve">
</t>
    </r>
    <r>
      <rPr>
        <sz val="14"/>
        <rFont val="Times New Roman"/>
        <family val="1"/>
      </rPr>
      <t xml:space="preserve">региональные соревнования
</t>
    </r>
    <r>
      <rPr>
        <sz val="12"/>
        <rFont val="Times New Roman"/>
        <family val="1"/>
      </rPr>
      <t>мужчины и женщины</t>
    </r>
  </si>
  <si>
    <r>
      <t xml:space="preserve">КУШНИР </t>
    </r>
    <r>
      <rPr>
        <sz val="11"/>
        <rFont val="Times New Roman"/>
        <family val="1"/>
      </rPr>
      <t>Лира</t>
    </r>
  </si>
  <si>
    <r>
      <t>ЛАКОСТА -</t>
    </r>
    <r>
      <rPr>
        <sz val="11"/>
        <rFont val="Times New Roman"/>
        <family val="1"/>
      </rPr>
      <t>17, коб., рыж.-пегая, полукровная, н.з., Россия</t>
    </r>
  </si>
  <si>
    <r>
      <t xml:space="preserve">ЛЯХ </t>
    </r>
    <r>
      <rPr>
        <sz val="11"/>
        <rFont val="Times New Roman"/>
        <family val="1"/>
      </rPr>
      <t>Анастасия</t>
    </r>
  </si>
  <si>
    <r>
      <t xml:space="preserve">ЛАКИ- </t>
    </r>
    <r>
      <rPr>
        <sz val="11"/>
        <rFont val="Times New Roman"/>
        <family val="1"/>
      </rPr>
      <t>11, мер., рыж., полукровн., Вихрь, Россия</t>
    </r>
  </si>
  <si>
    <r>
      <t xml:space="preserve">ТИХАНОВИЧ </t>
    </r>
    <r>
      <rPr>
        <sz val="11"/>
        <rFont val="Times New Roman"/>
        <family val="1"/>
      </rPr>
      <t>Анастасия, 2005</t>
    </r>
  </si>
  <si>
    <r>
      <t>ЭРЕНС ХИТ</t>
    </r>
    <r>
      <rPr>
        <sz val="11"/>
        <rFont val="Times New Roman"/>
        <family val="1"/>
      </rPr>
      <t>-09, мер., т-гнед., вест., Ehrenpar, Россия</t>
    </r>
  </si>
  <si>
    <r>
      <t>ВФ ГОЛДЭН ТРЕК-</t>
    </r>
    <r>
      <rPr>
        <sz val="11"/>
        <rFont val="Times New Roman"/>
        <family val="1"/>
      </rPr>
      <t>16 (135),мер., сол., уэльск. пони, Рхосон Тамариск, Московск.обл.</t>
    </r>
  </si>
  <si>
    <r>
      <t xml:space="preserve">ТЕРЕНТЬЕВА </t>
    </r>
    <r>
      <rPr>
        <sz val="11"/>
        <rFont val="Times New Roman"/>
        <family val="1"/>
      </rPr>
      <t>Анастасия</t>
    </r>
  </si>
  <si>
    <r>
      <t>ДОЛЬЧЕ ГАББАНА-</t>
    </r>
    <r>
      <rPr>
        <sz val="11"/>
        <rFont val="Times New Roman"/>
        <family val="1"/>
      </rPr>
      <t>16, коб., т.-гнед., латв., Латвия</t>
    </r>
  </si>
  <si>
    <r>
      <rPr>
        <b/>
        <sz val="16"/>
        <rFont val="Times New Roman"/>
        <family val="1"/>
      </rPr>
      <t>ЗИМНИЙ КУБОК КК "ФОРСАЙД", 1 этап</t>
    </r>
    <r>
      <rPr>
        <b/>
        <sz val="14"/>
        <rFont val="Times New Roman"/>
        <family val="1"/>
      </rPr>
      <t xml:space="preserve">
</t>
    </r>
    <r>
      <rPr>
        <sz val="14"/>
        <rFont val="Times New Roman"/>
        <family val="1"/>
      </rPr>
      <t xml:space="preserve">региональные соревнования
</t>
    </r>
    <r>
      <rPr>
        <sz val="12"/>
        <rFont val="Times New Roman"/>
        <family val="1"/>
      </rPr>
      <t>мальчики и девочки 12- 16 лет</t>
    </r>
  </si>
  <si>
    <r>
      <t xml:space="preserve">Фамилия, </t>
    </r>
    <r>
      <rPr>
        <sz val="11"/>
        <rFont val="Times New Roman"/>
        <family val="1"/>
      </rPr>
      <t>Имя всадника</t>
    </r>
  </si>
  <si>
    <r>
      <t>Кличка лошади, г.р.,</t>
    </r>
    <r>
      <rPr>
        <sz val="11"/>
        <rFont val="Times New Roman"/>
        <family val="1"/>
      </rPr>
      <t xml:space="preserve"> масть, пол, порода, отец, место рождения</t>
    </r>
  </si>
  <si>
    <r>
      <t xml:space="preserve">РАЗГУЛЯЕВА </t>
    </r>
    <r>
      <rPr>
        <sz val="11"/>
        <rFont val="Times New Roman"/>
        <family val="1"/>
      </rPr>
      <t>Александра, 2010</t>
    </r>
  </si>
  <si>
    <r>
      <t>СИР МАККАРТНИ-</t>
    </r>
    <r>
      <rPr>
        <sz val="11"/>
        <rFont val="Times New Roman"/>
        <family val="1"/>
      </rPr>
      <t>12 (132), жер., сол., уэльск. пони, Райбонс Мистер Родин, Россия</t>
    </r>
  </si>
  <si>
    <r>
      <t xml:space="preserve">ХРАМЦОВА </t>
    </r>
    <r>
      <rPr>
        <sz val="11"/>
        <rFont val="Times New Roman"/>
        <family val="1"/>
      </rPr>
      <t>Диана, 2010</t>
    </r>
  </si>
  <si>
    <r>
      <t xml:space="preserve">СТИНДИКС ЧАМП ОФ ГЛОРИ- </t>
    </r>
    <r>
      <rPr>
        <sz val="11"/>
        <rFont val="Times New Roman"/>
        <family val="1"/>
      </rPr>
      <t>08 (147), жер., буланый, нем. верх. пони, Эфесчамбертин, Германия</t>
    </r>
  </si>
  <si>
    <r>
      <t xml:space="preserve">ЗАЙЦЕВА </t>
    </r>
    <r>
      <rPr>
        <sz val="11"/>
        <rFont val="Times New Roman"/>
        <family val="1"/>
      </rPr>
      <t>Евгения, 2010</t>
    </r>
  </si>
  <si>
    <r>
      <t>МАВЕРИК-</t>
    </r>
    <r>
      <rPr>
        <sz val="11"/>
        <rFont val="Times New Roman"/>
        <family val="1"/>
      </rPr>
      <t>08 (147), мер., гнед., нем. верх. пони, Монте Миро, Германия</t>
    </r>
  </si>
  <si>
    <r>
      <t xml:space="preserve">МАЙОР </t>
    </r>
    <r>
      <rPr>
        <sz val="11"/>
        <rFont val="Times New Roman"/>
        <family val="1"/>
      </rPr>
      <t>Софья, 2010</t>
    </r>
  </si>
  <si>
    <r>
      <t>ВИКОНТ-</t>
    </r>
    <r>
      <rPr>
        <sz val="11"/>
        <rFont val="Times New Roman"/>
        <family val="1"/>
      </rPr>
      <t>09 (132), жер., гн., арабо-пони, Огонь, Московская обл.</t>
    </r>
  </si>
  <si>
    <r>
      <t>МАСЛЕННИКОВА</t>
    </r>
    <r>
      <rPr>
        <sz val="11"/>
        <rFont val="Times New Roman"/>
        <family val="1"/>
      </rPr>
      <t xml:space="preserve"> Кира, 2007</t>
    </r>
  </si>
  <si>
    <r>
      <t>ДАНИЭЛЬ-</t>
    </r>
    <r>
      <rPr>
        <sz val="11"/>
        <rFont val="Times New Roman"/>
        <family val="1"/>
      </rPr>
      <t>13 (130 ), коб., сер., нем. верх. пони, Нинтендо (Литтл Милтон),  Марий Эл Респ</t>
    </r>
  </si>
  <si>
    <r>
      <t xml:space="preserve">МАТЮХИНА </t>
    </r>
    <r>
      <rPr>
        <sz val="11"/>
        <rFont val="Times New Roman"/>
        <family val="1"/>
      </rPr>
      <t>Екатерина, 2007</t>
    </r>
  </si>
  <si>
    <r>
      <t>БЛЮ АЙС</t>
    </r>
    <r>
      <rPr>
        <sz val="11"/>
        <rFont val="Times New Roman"/>
        <family val="1"/>
      </rPr>
      <t>-12 (147), мер., рыж.-пег., лошадь класса пони, неизв., Россия</t>
    </r>
  </si>
  <si>
    <r>
      <t>ВАСЕХОЙС ПАЛИНА</t>
    </r>
    <r>
      <rPr>
        <sz val="11"/>
        <rFont val="Times New Roman"/>
        <family val="1"/>
      </rPr>
      <t>-12 (), коб., т.-гнед., райдпони, Чарминг Бой, Дания</t>
    </r>
  </si>
  <si>
    <r>
      <t xml:space="preserve">РУСАКОВА </t>
    </r>
    <r>
      <rPr>
        <sz val="11"/>
        <rFont val="Times New Roman"/>
        <family val="1"/>
      </rPr>
      <t>Таисия, 2004</t>
    </r>
  </si>
  <si>
    <r>
      <t>САНТ ДЖУЛИАН-</t>
    </r>
    <r>
      <rPr>
        <sz val="11"/>
        <rFont val="Times New Roman"/>
        <family val="1"/>
      </rPr>
      <t>11, мер., т.-гн., ганноверская, Сандро Хит, Германия</t>
    </r>
  </si>
  <si>
    <r>
      <rPr>
        <b/>
        <sz val="16"/>
        <rFont val="Times New Roman"/>
        <family val="1"/>
      </rPr>
      <t xml:space="preserve"> ЗИМНИЙ КУБОК КК "ФОРСАЙД", 1 этап</t>
    </r>
    <r>
      <rPr>
        <b/>
        <sz val="12"/>
        <rFont val="Times New Roman"/>
        <family val="1"/>
      </rPr>
      <t xml:space="preserve">
</t>
    </r>
    <r>
      <rPr>
        <sz val="14"/>
        <rFont val="Times New Roman"/>
        <family val="1"/>
      </rPr>
      <t>региональные соревнования</t>
    </r>
    <r>
      <rPr>
        <sz val="12"/>
        <rFont val="Times New Roman"/>
        <family val="1"/>
      </rPr>
      <t xml:space="preserve">
юниоры и юниорки 16-21 год</t>
    </r>
  </si>
  <si>
    <r>
      <t xml:space="preserve">ГРИГОРЬЕВА </t>
    </r>
    <r>
      <rPr>
        <sz val="11"/>
        <rFont val="Times New Roman"/>
        <family val="1"/>
      </rPr>
      <t>Юлия, 2003</t>
    </r>
  </si>
  <si>
    <r>
      <t>КАЛХАВЕС ДЕ НОРА-</t>
    </r>
    <r>
      <rPr>
        <sz val="11"/>
        <rFont val="Times New Roman"/>
        <family val="1"/>
      </rPr>
      <t>07, коб., т.-рыж., датск. тепл., Де Ноир, Дания</t>
    </r>
  </si>
  <si>
    <r>
      <t xml:space="preserve">РУСАКОВА </t>
    </r>
    <r>
      <rPr>
        <sz val="11"/>
        <rFont val="Times New Roman"/>
        <family val="1"/>
      </rPr>
      <t>Таисия, 2004</t>
    </r>
  </si>
  <si>
    <r>
      <t>ХОКУС ПОКУС</t>
    </r>
    <r>
      <rPr>
        <sz val="11"/>
        <rFont val="Times New Roman"/>
        <family val="1"/>
      </rPr>
      <t>-12, мер., гнед., KWPN, Какет Л, Нидерланды</t>
    </r>
  </si>
  <si>
    <r>
      <rPr>
        <b/>
        <sz val="16"/>
        <rFont val="Times New Roman"/>
        <family val="1"/>
      </rPr>
      <t xml:space="preserve"> ЗИМНИЙ КУБОК КК "ФОРСАЙД", 1 этап</t>
    </r>
    <r>
      <rPr>
        <b/>
        <sz val="12"/>
        <rFont val="Times New Roman"/>
        <family val="1"/>
      </rPr>
      <t xml:space="preserve">
</t>
    </r>
    <r>
      <rPr>
        <sz val="14"/>
        <rFont val="Times New Roman"/>
        <family val="1"/>
      </rPr>
      <t>региональные соревнования</t>
    </r>
    <r>
      <rPr>
        <sz val="12"/>
        <rFont val="Times New Roman"/>
        <family val="1"/>
      </rPr>
      <t xml:space="preserve">
юноши и девушки 14-18 лет</t>
    </r>
  </si>
  <si>
    <r>
      <t xml:space="preserve">КОНЬШИНА </t>
    </r>
    <r>
      <rPr>
        <sz val="11"/>
        <rFont val="Times New Roman"/>
        <family val="1"/>
      </rPr>
      <t>Ульяна, 2005</t>
    </r>
  </si>
  <si>
    <r>
      <t>ДУБАЙ В-</t>
    </r>
    <r>
      <rPr>
        <sz val="11"/>
        <rFont val="Times New Roman"/>
        <family val="1"/>
      </rPr>
      <t>12, мер., гн., Баварская теплокровн., Декурио, Германия</t>
    </r>
  </si>
  <si>
    <r>
      <rPr>
        <b/>
        <sz val="16"/>
        <rFont val="Times New Roman"/>
        <family val="1"/>
      </rPr>
      <t>ЗИМНИЙ КУБОК КК "ФОРСАЙД", 1 этап</t>
    </r>
    <r>
      <rPr>
        <sz val="14"/>
        <rFont val="Times New Roman"/>
        <family val="1"/>
      </rPr>
      <t xml:space="preserve">
региональные соревнования
</t>
    </r>
    <r>
      <rPr>
        <sz val="12"/>
        <rFont val="Times New Roman"/>
        <family val="1"/>
      </rPr>
      <t>юниоры и юниорки 16-21 год</t>
    </r>
  </si>
  <si>
    <r>
      <t xml:space="preserve">БУНТОВА </t>
    </r>
    <r>
      <rPr>
        <sz val="11"/>
        <rFont val="Times New Roman"/>
        <family val="1"/>
      </rPr>
      <t>Елизавета</t>
    </r>
  </si>
  <si>
    <r>
      <t>ЗИДАН-</t>
    </r>
    <r>
      <rPr>
        <sz val="11"/>
        <rFont val="Times New Roman"/>
        <family val="1"/>
      </rPr>
      <t>04, мер., т-гн., KWPN, Равель, Нидерланды</t>
    </r>
  </si>
  <si>
    <r>
      <rPr>
        <b/>
        <sz val="16"/>
        <rFont val="Times New Roman"/>
        <family val="1"/>
      </rPr>
      <t>ЗИМНИЙ КУБОК КК "ФОРСАЙД", 1 этап</t>
    </r>
    <r>
      <rPr>
        <sz val="16"/>
        <rFont val="Times New Roman"/>
        <family val="1"/>
      </rPr>
      <t xml:space="preserve">
</t>
    </r>
    <r>
      <rPr>
        <sz val="14"/>
        <rFont val="Times New Roman"/>
        <family val="1"/>
      </rPr>
      <t>региональные соревнования</t>
    </r>
  </si>
  <si>
    <r>
      <rPr>
        <b/>
        <sz val="16"/>
        <rFont val="Times New Roman"/>
        <family val="1"/>
      </rPr>
      <t>ЗИМНИЙ КУБОК КК "ФОРСАЙД", 1 этап</t>
    </r>
    <r>
      <rPr>
        <sz val="16"/>
        <rFont val="Times New Roman"/>
        <family val="1"/>
      </rPr>
      <t xml:space="preserve">
</t>
    </r>
    <r>
      <rPr>
        <sz val="14"/>
        <rFont val="Times New Roman"/>
        <family val="1"/>
      </rPr>
      <t xml:space="preserve">региональные соревнования
</t>
    </r>
    <r>
      <rPr>
        <sz val="12"/>
        <rFont val="Times New Roman"/>
        <family val="1"/>
      </rPr>
      <t>юноши и девушки 14-18 лет</t>
    </r>
  </si>
  <si>
    <r>
      <t xml:space="preserve">СЕРГЕЕНКО </t>
    </r>
    <r>
      <rPr>
        <sz val="11"/>
        <rFont val="Times New Roman"/>
        <family val="1"/>
      </rPr>
      <t>Мария, 2005</t>
    </r>
  </si>
  <si>
    <r>
      <t>КИАН</t>
    </r>
    <r>
      <rPr>
        <sz val="11"/>
        <rFont val="Times New Roman"/>
        <family val="1"/>
      </rPr>
      <t>-15, мер., т.-гнед., KWPN, Фор Грибальди, Нидерланды</t>
    </r>
  </si>
  <si>
    <r>
      <t xml:space="preserve">СОЛОДКИНА </t>
    </r>
    <r>
      <rPr>
        <sz val="11"/>
        <rFont val="Times New Roman"/>
        <family val="1"/>
      </rPr>
      <t>Полина, 2005</t>
    </r>
  </si>
  <si>
    <r>
      <t>АЙВИ</t>
    </r>
    <r>
      <rPr>
        <sz val="11"/>
        <rFont val="Times New Roman"/>
        <family val="1"/>
      </rPr>
      <t>-13, коб., вор., KWPN, Лорд Лезердейл, Нидерланды</t>
    </r>
  </si>
  <si>
    <r>
      <t xml:space="preserve">КОЖИНОВА </t>
    </r>
    <r>
      <rPr>
        <sz val="11"/>
        <rFont val="Times New Roman"/>
        <family val="1"/>
      </rPr>
      <t>Александра</t>
    </r>
  </si>
  <si>
    <r>
      <t>ЭМБАРГО-</t>
    </r>
    <r>
      <rPr>
        <sz val="11"/>
        <rFont val="Times New Roman"/>
        <family val="1"/>
      </rPr>
      <t>09, мер., т-гн., украинская верховая, Бисмарк, Украина</t>
    </r>
  </si>
  <si>
    <r>
      <t>БОНИРО ПЛАТИНУМ</t>
    </r>
    <r>
      <rPr>
        <sz val="11"/>
        <rFont val="Times New Roman"/>
        <family val="1"/>
      </rPr>
      <t>-13, жер., гнед., ольденб., Бордекс, Германия</t>
    </r>
  </si>
  <si>
    <r>
      <t>КВАЕТ БЕЛЬМОНД-</t>
    </r>
    <r>
      <rPr>
        <sz val="11"/>
        <rFont val="Times New Roman"/>
        <family val="1"/>
      </rPr>
      <t>15, мер., гн., ганноверская, Кватербэк, Германия.</t>
    </r>
  </si>
  <si>
    <r>
      <t xml:space="preserve">МИЛЛЕТ </t>
    </r>
    <r>
      <rPr>
        <sz val="11"/>
        <rFont val="Times New Roman"/>
        <family val="1"/>
      </rPr>
      <t>Алина, 2012</t>
    </r>
  </si>
  <si>
    <r>
      <t>ГОЛДЭН ТОЙ-</t>
    </r>
    <r>
      <rPr>
        <sz val="11"/>
        <rFont val="Times New Roman"/>
        <family val="1"/>
      </rPr>
      <t>13 (134), коб., бур., уэльск. пони, Рошан Тамариск, КСК "Верона"</t>
    </r>
  </si>
  <si>
    <r>
      <t xml:space="preserve">ГОДУНОВА </t>
    </r>
    <r>
      <rPr>
        <sz val="11"/>
        <rFont val="Times New Roman"/>
        <family val="1"/>
      </rPr>
      <t>Софья, 2013</t>
    </r>
  </si>
  <si>
    <r>
      <t>ТОСКА БЭККЕР</t>
    </r>
    <r>
      <rPr>
        <sz val="11"/>
        <rFont val="Times New Roman"/>
        <family val="1"/>
      </rPr>
      <t>-07 (126), коб., т.-рыж., уэльск. пони, Ярт Калиф, Нидерланды</t>
    </r>
  </si>
  <si>
    <r>
      <t xml:space="preserve">АКСЕНОВА </t>
    </r>
    <r>
      <rPr>
        <sz val="11"/>
        <rFont val="Times New Roman"/>
        <family val="1"/>
      </rPr>
      <t>Екатерина, 2013</t>
    </r>
  </si>
  <si>
    <r>
      <t>ЛИМОНАД А 17 -</t>
    </r>
    <r>
      <rPr>
        <sz val="11"/>
        <rFont val="Times New Roman"/>
        <family val="1"/>
      </rPr>
      <t>17, мер., сер., уэльск.пони, Купперс Майкл, Ленинградская обл.</t>
    </r>
  </si>
  <si>
    <r>
      <t xml:space="preserve">ГУРЦКАЯ </t>
    </r>
    <r>
      <rPr>
        <sz val="11"/>
        <rFont val="Times New Roman"/>
        <family val="1"/>
      </rPr>
      <t>Михаил, 2013</t>
    </r>
  </si>
  <si>
    <r>
      <rPr>
        <b/>
        <sz val="11"/>
        <rFont val="Times New Roman"/>
        <family val="1"/>
      </rPr>
      <t>БОНИФАЦИЙ-</t>
    </r>
    <r>
      <rPr>
        <sz val="11"/>
        <rFont val="Times New Roman"/>
        <family val="1"/>
      </rPr>
      <t>14 (149 )</t>
    </r>
    <r>
      <rPr>
        <b/>
        <sz val="11"/>
        <rFont val="Times New Roman"/>
        <family val="1"/>
      </rPr>
      <t>,</t>
    </r>
    <r>
      <rPr>
        <sz val="11"/>
        <rFont val="Times New Roman"/>
        <family val="1"/>
      </rPr>
      <t xml:space="preserve"> мер., т-сер., нем. Верх. Пони, Нинтендо, Республика Марий Эл</t>
    </r>
  </si>
  <si>
    <r>
      <t xml:space="preserve">МИХАЛЕНКО </t>
    </r>
    <r>
      <rPr>
        <sz val="11"/>
        <rFont val="Times New Roman"/>
        <family val="1"/>
      </rPr>
      <t>Полина, 2013</t>
    </r>
  </si>
  <si>
    <r>
      <t xml:space="preserve">ВИЛЛИ ВОНКА- </t>
    </r>
    <r>
      <rPr>
        <sz val="11"/>
        <rFont val="Times New Roman"/>
        <family val="1"/>
      </rPr>
      <t>14 (  ), жер., гн.-пег., лошадь класса пони, Вилли,Ростовская обл.</t>
    </r>
  </si>
  <si>
    <r>
      <t xml:space="preserve">САВОЧКИНА </t>
    </r>
    <r>
      <rPr>
        <sz val="11"/>
        <rFont val="Times New Roman"/>
        <family val="1"/>
      </rPr>
      <t>Ирина</t>
    </r>
  </si>
  <si>
    <r>
      <t>ФРЕЯ АФКЕ-</t>
    </r>
    <r>
      <rPr>
        <sz val="11"/>
        <rFont val="Times New Roman"/>
        <family val="1"/>
      </rPr>
      <t>09, коб., вор., фризская, Мауриц 437, Нидерланды</t>
    </r>
  </si>
  <si>
    <r>
      <t xml:space="preserve">ПЛЕТНЕВА </t>
    </r>
    <r>
      <rPr>
        <sz val="11"/>
        <rFont val="Times New Roman"/>
        <family val="1"/>
      </rPr>
      <t>Нина</t>
    </r>
  </si>
  <si>
    <r>
      <t xml:space="preserve">КРУТОВА </t>
    </r>
    <r>
      <rPr>
        <sz val="11"/>
        <rFont val="Times New Roman"/>
        <family val="1"/>
      </rPr>
      <t>Александра</t>
    </r>
  </si>
  <si>
    <r>
      <t>ЭВЕРЕСТ-</t>
    </r>
    <r>
      <rPr>
        <sz val="11"/>
        <rFont val="Times New Roman"/>
        <family val="1"/>
      </rPr>
      <t>13, мер., вор., Латвийская, Эмир, Латвия</t>
    </r>
  </si>
  <si>
    <r>
      <t xml:space="preserve">НОВИКОВА </t>
    </r>
    <r>
      <rPr>
        <sz val="11"/>
        <rFont val="Times New Roman"/>
        <family val="1"/>
      </rPr>
      <t>Ирина</t>
    </r>
  </si>
  <si>
    <r>
      <t xml:space="preserve">МАССАНДРА- </t>
    </r>
    <r>
      <rPr>
        <sz val="11"/>
        <rFont val="Times New Roman"/>
        <family val="1"/>
      </rPr>
      <t>14, коб., изабел., белорусск.упр., Мускат, Белорусь</t>
    </r>
  </si>
  <si>
    <t>091499</t>
  </si>
  <si>
    <r>
      <t xml:space="preserve">ЗИМНИЙ КУБОК КК "ФОРСАЙД", 1 этап
FS-FUTURE STAR-СОРЕВНОВАНИЯ ДЛЯ МОЛОДЫХ ЛОШАДЕЙ
</t>
    </r>
    <r>
      <rPr>
        <sz val="12"/>
        <color indexed="8"/>
        <rFont val="Times New Roman"/>
        <family val="1"/>
      </rPr>
      <t>региональные соревнования</t>
    </r>
  </si>
  <si>
    <t>ССВК</t>
  </si>
  <si>
    <t>Русинова Е.П.</t>
  </si>
  <si>
    <t>Резанова С.Г.</t>
  </si>
  <si>
    <t>Член Гранд Жюри</t>
  </si>
  <si>
    <t>Ружинская Е.В.</t>
  </si>
  <si>
    <t>Вологодская область</t>
  </si>
  <si>
    <t>СС1К</t>
  </si>
  <si>
    <t>СС2К</t>
  </si>
  <si>
    <t>Фролова И.П.</t>
  </si>
  <si>
    <t>Огулова Н. - ССВК - Ленинградская область</t>
  </si>
  <si>
    <r>
      <t xml:space="preserve">Судьи: </t>
    </r>
    <r>
      <rPr>
        <sz val="11"/>
        <rFont val="Times New Roman"/>
        <family val="1"/>
      </rPr>
      <t>Огулова Н. - ССВК - Ленинградская область,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Русинова Е. - ССВК - Ленинградская область, Резанова С. - ССВК - Вологодская область</t>
    </r>
  </si>
  <si>
    <r>
      <rPr>
        <b/>
        <sz val="16"/>
        <rFont val="Times New Roman"/>
        <family val="1"/>
      </rPr>
      <t xml:space="preserve"> ЗИМНИЙ КУБОК КК "ФОРСАЙД", 1 этап</t>
    </r>
    <r>
      <rPr>
        <b/>
        <sz val="14"/>
        <rFont val="Times New Roman"/>
        <family val="1"/>
      </rPr>
      <t xml:space="preserve">
</t>
    </r>
    <r>
      <rPr>
        <sz val="14"/>
        <rFont val="Times New Roman"/>
        <family val="1"/>
      </rPr>
      <t xml:space="preserve">региональные соревнования
</t>
    </r>
    <r>
      <rPr>
        <sz val="12"/>
        <rFont val="Times New Roman"/>
        <family val="1"/>
      </rPr>
      <t>мальчики и девочки 10-14 лет</t>
    </r>
  </si>
  <si>
    <t xml:space="preserve">Предварительный приз - дети. Езда А </t>
  </si>
  <si>
    <r>
      <t>Судьи: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С - Ружинская Е. - ССВК - Ленинградская область</t>
    </r>
    <r>
      <rPr>
        <sz val="11"/>
        <rFont val="Times New Roman"/>
        <family val="1"/>
      </rPr>
      <t>, Е - Огулова Н. - ССВК - Ленинградская область, Русинова Е. - ССВК - Ленинградская область</t>
    </r>
  </si>
  <si>
    <t>1Ю</t>
  </si>
  <si>
    <t>2Ю</t>
  </si>
  <si>
    <t>ОБЩИЙ ЗАЧЕТ</t>
  </si>
  <si>
    <t>ЛЮБИТЕЛИ</t>
  </si>
  <si>
    <t>снят</t>
  </si>
  <si>
    <t>КСК "Виктори Хорс Клаб" /
Ленинградская область</t>
  </si>
  <si>
    <r>
      <t>Судьи:</t>
    </r>
    <r>
      <rPr>
        <sz val="11"/>
        <rFont val="Times New Roman"/>
        <family val="1"/>
      </rPr>
      <t xml:space="preserve"> Е - Резанова С. - ССВК - Вологодская область, </t>
    </r>
    <r>
      <rPr>
        <b/>
        <sz val="11"/>
        <rFont val="Times New Roman"/>
        <family val="1"/>
      </rPr>
      <t>С - Русинова Е. - ССВК - Ленинградская область</t>
    </r>
    <r>
      <rPr>
        <sz val="11"/>
        <rFont val="Times New Roman"/>
        <family val="1"/>
      </rPr>
      <t>, М - Огулова Н. - ССВК - Ленинградская область</t>
    </r>
  </si>
  <si>
    <t>Командный приз - пони (FEI)</t>
  </si>
  <si>
    <r>
      <t xml:space="preserve">ХОЛИ - </t>
    </r>
    <r>
      <rPr>
        <sz val="11"/>
        <rFont val="Times New Roman"/>
        <family val="1"/>
      </rPr>
      <t>12, жер.,рыж., нем. райт пони, Германия</t>
    </r>
  </si>
  <si>
    <t>СП1</t>
  </si>
  <si>
    <r>
      <t>Судьи:</t>
    </r>
    <r>
      <rPr>
        <sz val="11"/>
        <rFont val="Times New Roman"/>
        <family val="1"/>
      </rPr>
      <t xml:space="preserve"> Е - Ружинская Е. - ССВК - Ленинградская область, </t>
    </r>
    <r>
      <rPr>
        <b/>
        <sz val="11"/>
        <rFont val="Times New Roman"/>
        <family val="1"/>
      </rPr>
      <t>С - Резанова С. - ССВК - Вологодская область</t>
    </r>
    <r>
      <rPr>
        <sz val="11"/>
        <rFont val="Times New Roman"/>
        <family val="1"/>
      </rPr>
      <t>, М - Русинова Е. - ССВК - Ленинградская область</t>
    </r>
  </si>
  <si>
    <r>
      <rPr>
        <b/>
        <sz val="11"/>
        <rFont val="Times New Roman"/>
        <family val="1"/>
      </rPr>
      <t>Судьи:</t>
    </r>
    <r>
      <rPr>
        <sz val="11"/>
        <rFont val="Times New Roman"/>
        <family val="1"/>
      </rPr>
      <t xml:space="preserve"> Е - Ружинская Е. - ССВК - Ленинградская область, </t>
    </r>
    <r>
      <rPr>
        <b/>
        <sz val="11"/>
        <rFont val="Times New Roman"/>
        <family val="1"/>
      </rPr>
      <t>С - Резанова С. - ССВК - Вологодская область</t>
    </r>
    <r>
      <rPr>
        <sz val="11"/>
        <rFont val="Times New Roman"/>
        <family val="1"/>
      </rPr>
      <t>, М - Русинова Е. - ССВК - Ленинградская область</t>
    </r>
  </si>
  <si>
    <r>
      <rPr>
        <b/>
        <sz val="11"/>
        <rFont val="Times New Roman"/>
        <family val="1"/>
      </rPr>
      <t>Судьи:</t>
    </r>
    <r>
      <rPr>
        <sz val="11"/>
        <rFont val="Times New Roman"/>
        <family val="1"/>
      </rPr>
      <t xml:space="preserve"> Е - Ружинская Е. - ССВК - Ленинградская область, </t>
    </r>
    <r>
      <rPr>
        <b/>
        <sz val="11"/>
        <rFont val="Times New Roman"/>
        <family val="1"/>
      </rPr>
      <t>С - Резанова С. - ССВК - Вологодская область,</t>
    </r>
    <r>
      <rPr>
        <sz val="11"/>
        <rFont val="Times New Roman"/>
        <family val="1"/>
      </rPr>
      <t xml:space="preserve"> М - Русинова Е. - ССВК - Ленинградская область</t>
    </r>
  </si>
  <si>
    <r>
      <t>Судьи:</t>
    </r>
    <r>
      <rPr>
        <sz val="11"/>
        <color indexed="9"/>
        <rFont val="Times New Roman"/>
        <family val="1"/>
      </rPr>
      <t xml:space="preserve"> Н - Макарова И. - 1К - Ленинградская область, </t>
    </r>
    <r>
      <rPr>
        <b/>
        <sz val="11"/>
        <color indexed="9"/>
        <rFont val="Times New Roman"/>
        <family val="1"/>
      </rPr>
      <t>С - Смородина Ю. - ВК - Санкт-Петербург</t>
    </r>
    <r>
      <rPr>
        <sz val="11"/>
        <color indexed="9"/>
        <rFont val="Times New Roman"/>
        <family val="1"/>
      </rPr>
      <t>, М - Лудина И. - ВК - Санкт-Петербург</t>
    </r>
  </si>
  <si>
    <r>
      <t>Судьи: Н</t>
    </r>
    <r>
      <rPr>
        <sz val="11"/>
        <rFont val="Times New Roman"/>
        <family val="1"/>
      </rPr>
      <t xml:space="preserve"> - Ружинская Е. - ССВК - Ленинградская область, С - Огулова Н. - ССВК - Ленинградская область, М - Резанова С. - ССВК - Вологодская область</t>
    </r>
  </si>
  <si>
    <t>Выездка - большой круг</t>
  </si>
  <si>
    <r>
      <t>ЛИМОНАД А 17-</t>
    </r>
    <r>
      <rPr>
        <sz val="11"/>
        <rFont val="Times New Roman"/>
        <family val="1"/>
      </rPr>
      <t>17 (), мер., сер., уэльск. пони, Купперс Майкл, Ленинградская обл.</t>
    </r>
  </si>
  <si>
    <t>Читчик</t>
  </si>
  <si>
    <t>Блюменталь Н.А.</t>
  </si>
  <si>
    <t>БК</t>
  </si>
  <si>
    <t>Судья-инспектор (стюард)</t>
  </si>
  <si>
    <t>Ружинская А.С.</t>
  </si>
  <si>
    <r>
      <rPr>
        <b/>
        <sz val="11"/>
        <rFont val="Times New Roman"/>
        <family val="1"/>
      </rPr>
      <t>Судьи</t>
    </r>
    <r>
      <rPr>
        <sz val="11"/>
        <rFont val="Times New Roman"/>
        <family val="1"/>
      </rPr>
      <t>: С - Огулова Н. - ССВК - Ленинградская область, Резанова С. - ССВК - Вологодская область, Ружинская Е. - ССВК - Ленинградская область</t>
    </r>
  </si>
  <si>
    <r>
      <t xml:space="preserve">ВИЛЛИ ВОНКА- </t>
    </r>
    <r>
      <rPr>
        <sz val="11"/>
        <rFont val="Times New Roman"/>
        <family val="1"/>
      </rPr>
      <t>14 (), жер., гн.-пег., лошадь класса пони, Вилли,Ростовская обл.</t>
    </r>
  </si>
  <si>
    <r>
      <rPr>
        <b/>
        <sz val="16"/>
        <rFont val="Times New Roman"/>
        <family val="1"/>
      </rPr>
      <t xml:space="preserve">ЗИМНИЙ КУБОК КК "ФОРСАЙД", 1 этап
</t>
    </r>
    <r>
      <rPr>
        <sz val="14"/>
        <rFont val="Times New Roman"/>
        <family val="1"/>
      </rPr>
      <t>региональные соревнования</t>
    </r>
    <r>
      <rPr>
        <sz val="16"/>
        <rFont val="Times New Roman"/>
        <family val="1"/>
      </rPr>
      <t xml:space="preserve">
</t>
    </r>
    <r>
      <rPr>
        <sz val="12"/>
        <rFont val="Times New Roman"/>
        <family val="1"/>
      </rPr>
      <t>мужчины и женщины</t>
    </r>
  </si>
  <si>
    <t>Обязательная программа №1 (ОСФ) Тест А / Любители</t>
  </si>
  <si>
    <t>СС3К</t>
  </si>
  <si>
    <r>
      <rPr>
        <b/>
        <sz val="16"/>
        <rFont val="Times New Roman"/>
        <family val="1"/>
      </rPr>
      <t xml:space="preserve">ЗИМНИЙ КУБОК КК "ФОРСАЙД", 1 этап
</t>
    </r>
    <r>
      <rPr>
        <sz val="14"/>
        <rFont val="Times New Roman"/>
        <family val="1"/>
      </rPr>
      <t>региональные соревнования</t>
    </r>
    <r>
      <rPr>
        <sz val="16"/>
        <rFont val="Times New Roman"/>
        <family val="1"/>
      </rPr>
      <t xml:space="preserve">
</t>
    </r>
    <r>
      <rPr>
        <sz val="12"/>
        <rFont val="Times New Roman"/>
        <family val="1"/>
      </rPr>
      <t>мальчики и девочки 9-12 лет</t>
    </r>
  </si>
  <si>
    <r>
      <rPr>
        <b/>
        <sz val="16"/>
        <rFont val="Times New Roman"/>
        <family val="1"/>
      </rPr>
      <t xml:space="preserve">ЗИМНИЙ КУБОК КК "ФОРСАЙД", 1 этап
</t>
    </r>
    <r>
      <rPr>
        <sz val="16"/>
        <rFont val="Times New Roman"/>
        <family val="1"/>
      </rPr>
      <t xml:space="preserve">региональные соревнования
</t>
    </r>
    <r>
      <rPr>
        <sz val="10"/>
        <rFont val="Times New Roman"/>
        <family val="1"/>
      </rPr>
      <t>мальчики и девочки 9-12 лет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</si>
</sst>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_-;\-* #,##0_-;_-* &quot;-&quot;_-;_-@_-"/>
    <numFmt numFmtId="181" formatCode="_-* #,##0.00_-;\-* #,##0.00_-;_-* &quot;-&quot;??_-;_-@_-"/>
    <numFmt numFmtId="182" formatCode="_(&quot;$&quot;* #,##0.00_);_(&quot;$&quot;* \(#,##0.00\);_(&quot;$&quot;* &quot;-&quot;??_);_(@_)"/>
    <numFmt numFmtId="183" formatCode="_(\$* #,##0.00_);_(\$* \(#,##0.00\);_(\$* \-??_);_(@_)"/>
    <numFmt numFmtId="184" formatCode="&quot;SFr.&quot;\ #,##0;&quot;SFr.&quot;\ \-#,##0"/>
    <numFmt numFmtId="185" formatCode="[$-FC19]d\ mmmm\ yyyy\ &quot;г.&quot;"/>
    <numFmt numFmtId="186" formatCode="h:mm;@"/>
    <numFmt numFmtId="187" formatCode="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€&quot;#,##0.00;\-&quot;€&quot;#,##0.00"/>
    <numFmt numFmtId="193" formatCode="_(&quot;$&quot;* #,##0_);_(&quot;$&quot;* \(#,##0\);_(&quot;$&quot;* &quot;-&quot;_);_(@_)"/>
    <numFmt numFmtId="194" formatCode="0.0"/>
    <numFmt numFmtId="195" formatCode="_-* #,##0.00&quot;р.&quot;_-;\-* #,##0.00&quot;р.&quot;_-;_-* \-??&quot;р.&quot;_-;_-@_-"/>
    <numFmt numFmtId="196" formatCode="_-* #,##0\ &quot;SFr.&quot;_-;\-* #,##0\ &quot;SFr.&quot;_-;_-* &quot;-&quot;\ &quot;SFr.&quot;_-;_-@_-"/>
    <numFmt numFmtId="197" formatCode="_ &quot;SFr.&quot;\ * #,##0.00_ ;_ &quot;SFr.&quot;\ * \-#,##0.00_ ;_ &quot;SFr.&quot;\ * &quot;-&quot;??_ ;_ @_ "/>
    <numFmt numFmtId="198" formatCode="_-* #,##0.00_р_._-;\-* #,##0.00_р_._-;_-* \-??_р_._-;_-@_-"/>
    <numFmt numFmtId="199" formatCode="000000"/>
    <numFmt numFmtId="200" formatCode="_(* #,##0.00_);_(* \(#,##0.00\);_(* &quot;-&quot;??_);_(@_)"/>
    <numFmt numFmtId="201" formatCode="#,##0.0"/>
  </numFmts>
  <fonts count="83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b/>
      <sz val="11"/>
      <name val="Verdana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Verdana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9"/>
      <color indexed="10"/>
      <name val="Times New Roman"/>
      <family val="1"/>
    </font>
    <font>
      <sz val="10"/>
      <color indexed="8"/>
      <name val="Times New Roman"/>
      <family val="1"/>
    </font>
    <font>
      <b/>
      <sz val="11"/>
      <name val="Arial Cyr"/>
      <family val="0"/>
    </font>
    <font>
      <b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u val="single"/>
      <sz val="10"/>
      <color indexed="25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Times New Roman"/>
      <family val="1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35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3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3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3" fillId="39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3" fillId="40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3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4" fillId="44" borderId="1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2" borderId="2" applyNumberFormat="0" applyAlignment="0" applyProtection="0"/>
    <xf numFmtId="0" fontId="7" fillId="12" borderId="2" applyNumberFormat="0" applyAlignment="0" applyProtection="0"/>
    <xf numFmtId="0" fontId="7" fillId="12" borderId="2" applyNumberFormat="0" applyAlignment="0" applyProtection="0"/>
    <xf numFmtId="0" fontId="7" fillId="12" borderId="2" applyNumberFormat="0" applyAlignment="0" applyProtection="0"/>
    <xf numFmtId="0" fontId="7" fillId="12" borderId="2" applyNumberFormat="0" applyAlignment="0" applyProtection="0"/>
    <xf numFmtId="0" fontId="7" fillId="12" borderId="2" applyNumberFormat="0" applyAlignment="0" applyProtection="0"/>
    <xf numFmtId="0" fontId="7" fillId="12" borderId="2" applyNumberFormat="0" applyAlignment="0" applyProtection="0"/>
    <xf numFmtId="0" fontId="7" fillId="12" borderId="2" applyNumberFormat="0" applyAlignment="0" applyProtection="0"/>
    <xf numFmtId="0" fontId="7" fillId="12" borderId="2" applyNumberFormat="0" applyAlignment="0" applyProtection="0"/>
    <xf numFmtId="0" fontId="7" fillId="12" borderId="2" applyNumberFormat="0" applyAlignment="0" applyProtection="0"/>
    <xf numFmtId="0" fontId="65" fillId="45" borderId="3" applyNumberFormat="0" applyAlignment="0" applyProtection="0"/>
    <xf numFmtId="0" fontId="8" fillId="46" borderId="4" applyNumberFormat="0" applyAlignment="0" applyProtection="0"/>
    <xf numFmtId="0" fontId="8" fillId="46" borderId="4" applyNumberFormat="0" applyAlignment="0" applyProtection="0"/>
    <xf numFmtId="0" fontId="8" fillId="46" borderId="4" applyNumberFormat="0" applyAlignment="0" applyProtection="0"/>
    <xf numFmtId="0" fontId="8" fillId="46" borderId="4" applyNumberFormat="0" applyAlignment="0" applyProtection="0"/>
    <xf numFmtId="0" fontId="8" fillId="47" borderId="4" applyNumberFormat="0" applyAlignment="0" applyProtection="0"/>
    <xf numFmtId="0" fontId="8" fillId="47" borderId="4" applyNumberFormat="0" applyAlignment="0" applyProtection="0"/>
    <xf numFmtId="0" fontId="8" fillId="47" borderId="4" applyNumberFormat="0" applyAlignment="0" applyProtection="0"/>
    <xf numFmtId="0" fontId="8" fillId="47" borderId="4" applyNumberFormat="0" applyAlignment="0" applyProtection="0"/>
    <xf numFmtId="0" fontId="8" fillId="47" borderId="4" applyNumberFormat="0" applyAlignment="0" applyProtection="0"/>
    <xf numFmtId="0" fontId="8" fillId="47" borderId="4" applyNumberFormat="0" applyAlignment="0" applyProtection="0"/>
    <xf numFmtId="0" fontId="8" fillId="47" borderId="4" applyNumberFormat="0" applyAlignment="0" applyProtection="0"/>
    <xf numFmtId="0" fontId="8" fillId="47" borderId="4" applyNumberFormat="0" applyAlignment="0" applyProtection="0"/>
    <xf numFmtId="0" fontId="8" fillId="47" borderId="4" applyNumberFormat="0" applyAlignment="0" applyProtection="0"/>
    <xf numFmtId="0" fontId="8" fillId="47" borderId="4" applyNumberFormat="0" applyAlignment="0" applyProtection="0"/>
    <xf numFmtId="0" fontId="66" fillId="45" borderId="1" applyNumberFormat="0" applyAlignment="0" applyProtection="0"/>
    <xf numFmtId="0" fontId="9" fillId="46" borderId="2" applyNumberFormat="0" applyAlignment="0" applyProtection="0"/>
    <xf numFmtId="0" fontId="9" fillId="46" borderId="2" applyNumberFormat="0" applyAlignment="0" applyProtection="0"/>
    <xf numFmtId="0" fontId="9" fillId="46" borderId="2" applyNumberFormat="0" applyAlignment="0" applyProtection="0"/>
    <xf numFmtId="0" fontId="9" fillId="46" borderId="2" applyNumberFormat="0" applyAlignment="0" applyProtection="0"/>
    <xf numFmtId="0" fontId="9" fillId="47" borderId="2" applyNumberFormat="0" applyAlignment="0" applyProtection="0"/>
    <xf numFmtId="0" fontId="9" fillId="47" borderId="2" applyNumberFormat="0" applyAlignment="0" applyProtection="0"/>
    <xf numFmtId="0" fontId="9" fillId="47" borderId="2" applyNumberFormat="0" applyAlignment="0" applyProtection="0"/>
    <xf numFmtId="0" fontId="9" fillId="47" borderId="2" applyNumberFormat="0" applyAlignment="0" applyProtection="0"/>
    <xf numFmtId="0" fontId="9" fillId="47" borderId="2" applyNumberFormat="0" applyAlignment="0" applyProtection="0"/>
    <xf numFmtId="0" fontId="9" fillId="47" borderId="2" applyNumberFormat="0" applyAlignment="0" applyProtection="0"/>
    <xf numFmtId="0" fontId="9" fillId="47" borderId="2" applyNumberFormat="0" applyAlignment="0" applyProtection="0"/>
    <xf numFmtId="0" fontId="9" fillId="47" borderId="2" applyNumberFormat="0" applyAlignment="0" applyProtection="0"/>
    <xf numFmtId="0" fontId="9" fillId="47" borderId="2" applyNumberFormat="0" applyAlignment="0" applyProtection="0"/>
    <xf numFmtId="0" fontId="9" fillId="47" borderId="2" applyNumberFormat="0" applyAlignment="0" applyProtection="0"/>
    <xf numFmtId="0" fontId="6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3" fontId="0" fillId="0" borderId="0" applyFill="0" applyBorder="0" applyAlignment="0" applyProtection="0"/>
    <xf numFmtId="170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3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95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3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ill="0" applyBorder="0" applyAlignment="0" applyProtection="0"/>
    <xf numFmtId="44" fontId="1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83" fontId="0" fillId="0" borderId="0" applyFill="0" applyBorder="0" applyAlignment="0" applyProtection="0"/>
    <xf numFmtId="170" fontId="4" fillId="0" borderId="0" applyFont="0" applyFill="0" applyBorder="0" applyAlignment="0" applyProtection="0"/>
    <xf numFmtId="183" fontId="0" fillId="0" borderId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83" fontId="0" fillId="0" borderId="0" applyFill="0" applyBorder="0" applyAlignment="0" applyProtection="0"/>
    <xf numFmtId="44" fontId="1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3" fontId="0" fillId="0" borderId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5" fontId="0" fillId="0" borderId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95" fontId="0" fillId="0" borderId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83" fontId="0" fillId="0" borderId="0" applyFill="0" applyBorder="0" applyAlignment="0" applyProtection="0"/>
    <xf numFmtId="182" fontId="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83" fontId="0" fillId="0" borderId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95" fontId="0" fillId="0" borderId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95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83" fontId="0" fillId="0" borderId="0" applyFill="0" applyBorder="0" applyAlignment="0" applyProtection="0"/>
    <xf numFmtId="195" fontId="0" fillId="0" borderId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97" fontId="0" fillId="0" borderId="0" applyFill="0" applyBorder="0" applyAlignment="0" applyProtection="0"/>
    <xf numFmtId="196" fontId="0" fillId="0" borderId="0" applyFill="0" applyBorder="0" applyAlignment="0" applyProtection="0"/>
    <xf numFmtId="196" fontId="0" fillId="0" borderId="0" applyFill="0" applyBorder="0" applyAlignment="0" applyProtection="0"/>
    <xf numFmtId="196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97" fontId="0" fillId="0" borderId="0" applyFill="0" applyBorder="0" applyAlignment="0" applyProtection="0"/>
    <xf numFmtId="197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94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70" fontId="4" fillId="0" borderId="0" applyFont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95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70" fontId="4" fillId="0" borderId="0" applyFont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70" fontId="4" fillId="0" borderId="0" applyFont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70" fontId="4" fillId="0" borderId="0" applyFont="0" applyFill="0" applyBorder="0" applyAlignment="0" applyProtection="0"/>
    <xf numFmtId="183" fontId="0" fillId="0" borderId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83" fontId="0" fillId="0" borderId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83" fontId="0" fillId="0" borderId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83" fontId="0" fillId="0" borderId="0" applyFill="0" applyBorder="0" applyAlignment="0" applyProtection="0"/>
    <xf numFmtId="170" fontId="4" fillId="0" borderId="0" applyFont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ill="0" applyBorder="0" applyAlignment="0" applyProtection="0"/>
    <xf numFmtId="170" fontId="4" fillId="0" borderId="0" applyFont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70" fontId="4" fillId="0" borderId="0" applyFont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0" fontId="0" fillId="0" borderId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0" fillId="0" borderId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ill="0" applyBorder="0" applyAlignment="0" applyProtection="0"/>
    <xf numFmtId="170" fontId="4" fillId="0" borderId="0" applyFont="0" applyFill="0" applyBorder="0" applyAlignment="0" applyProtection="0"/>
    <xf numFmtId="183" fontId="0" fillId="0" borderId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83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3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70" fontId="4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82" fontId="0" fillId="0" borderId="0" applyFont="0" applyFill="0" applyBorder="0" applyAlignment="0" applyProtection="0"/>
    <xf numFmtId="195" fontId="4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3" fontId="0" fillId="0" borderId="0" applyFill="0" applyBorder="0" applyAlignment="0" applyProtection="0"/>
    <xf numFmtId="182" fontId="0" fillId="0" borderId="0" applyFont="0" applyFill="0" applyBorder="0" applyAlignment="0" applyProtection="0"/>
    <xf numFmtId="195" fontId="4" fillId="0" borderId="0" applyFill="0" applyBorder="0" applyAlignment="0" applyProtection="0"/>
    <xf numFmtId="195" fontId="4" fillId="0" borderId="0" applyFill="0" applyBorder="0" applyAlignment="0" applyProtection="0"/>
    <xf numFmtId="195" fontId="4" fillId="0" borderId="0" applyFill="0" applyBorder="0" applyAlignment="0" applyProtection="0"/>
    <xf numFmtId="170" fontId="1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ill="0" applyBorder="0" applyAlignment="0" applyProtection="0"/>
    <xf numFmtId="18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8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69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70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7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1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72" fillId="48" borderId="13" applyNumberFormat="0" applyAlignment="0" applyProtection="0"/>
    <xf numFmtId="0" fontId="11" fillId="49" borderId="14" applyNumberFormat="0" applyAlignment="0" applyProtection="0"/>
    <xf numFmtId="0" fontId="11" fillId="49" borderId="14" applyNumberFormat="0" applyAlignment="0" applyProtection="0"/>
    <xf numFmtId="0" fontId="11" fillId="49" borderId="14" applyNumberFormat="0" applyAlignment="0" applyProtection="0"/>
    <xf numFmtId="0" fontId="11" fillId="49" borderId="14" applyNumberFormat="0" applyAlignment="0" applyProtection="0"/>
    <xf numFmtId="0" fontId="11" fillId="50" borderId="14" applyNumberFormat="0" applyAlignment="0" applyProtection="0"/>
    <xf numFmtId="0" fontId="11" fillId="50" borderId="14" applyNumberFormat="0" applyAlignment="0" applyProtection="0"/>
    <xf numFmtId="0" fontId="11" fillId="50" borderId="14" applyNumberFormat="0" applyAlignment="0" applyProtection="0"/>
    <xf numFmtId="0" fontId="11" fillId="50" borderId="14" applyNumberFormat="0" applyAlignment="0" applyProtection="0"/>
    <xf numFmtId="0" fontId="11" fillId="50" borderId="14" applyNumberFormat="0" applyAlignment="0" applyProtection="0"/>
    <xf numFmtId="0" fontId="11" fillId="50" borderId="14" applyNumberFormat="0" applyAlignment="0" applyProtection="0"/>
    <xf numFmtId="0" fontId="11" fillId="50" borderId="14" applyNumberFormat="0" applyAlignment="0" applyProtection="0"/>
    <xf numFmtId="0" fontId="11" fillId="50" borderId="14" applyNumberFormat="0" applyAlignment="0" applyProtection="0"/>
    <xf numFmtId="0" fontId="11" fillId="50" borderId="14" applyNumberFormat="0" applyAlignment="0" applyProtection="0"/>
    <xf numFmtId="0" fontId="11" fillId="50" borderId="14" applyNumberFormat="0" applyAlignment="0" applyProtection="0"/>
    <xf numFmtId="0" fontId="7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4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1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76" fillId="0" borderId="0" applyNumberFormat="0" applyFill="0" applyBorder="0" applyAlignment="0" applyProtection="0"/>
    <xf numFmtId="0" fontId="77" fillId="5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7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55" borderId="15" applyNumberFormat="0" applyFont="0" applyAlignment="0" applyProtection="0"/>
    <xf numFmtId="0" fontId="0" fillId="56" borderId="16" applyNumberFormat="0" applyFont="0" applyAlignment="0" applyProtection="0"/>
    <xf numFmtId="0" fontId="1" fillId="57" borderId="16" applyNumberFormat="0" applyAlignment="0" applyProtection="0"/>
    <xf numFmtId="0" fontId="1" fillId="57" borderId="16" applyNumberFormat="0" applyAlignment="0" applyProtection="0"/>
    <xf numFmtId="0" fontId="1" fillId="57" borderId="16" applyNumberFormat="0" applyAlignment="0" applyProtection="0"/>
    <xf numFmtId="0" fontId="0" fillId="57" borderId="16" applyNumberFormat="0" applyAlignment="0" applyProtection="0"/>
    <xf numFmtId="0" fontId="0" fillId="57" borderId="16" applyNumberFormat="0" applyAlignment="0" applyProtection="0"/>
    <xf numFmtId="0" fontId="0" fillId="56" borderId="16" applyNumberFormat="0" applyFont="0" applyAlignment="0" applyProtection="0"/>
    <xf numFmtId="0" fontId="0" fillId="56" borderId="16" applyNumberFormat="0" applyFont="0" applyAlignment="0" applyProtection="0"/>
    <xf numFmtId="0" fontId="0" fillId="56" borderId="16" applyNumberFormat="0" applyFont="0" applyAlignment="0" applyProtection="0"/>
    <xf numFmtId="0" fontId="0" fillId="56" borderId="16" applyNumberFormat="0" applyFont="0" applyAlignment="0" applyProtection="0"/>
    <xf numFmtId="0" fontId="0" fillId="56" borderId="16" applyNumberFormat="0" applyFont="0" applyAlignment="0" applyProtection="0"/>
    <xf numFmtId="0" fontId="0" fillId="56" borderId="16" applyNumberFormat="0" applyFont="0" applyAlignment="0" applyProtection="0"/>
    <xf numFmtId="0" fontId="0" fillId="56" borderId="16" applyNumberFormat="0" applyFont="0" applyAlignment="0" applyProtection="0"/>
    <xf numFmtId="0" fontId="0" fillId="56" borderId="16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0" fontId="79" fillId="0" borderId="17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8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0" fillId="0" borderId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0" fillId="0" borderId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200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81" fillId="58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</cellStyleXfs>
  <cellXfs count="380">
    <xf numFmtId="0" fontId="0" fillId="0" borderId="0" xfId="0" applyAlignment="1">
      <alignment/>
    </xf>
    <xf numFmtId="0" fontId="32" fillId="59" borderId="19" xfId="3417" applyFont="1" applyFill="1" applyBorder="1" applyAlignment="1" applyProtection="1">
      <alignment horizontal="center" vertical="center" wrapText="1"/>
      <protection locked="0"/>
    </xf>
    <xf numFmtId="0" fontId="0" fillId="0" borderId="0" xfId="3415" applyFill="1" applyAlignment="1" applyProtection="1">
      <alignment horizontal="center" vertical="center" wrapText="1"/>
      <protection locked="0"/>
    </xf>
    <xf numFmtId="0" fontId="2" fillId="0" borderId="0" xfId="3415" applyFont="1" applyAlignment="1" applyProtection="1">
      <alignment vertical="center"/>
      <protection locked="0"/>
    </xf>
    <xf numFmtId="0" fontId="2" fillId="0" borderId="0" xfId="3415" applyFont="1" applyAlignment="1" applyProtection="1">
      <alignment horizontal="center" vertical="center" wrapText="1"/>
      <protection locked="0"/>
    </xf>
    <xf numFmtId="0" fontId="0" fillId="0" borderId="0" xfId="3415" applyFill="1" applyAlignment="1" applyProtection="1">
      <alignment vertical="center" wrapText="1"/>
      <protection locked="0"/>
    </xf>
    <xf numFmtId="49" fontId="0" fillId="0" borderId="0" xfId="3415" applyNumberFormat="1" applyFill="1" applyAlignment="1" applyProtection="1">
      <alignment vertical="center" wrapText="1"/>
      <protection locked="0"/>
    </xf>
    <xf numFmtId="0" fontId="3" fillId="0" borderId="0" xfId="3415" applyFont="1" applyAlignment="1" applyProtection="1">
      <alignment vertical="center"/>
      <protection locked="0"/>
    </xf>
    <xf numFmtId="0" fontId="2" fillId="0" borderId="0" xfId="2828" applyFont="1" applyBorder="1">
      <alignment/>
      <protection/>
    </xf>
    <xf numFmtId="0" fontId="22" fillId="0" borderId="0" xfId="2828" applyFont="1">
      <alignment/>
      <protection/>
    </xf>
    <xf numFmtId="0" fontId="2" fillId="0" borderId="0" xfId="0" applyFont="1" applyAlignment="1">
      <alignment/>
    </xf>
    <xf numFmtId="0" fontId="0" fillId="0" borderId="0" xfId="2820">
      <alignment/>
      <protection/>
    </xf>
    <xf numFmtId="0" fontId="23" fillId="0" borderId="0" xfId="2820" applyFont="1">
      <alignment/>
      <protection/>
    </xf>
    <xf numFmtId="0" fontId="2" fillId="0" borderId="0" xfId="2820" applyFont="1">
      <alignment/>
      <protection/>
    </xf>
    <xf numFmtId="0" fontId="2" fillId="0" borderId="0" xfId="2828" applyFont="1">
      <alignment/>
      <protection/>
    </xf>
    <xf numFmtId="0" fontId="2" fillId="0" borderId="0" xfId="3406" applyFont="1" applyAlignment="1" applyProtection="1">
      <alignment vertical="center"/>
      <protection locked="0"/>
    </xf>
    <xf numFmtId="0" fontId="22" fillId="0" borderId="0" xfId="2828" applyFont="1" applyBorder="1">
      <alignment/>
      <protection/>
    </xf>
    <xf numFmtId="0" fontId="0" fillId="0" borderId="0" xfId="3406" applyFont="1" applyAlignment="1" applyProtection="1">
      <alignment vertical="center"/>
      <protection locked="0"/>
    </xf>
    <xf numFmtId="0" fontId="5" fillId="0" borderId="0" xfId="2828" applyFont="1">
      <alignment/>
      <protection/>
    </xf>
    <xf numFmtId="0" fontId="2" fillId="0" borderId="0" xfId="2828" applyFont="1" applyFill="1">
      <alignment/>
      <protection/>
    </xf>
    <xf numFmtId="0" fontId="2" fillId="0" borderId="0" xfId="0" applyFont="1" applyAlignment="1">
      <alignment vertical="center" wrapText="1"/>
    </xf>
    <xf numFmtId="0" fontId="0" fillId="0" borderId="0" xfId="3413" applyFont="1" applyAlignment="1" applyProtection="1">
      <alignment vertical="center"/>
      <protection locked="0"/>
    </xf>
    <xf numFmtId="0" fontId="24" fillId="0" borderId="0" xfId="3413" applyFont="1" applyAlignment="1" applyProtection="1">
      <alignment vertical="center"/>
      <protection locked="0"/>
    </xf>
    <xf numFmtId="0" fontId="25" fillId="0" borderId="0" xfId="3413" applyFont="1" applyAlignment="1" applyProtection="1">
      <alignment vertical="center"/>
      <protection locked="0"/>
    </xf>
    <xf numFmtId="0" fontId="25" fillId="0" borderId="0" xfId="3406" applyFont="1" applyAlignment="1" applyProtection="1">
      <alignment vertical="center"/>
      <protection locked="0"/>
    </xf>
    <xf numFmtId="0" fontId="26" fillId="0" borderId="0" xfId="3406" applyFont="1" applyAlignment="1" applyProtection="1">
      <alignment vertical="center"/>
      <protection locked="0"/>
    </xf>
    <xf numFmtId="0" fontId="31" fillId="0" borderId="0" xfId="3415" applyFont="1" applyAlignment="1" applyProtection="1">
      <alignment horizontal="center" vertical="center"/>
      <protection locked="0"/>
    </xf>
    <xf numFmtId="0" fontId="32" fillId="0" borderId="0" xfId="3407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19" xfId="3417" applyFont="1" applyFill="1" applyBorder="1" applyAlignment="1" applyProtection="1">
      <alignment horizontal="center" vertical="center"/>
      <protection locked="0"/>
    </xf>
    <xf numFmtId="0" fontId="39" fillId="0" borderId="19" xfId="3415" applyFont="1" applyBorder="1" applyAlignment="1" applyProtection="1">
      <alignment horizontal="center" vertical="center" wrapText="1"/>
      <protection locked="0"/>
    </xf>
    <xf numFmtId="194" fontId="38" fillId="0" borderId="19" xfId="3406" applyNumberFormat="1" applyFont="1" applyBorder="1" applyAlignment="1" applyProtection="1">
      <alignment horizontal="center" vertical="center"/>
      <protection locked="0"/>
    </xf>
    <xf numFmtId="194" fontId="38" fillId="0" borderId="19" xfId="2828" applyNumberFormat="1" applyFont="1" applyFill="1" applyBorder="1" applyAlignment="1">
      <alignment horizontal="center" vertical="center" wrapText="1"/>
      <protection/>
    </xf>
    <xf numFmtId="187" fontId="38" fillId="0" borderId="19" xfId="2828" applyNumberFormat="1" applyFont="1" applyFill="1" applyBorder="1" applyAlignment="1">
      <alignment horizontal="center" vertical="center" wrapText="1"/>
      <protection/>
    </xf>
    <xf numFmtId="0" fontId="30" fillId="0" borderId="19" xfId="2828" applyFont="1" applyBorder="1" applyAlignment="1">
      <alignment horizontal="center" vertical="center"/>
      <protection/>
    </xf>
    <xf numFmtId="0" fontId="5" fillId="59" borderId="19" xfId="3404" applyFont="1" applyFill="1" applyBorder="1" applyAlignment="1" applyProtection="1">
      <alignment horizontal="center" vertical="center" wrapText="1"/>
      <protection locked="0"/>
    </xf>
    <xf numFmtId="0" fontId="32" fillId="0" borderId="0" xfId="3408" applyFont="1" applyBorder="1" applyAlignment="1" applyProtection="1">
      <alignment horizontal="center" vertical="center" wrapText="1"/>
      <protection locked="0"/>
    </xf>
    <xf numFmtId="0" fontId="5" fillId="0" borderId="0" xfId="3417" applyFont="1" applyFill="1" applyBorder="1" applyAlignment="1" applyProtection="1">
      <alignment horizontal="center" vertical="center"/>
      <protection locked="0"/>
    </xf>
    <xf numFmtId="0" fontId="39" fillId="0" borderId="0" xfId="3415" applyFont="1" applyBorder="1" applyAlignment="1" applyProtection="1">
      <alignment horizontal="center" vertical="center" wrapText="1"/>
      <protection locked="0"/>
    </xf>
    <xf numFmtId="0" fontId="32" fillId="59" borderId="0" xfId="3415" applyFont="1" applyFill="1" applyBorder="1" applyAlignment="1" applyProtection="1">
      <alignment vertical="center" wrapText="1"/>
      <protection locked="0"/>
    </xf>
    <xf numFmtId="49" fontId="5" fillId="59" borderId="0" xfId="3415" applyNumberFormat="1" applyFont="1" applyFill="1" applyBorder="1" applyAlignment="1" applyProtection="1">
      <alignment horizontal="center" vertical="center" wrapText="1"/>
      <protection locked="0"/>
    </xf>
    <xf numFmtId="0" fontId="5" fillId="59" borderId="0" xfId="3415" applyFont="1" applyFill="1" applyBorder="1" applyAlignment="1" applyProtection="1">
      <alignment horizontal="center" vertical="center" wrapText="1"/>
      <protection locked="0"/>
    </xf>
    <xf numFmtId="0" fontId="32" fillId="59" borderId="0" xfId="3415" applyFont="1" applyFill="1" applyBorder="1" applyAlignment="1" applyProtection="1">
      <alignment horizontal="left" vertical="center" wrapText="1"/>
      <protection locked="0"/>
    </xf>
    <xf numFmtId="0" fontId="5" fillId="59" borderId="0" xfId="3412" applyFont="1" applyFill="1" applyBorder="1" applyAlignment="1" applyProtection="1">
      <alignment horizontal="center" vertical="center" wrapText="1"/>
      <protection locked="0"/>
    </xf>
    <xf numFmtId="194" fontId="38" fillId="0" borderId="0" xfId="3406" applyNumberFormat="1" applyFont="1" applyBorder="1" applyAlignment="1" applyProtection="1">
      <alignment horizontal="center" vertical="center"/>
      <protection locked="0"/>
    </xf>
    <xf numFmtId="194" fontId="38" fillId="0" borderId="0" xfId="2828" applyNumberFormat="1" applyFont="1" applyFill="1" applyBorder="1" applyAlignment="1">
      <alignment horizontal="center" vertical="center" wrapText="1"/>
      <protection/>
    </xf>
    <xf numFmtId="187" fontId="38" fillId="0" borderId="0" xfId="2828" applyNumberFormat="1" applyFont="1" applyFill="1" applyBorder="1" applyAlignment="1">
      <alignment horizontal="center" vertical="center" wrapText="1"/>
      <protection/>
    </xf>
    <xf numFmtId="0" fontId="30" fillId="0" borderId="0" xfId="2828" applyFont="1" applyBorder="1" applyAlignment="1">
      <alignment horizontal="center" vertical="center"/>
      <protection/>
    </xf>
    <xf numFmtId="0" fontId="31" fillId="0" borderId="0" xfId="3419" applyFont="1" applyProtection="1">
      <alignment/>
      <protection locked="0"/>
    </xf>
    <xf numFmtId="0" fontId="31" fillId="0" borderId="0" xfId="3419" applyFont="1" applyAlignment="1" applyProtection="1">
      <alignment wrapText="1"/>
      <protection locked="0"/>
    </xf>
    <xf numFmtId="0" fontId="31" fillId="0" borderId="0" xfId="3419" applyFont="1" applyAlignment="1" applyProtection="1">
      <alignment shrinkToFit="1"/>
      <protection locked="0"/>
    </xf>
    <xf numFmtId="0" fontId="40" fillId="0" borderId="0" xfId="0" applyFont="1" applyAlignment="1">
      <alignment/>
    </xf>
    <xf numFmtId="0" fontId="24" fillId="0" borderId="0" xfId="0" applyFont="1" applyAlignment="1">
      <alignment/>
    </xf>
    <xf numFmtId="0" fontId="38" fillId="0" borderId="0" xfId="3419" applyFont="1" applyProtection="1">
      <alignment/>
      <protection locked="0"/>
    </xf>
    <xf numFmtId="0" fontId="38" fillId="0" borderId="0" xfId="3419" applyFont="1" applyAlignment="1" applyProtection="1">
      <alignment wrapText="1"/>
      <protection locked="0"/>
    </xf>
    <xf numFmtId="0" fontId="38" fillId="0" borderId="0" xfId="3419" applyFont="1" applyAlignment="1" applyProtection="1">
      <alignment shrinkToFit="1"/>
      <protection locked="0"/>
    </xf>
    <xf numFmtId="0" fontId="30" fillId="0" borderId="0" xfId="0" applyFont="1" applyAlignment="1">
      <alignment/>
    </xf>
    <xf numFmtId="0" fontId="25" fillId="0" borderId="0" xfId="0" applyFont="1" applyAlignment="1">
      <alignment/>
    </xf>
    <xf numFmtId="0" fontId="31" fillId="0" borderId="19" xfId="3415" applyFont="1" applyFill="1" applyBorder="1" applyAlignment="1" applyProtection="1">
      <alignment horizontal="left" vertical="center" wrapText="1"/>
      <protection locked="0"/>
    </xf>
    <xf numFmtId="49" fontId="40" fillId="0" borderId="19" xfId="3415" applyNumberFormat="1" applyFont="1" applyFill="1" applyBorder="1" applyAlignment="1" applyProtection="1">
      <alignment horizontal="center" vertical="center" wrapText="1"/>
      <protection locked="0"/>
    </xf>
    <xf numFmtId="0" fontId="40" fillId="59" borderId="19" xfId="3403" applyFont="1" applyFill="1" applyBorder="1" applyAlignment="1" applyProtection="1">
      <alignment horizontal="center" vertical="center" wrapText="1"/>
      <protection locked="0"/>
    </xf>
    <xf numFmtId="0" fontId="31" fillId="59" borderId="19" xfId="3420" applyFont="1" applyFill="1" applyBorder="1" applyAlignment="1" applyProtection="1">
      <alignment horizontal="left" vertical="center" wrapText="1"/>
      <protection locked="0"/>
    </xf>
    <xf numFmtId="49" fontId="40" fillId="59" borderId="19" xfId="0" applyNumberFormat="1" applyFont="1" applyFill="1" applyBorder="1" applyAlignment="1">
      <alignment horizontal="center" vertical="center" wrapText="1"/>
    </xf>
    <xf numFmtId="0" fontId="40" fillId="59" borderId="19" xfId="0" applyFont="1" applyFill="1" applyBorder="1" applyAlignment="1" applyProtection="1">
      <alignment horizontal="center" vertical="center"/>
      <protection locked="0"/>
    </xf>
    <xf numFmtId="0" fontId="40" fillId="59" borderId="19" xfId="2820" applyNumberFormat="1" applyFont="1" applyFill="1" applyBorder="1" applyAlignment="1" applyProtection="1">
      <alignment horizontal="center" vertical="center"/>
      <protection locked="0"/>
    </xf>
    <xf numFmtId="49" fontId="40" fillId="0" borderId="19" xfId="1452" applyNumberFormat="1" applyFont="1" applyFill="1" applyBorder="1" applyAlignment="1" applyProtection="1">
      <alignment horizontal="center" vertical="center" wrapText="1"/>
      <protection locked="0"/>
    </xf>
    <xf numFmtId="0" fontId="40" fillId="0" borderId="19" xfId="3406" applyNumberFormat="1" applyFont="1" applyFill="1" applyBorder="1" applyAlignment="1" applyProtection="1">
      <alignment vertical="center" wrapText="1"/>
      <protection locked="0"/>
    </xf>
    <xf numFmtId="49" fontId="40" fillId="59" borderId="19" xfId="3421" applyNumberFormat="1" applyFont="1" applyFill="1" applyBorder="1" applyAlignment="1" applyProtection="1">
      <alignment horizontal="center" vertical="center" wrapText="1"/>
      <protection locked="0"/>
    </xf>
    <xf numFmtId="0" fontId="40" fillId="0" borderId="19" xfId="3412" applyFont="1" applyFill="1" applyBorder="1" applyAlignment="1" applyProtection="1">
      <alignment horizontal="center" vertical="center" wrapText="1"/>
      <protection locked="0"/>
    </xf>
    <xf numFmtId="0" fontId="5" fillId="0" borderId="0" xfId="2820" applyFont="1">
      <alignment/>
      <protection/>
    </xf>
    <xf numFmtId="0" fontId="36" fillId="59" borderId="19" xfId="3419" applyFont="1" applyFill="1" applyBorder="1" applyAlignment="1" applyProtection="1">
      <alignment horizontal="center" vertical="center" textRotation="90" wrapText="1"/>
      <protection locked="0"/>
    </xf>
    <xf numFmtId="0" fontId="34" fillId="59" borderId="19" xfId="3419" applyFont="1" applyFill="1" applyBorder="1" applyAlignment="1" applyProtection="1">
      <alignment horizontal="center" vertical="center" wrapText="1"/>
      <protection locked="0"/>
    </xf>
    <xf numFmtId="1" fontId="37" fillId="59" borderId="19" xfId="3408" applyNumberFormat="1" applyFont="1" applyFill="1" applyBorder="1" applyAlignment="1" applyProtection="1">
      <alignment horizontal="center" vertical="center" textRotation="90" wrapText="1"/>
      <protection locked="0"/>
    </xf>
    <xf numFmtId="187" fontId="37" fillId="59" borderId="19" xfId="3408" applyNumberFormat="1" applyFont="1" applyFill="1" applyBorder="1" applyAlignment="1" applyProtection="1">
      <alignment horizontal="center" vertical="center" wrapText="1"/>
      <protection locked="0"/>
    </xf>
    <xf numFmtId="1" fontId="34" fillId="59" borderId="19" xfId="3408" applyNumberFormat="1" applyFont="1" applyFill="1" applyBorder="1" applyAlignment="1" applyProtection="1">
      <alignment horizontal="center" vertical="center" textRotation="90" wrapText="1"/>
      <protection locked="0"/>
    </xf>
    <xf numFmtId="0" fontId="32" fillId="59" borderId="19" xfId="3418" applyFont="1" applyFill="1" applyBorder="1" applyAlignment="1" applyProtection="1">
      <alignment horizontal="center" vertical="center"/>
      <protection locked="0"/>
    </xf>
    <xf numFmtId="0" fontId="39" fillId="59" borderId="19" xfId="3413" applyNumberFormat="1" applyFont="1" applyFill="1" applyBorder="1" applyAlignment="1" applyProtection="1">
      <alignment horizontal="center" vertical="center" wrapText="1"/>
      <protection locked="0"/>
    </xf>
    <xf numFmtId="0" fontId="5" fillId="59" borderId="19" xfId="3418" applyFont="1" applyFill="1" applyBorder="1" applyAlignment="1" applyProtection="1">
      <alignment horizontal="center" vertical="center" wrapText="1"/>
      <protection locked="0"/>
    </xf>
    <xf numFmtId="0" fontId="5" fillId="59" borderId="0" xfId="3418" applyFont="1" applyFill="1" applyBorder="1" applyAlignment="1" applyProtection="1">
      <alignment horizontal="center" vertical="center"/>
      <protection locked="0"/>
    </xf>
    <xf numFmtId="0" fontId="39" fillId="59" borderId="0" xfId="3418" applyFont="1" applyFill="1" applyBorder="1" applyAlignment="1" applyProtection="1">
      <alignment horizontal="center" vertical="center"/>
      <protection locked="0"/>
    </xf>
    <xf numFmtId="0" fontId="30" fillId="0" borderId="0" xfId="3418" applyFont="1" applyBorder="1" applyAlignment="1" applyProtection="1">
      <alignment horizontal="center" vertical="center" wrapText="1"/>
      <protection locked="0"/>
    </xf>
    <xf numFmtId="194" fontId="39" fillId="59" borderId="0" xfId="3407" applyNumberFormat="1" applyFont="1" applyFill="1" applyBorder="1" applyAlignment="1" applyProtection="1">
      <alignment horizontal="center" vertical="center" wrapText="1"/>
      <protection locked="0"/>
    </xf>
    <xf numFmtId="187" fontId="35" fillId="59" borderId="0" xfId="3407" applyNumberFormat="1" applyFont="1" applyFill="1" applyBorder="1" applyAlignment="1" applyProtection="1">
      <alignment horizontal="center" vertical="center" wrapText="1"/>
      <protection locked="0"/>
    </xf>
    <xf numFmtId="0" fontId="36" fillId="59" borderId="0" xfId="3409" applyFont="1" applyFill="1" applyBorder="1" applyAlignment="1" applyProtection="1">
      <alignment horizontal="center" vertical="center" wrapText="1"/>
      <protection locked="0"/>
    </xf>
    <xf numFmtId="194" fontId="36" fillId="59" borderId="0" xfId="3407" applyNumberFormat="1" applyFont="1" applyFill="1" applyBorder="1" applyAlignment="1" applyProtection="1">
      <alignment horizontal="center" vertical="center" wrapText="1"/>
      <protection locked="0"/>
    </xf>
    <xf numFmtId="0" fontId="5" fillId="59" borderId="0" xfId="2820" applyFont="1" applyFill="1" applyBorder="1">
      <alignment/>
      <protection/>
    </xf>
    <xf numFmtId="0" fontId="32" fillId="59" borderId="0" xfId="3409" applyFont="1" applyFill="1" applyBorder="1" applyAlignment="1" applyProtection="1">
      <alignment horizontal="center" vertical="center" wrapText="1"/>
      <protection locked="0"/>
    </xf>
    <xf numFmtId="0" fontId="40" fillId="0" borderId="0" xfId="2820" applyFont="1">
      <alignment/>
      <protection/>
    </xf>
    <xf numFmtId="0" fontId="24" fillId="0" borderId="0" xfId="2820" applyFont="1">
      <alignment/>
      <protection/>
    </xf>
    <xf numFmtId="0" fontId="30" fillId="0" borderId="0" xfId="2820" applyFont="1">
      <alignment/>
      <protection/>
    </xf>
    <xf numFmtId="0" fontId="25" fillId="0" borderId="0" xfId="2820" applyFont="1">
      <alignment/>
      <protection/>
    </xf>
    <xf numFmtId="0" fontId="32" fillId="59" borderId="19" xfId="3419" applyFont="1" applyFill="1" applyBorder="1" applyAlignment="1" applyProtection="1">
      <alignment horizontal="center" vertical="center" wrapText="1"/>
      <protection locked="0"/>
    </xf>
    <xf numFmtId="1" fontId="5" fillId="59" borderId="19" xfId="3408" applyNumberFormat="1" applyFont="1" applyFill="1" applyBorder="1" applyAlignment="1" applyProtection="1">
      <alignment horizontal="center" vertical="center" textRotation="90" wrapText="1"/>
      <protection locked="0"/>
    </xf>
    <xf numFmtId="187" fontId="5" fillId="59" borderId="19" xfId="3408" applyNumberFormat="1" applyFont="1" applyFill="1" applyBorder="1" applyAlignment="1" applyProtection="1">
      <alignment horizontal="center" vertical="center" wrapText="1"/>
      <protection locked="0"/>
    </xf>
    <xf numFmtId="1" fontId="32" fillId="59" borderId="19" xfId="3408" applyNumberFormat="1" applyFont="1" applyFill="1" applyBorder="1" applyAlignment="1" applyProtection="1">
      <alignment horizontal="center" vertical="center" textRotation="90" wrapText="1"/>
      <protection locked="0"/>
    </xf>
    <xf numFmtId="49" fontId="31" fillId="59" borderId="19" xfId="0" applyNumberFormat="1" applyFont="1" applyFill="1" applyBorder="1" applyAlignment="1" applyProtection="1">
      <alignment horizontal="left" vertical="center" wrapText="1"/>
      <protection locked="0"/>
    </xf>
    <xf numFmtId="49" fontId="40" fillId="0" borderId="19" xfId="3421" applyNumberFormat="1" applyFont="1" applyFill="1" applyBorder="1" applyAlignment="1" applyProtection="1">
      <alignment horizontal="center" vertical="center" wrapText="1"/>
      <protection locked="0"/>
    </xf>
    <xf numFmtId="0" fontId="40" fillId="59" borderId="19" xfId="3412" applyFont="1" applyFill="1" applyBorder="1" applyAlignment="1" applyProtection="1">
      <alignment horizontal="center" vertical="center" wrapText="1"/>
      <protection locked="0"/>
    </xf>
    <xf numFmtId="0" fontId="31" fillId="0" borderId="19" xfId="2454" applyFont="1" applyBorder="1" applyAlignment="1" applyProtection="1">
      <alignment vertical="center" wrapText="1"/>
      <protection locked="0"/>
    </xf>
    <xf numFmtId="49" fontId="40" fillId="0" borderId="19" xfId="2820" applyNumberFormat="1" applyFont="1" applyBorder="1" applyAlignment="1" applyProtection="1">
      <alignment horizontal="center" vertical="center" wrapText="1"/>
      <protection locked="0"/>
    </xf>
    <xf numFmtId="0" fontId="40" fillId="0" borderId="19" xfId="2820" applyFont="1" applyBorder="1" applyAlignment="1" applyProtection="1">
      <alignment horizontal="center" vertical="center"/>
      <protection locked="0"/>
    </xf>
    <xf numFmtId="49" fontId="40" fillId="0" borderId="19" xfId="2218" applyNumberFormat="1" applyFont="1" applyBorder="1" applyAlignment="1" applyProtection="1">
      <alignment horizontal="center" vertical="center"/>
      <protection locked="0"/>
    </xf>
    <xf numFmtId="0" fontId="31" fillId="59" borderId="19" xfId="2820" applyNumberFormat="1" applyFont="1" applyFill="1" applyBorder="1" applyAlignment="1" applyProtection="1">
      <alignment horizontal="left" vertical="center" wrapText="1"/>
      <protection locked="0"/>
    </xf>
    <xf numFmtId="49" fontId="40" fillId="0" borderId="19" xfId="3354" applyNumberFormat="1" applyFont="1" applyFill="1" applyBorder="1" applyAlignment="1" applyProtection="1">
      <alignment horizontal="center" vertical="center" wrapText="1"/>
      <protection locked="0"/>
    </xf>
    <xf numFmtId="0" fontId="40" fillId="0" borderId="19" xfId="3411" applyFont="1" applyFill="1" applyBorder="1" applyAlignment="1" applyProtection="1">
      <alignment horizontal="center" vertical="center" wrapText="1"/>
      <protection locked="0"/>
    </xf>
    <xf numFmtId="0" fontId="31" fillId="59" borderId="19" xfId="3415" applyFont="1" applyFill="1" applyBorder="1" applyAlignment="1" applyProtection="1">
      <alignment horizontal="left" vertical="center" wrapText="1"/>
      <protection locked="0"/>
    </xf>
    <xf numFmtId="49" fontId="40" fillId="59" borderId="19" xfId="3415" applyNumberFormat="1" applyFont="1" applyFill="1" applyBorder="1" applyAlignment="1" applyProtection="1">
      <alignment horizontal="center" vertical="center" wrapText="1"/>
      <protection locked="0"/>
    </xf>
    <xf numFmtId="0" fontId="40" fillId="59" borderId="19" xfId="3415" applyFont="1" applyFill="1" applyBorder="1" applyAlignment="1" applyProtection="1">
      <alignment horizontal="center" vertical="center" wrapText="1"/>
      <protection locked="0"/>
    </xf>
    <xf numFmtId="0" fontId="40" fillId="59" borderId="19" xfId="3415" applyNumberFormat="1" applyFont="1" applyFill="1" applyBorder="1" applyAlignment="1" applyProtection="1">
      <alignment horizontal="center" vertical="center" wrapText="1"/>
      <protection locked="0"/>
    </xf>
    <xf numFmtId="0" fontId="40" fillId="59" borderId="19" xfId="2820" applyFont="1" applyFill="1" applyBorder="1" applyAlignment="1" applyProtection="1">
      <alignment horizontal="center" vertical="center" wrapText="1"/>
      <protection locked="0"/>
    </xf>
    <xf numFmtId="49" fontId="31" fillId="59" borderId="19" xfId="3403" applyNumberFormat="1" applyFont="1" applyFill="1" applyBorder="1" applyAlignment="1" applyProtection="1">
      <alignment horizontal="left" vertical="center" wrapText="1"/>
      <protection locked="0"/>
    </xf>
    <xf numFmtId="0" fontId="40" fillId="59" borderId="19" xfId="3404" applyFont="1" applyFill="1" applyBorder="1" applyAlignment="1" applyProtection="1">
      <alignment horizontal="center" vertical="center" wrapText="1"/>
      <protection locked="0"/>
    </xf>
    <xf numFmtId="0" fontId="31" fillId="59" borderId="19" xfId="3417" applyNumberFormat="1" applyFont="1" applyFill="1" applyBorder="1" applyAlignment="1" applyProtection="1">
      <alignment horizontal="left" vertical="center" wrapText="1"/>
      <protection locked="0"/>
    </xf>
    <xf numFmtId="49" fontId="40" fillId="59" borderId="19" xfId="2915" applyNumberFormat="1" applyFont="1" applyFill="1" applyBorder="1" applyAlignment="1" applyProtection="1">
      <alignment horizontal="center" vertical="center" wrapText="1"/>
      <protection locked="0"/>
    </xf>
    <xf numFmtId="0" fontId="40" fillId="59" borderId="19" xfId="1364" applyNumberFormat="1" applyFont="1" applyFill="1" applyBorder="1" applyAlignment="1" applyProtection="1">
      <alignment horizontal="center" vertical="center"/>
      <protection locked="0"/>
    </xf>
    <xf numFmtId="0" fontId="40" fillId="59" borderId="19" xfId="2218" applyNumberFormat="1" applyFont="1" applyFill="1" applyBorder="1" applyAlignment="1" applyProtection="1">
      <alignment horizontal="center" vertical="center" wrapText="1"/>
      <protection locked="0"/>
    </xf>
    <xf numFmtId="49" fontId="40" fillId="59" borderId="19" xfId="1452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3420" applyNumberFormat="1" applyFont="1" applyFill="1" applyBorder="1" applyAlignment="1" applyProtection="1">
      <alignment horizontal="left" vertical="center" wrapText="1"/>
      <protection locked="0"/>
    </xf>
    <xf numFmtId="49" fontId="40" fillId="0" borderId="19" xfId="2824" applyNumberFormat="1" applyFont="1" applyBorder="1" applyAlignment="1">
      <alignment horizontal="center" vertical="center" wrapText="1"/>
      <protection/>
    </xf>
    <xf numFmtId="0" fontId="40" fillId="0" borderId="19" xfId="3172" applyNumberFormat="1" applyFont="1" applyFill="1" applyBorder="1" applyAlignment="1" applyProtection="1">
      <alignment horizontal="center" vertical="center"/>
      <protection locked="0"/>
    </xf>
    <xf numFmtId="0" fontId="40" fillId="0" borderId="19" xfId="3415" applyNumberFormat="1" applyFont="1" applyFill="1" applyBorder="1" applyAlignment="1" applyProtection="1">
      <alignment horizontal="center" vertical="center" wrapText="1"/>
      <protection locked="0"/>
    </xf>
    <xf numFmtId="0" fontId="31" fillId="59" borderId="19" xfId="3415" applyFont="1" applyFill="1" applyBorder="1" applyAlignment="1" applyProtection="1">
      <alignment vertical="center" wrapText="1"/>
      <protection locked="0"/>
    </xf>
    <xf numFmtId="0" fontId="31" fillId="59" borderId="19" xfId="3409" applyFont="1" applyFill="1" applyBorder="1" applyAlignment="1" applyProtection="1">
      <alignment horizontal="center" vertical="center" wrapText="1"/>
      <protection locked="0"/>
    </xf>
    <xf numFmtId="194" fontId="31" fillId="59" borderId="19" xfId="3407" applyNumberFormat="1" applyFont="1" applyFill="1" applyBorder="1" applyAlignment="1" applyProtection="1">
      <alignment horizontal="center" vertical="center" wrapText="1"/>
      <protection locked="0"/>
    </xf>
    <xf numFmtId="194" fontId="40" fillId="59" borderId="19" xfId="3407" applyNumberFormat="1" applyFont="1" applyFill="1" applyBorder="1" applyAlignment="1" applyProtection="1">
      <alignment horizontal="center" vertical="center" wrapText="1"/>
      <protection locked="0"/>
    </xf>
    <xf numFmtId="187" fontId="38" fillId="59" borderId="19" xfId="3407" applyNumberFormat="1" applyFont="1" applyFill="1" applyBorder="1" applyAlignment="1" applyProtection="1">
      <alignment horizontal="center" vertical="center" wrapText="1"/>
      <protection locked="0"/>
    </xf>
    <xf numFmtId="0" fontId="38" fillId="59" borderId="19" xfId="3409" applyFont="1" applyFill="1" applyBorder="1" applyAlignment="1" applyProtection="1">
      <alignment horizontal="center" vertical="center" wrapText="1"/>
      <protection locked="0"/>
    </xf>
    <xf numFmtId="0" fontId="30" fillId="59" borderId="19" xfId="2820" applyFont="1" applyFill="1" applyBorder="1">
      <alignment/>
      <protection/>
    </xf>
    <xf numFmtId="194" fontId="5" fillId="59" borderId="19" xfId="3407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2820" applyFont="1" applyAlignment="1">
      <alignment vertical="center"/>
      <protection/>
    </xf>
    <xf numFmtId="0" fontId="30" fillId="0" borderId="0" xfId="3406" applyNumberFormat="1" applyFont="1" applyFill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5" fillId="0" borderId="0" xfId="3415" applyFont="1" applyFill="1" applyAlignment="1" applyProtection="1">
      <alignment horizontal="center" vertical="center" wrapText="1"/>
      <protection locked="0"/>
    </xf>
    <xf numFmtId="0" fontId="31" fillId="0" borderId="0" xfId="3415" applyFont="1" applyAlignment="1" applyProtection="1">
      <alignment horizontal="left" vertical="center"/>
      <protection locked="0"/>
    </xf>
    <xf numFmtId="0" fontId="31" fillId="0" borderId="0" xfId="3415" applyFont="1" applyAlignment="1" applyProtection="1">
      <alignment wrapText="1"/>
      <protection locked="0"/>
    </xf>
    <xf numFmtId="49" fontId="31" fillId="0" borderId="0" xfId="3415" applyNumberFormat="1" applyFont="1" applyAlignment="1" applyProtection="1">
      <alignment wrapText="1"/>
      <protection locked="0"/>
    </xf>
    <xf numFmtId="0" fontId="31" fillId="0" borderId="0" xfId="3415" applyFont="1" applyAlignment="1" applyProtection="1">
      <alignment shrinkToFit="1"/>
      <protection locked="0"/>
    </xf>
    <xf numFmtId="0" fontId="31" fillId="0" borderId="0" xfId="3415" applyFont="1" applyAlignment="1" applyProtection="1">
      <alignment horizontal="center"/>
      <protection locked="0"/>
    </xf>
    <xf numFmtId="0" fontId="32" fillId="59" borderId="19" xfId="3415" applyFont="1" applyFill="1" applyBorder="1" applyAlignment="1" applyProtection="1">
      <alignment horizontal="center" vertical="center" textRotation="90" wrapText="1"/>
      <protection locked="0"/>
    </xf>
    <xf numFmtId="0" fontId="32" fillId="59" borderId="19" xfId="3415" applyFont="1" applyFill="1" applyBorder="1" applyAlignment="1" applyProtection="1">
      <alignment horizontal="center" vertical="center" wrapText="1"/>
      <protection locked="0"/>
    </xf>
    <xf numFmtId="49" fontId="32" fillId="59" borderId="19" xfId="3415" applyNumberFormat="1" applyFont="1" applyFill="1" applyBorder="1" applyAlignment="1" applyProtection="1">
      <alignment horizontal="center" vertical="center" wrapText="1"/>
      <protection locked="0"/>
    </xf>
    <xf numFmtId="0" fontId="40" fillId="0" borderId="19" xfId="3415" applyFont="1" applyFill="1" applyBorder="1" applyAlignment="1" applyProtection="1">
      <alignment horizontal="center" vertical="center" wrapText="1"/>
      <protection locked="0"/>
    </xf>
    <xf numFmtId="0" fontId="5" fillId="0" borderId="0" xfId="3415" applyFont="1" applyAlignment="1" applyProtection="1">
      <alignment vertical="center"/>
      <protection locked="0"/>
    </xf>
    <xf numFmtId="0" fontId="30" fillId="0" borderId="0" xfId="3415" applyFont="1" applyAlignment="1" applyProtection="1">
      <alignment vertical="center"/>
      <protection locked="0"/>
    </xf>
    <xf numFmtId="0" fontId="30" fillId="0" borderId="0" xfId="3415" applyFont="1" applyFill="1" applyAlignment="1" applyProtection="1">
      <alignment horizontal="left" vertical="center"/>
      <protection locked="0"/>
    </xf>
    <xf numFmtId="0" fontId="31" fillId="0" borderId="0" xfId="3413" applyFont="1" applyAlignment="1" applyProtection="1">
      <alignment vertical="center"/>
      <protection locked="0"/>
    </xf>
    <xf numFmtId="0" fontId="40" fillId="0" borderId="0" xfId="3415" applyFont="1" applyAlignment="1" applyProtection="1">
      <alignment horizontal="left" vertical="center"/>
      <protection locked="0"/>
    </xf>
    <xf numFmtId="0" fontId="31" fillId="0" borderId="0" xfId="3414" applyFont="1" applyAlignment="1" applyProtection="1">
      <alignment horizontal="right"/>
      <protection locked="0"/>
    </xf>
    <xf numFmtId="49" fontId="31" fillId="59" borderId="19" xfId="3404" applyNumberFormat="1" applyFont="1" applyFill="1" applyBorder="1" applyAlignment="1" applyProtection="1">
      <alignment horizontal="left" vertical="center" wrapText="1"/>
      <protection locked="0"/>
    </xf>
    <xf numFmtId="49" fontId="40" fillId="59" borderId="19" xfId="3405" applyNumberFormat="1" applyFont="1" applyFill="1" applyBorder="1" applyAlignment="1" applyProtection="1">
      <alignment horizontal="center" vertical="center" wrapText="1"/>
      <protection locked="0"/>
    </xf>
    <xf numFmtId="0" fontId="40" fillId="0" borderId="19" xfId="3418" applyFont="1" applyFill="1" applyBorder="1" applyAlignment="1" applyProtection="1">
      <alignment horizontal="center" vertical="center" wrapText="1"/>
      <protection locked="0"/>
    </xf>
    <xf numFmtId="49" fontId="40" fillId="0" borderId="19" xfId="1452" applyNumberFormat="1" applyFont="1" applyFill="1" applyBorder="1" applyAlignment="1" applyProtection="1">
      <alignment horizontal="center" vertical="center"/>
      <protection locked="0"/>
    </xf>
    <xf numFmtId="0" fontId="32" fillId="0" borderId="0" xfId="3407" applyFont="1" applyAlignment="1" applyProtection="1">
      <alignment horizontal="center" vertical="center"/>
      <protection locked="0"/>
    </xf>
    <xf numFmtId="0" fontId="37" fillId="59" borderId="19" xfId="3408" applyFont="1" applyFill="1" applyBorder="1" applyAlignment="1" applyProtection="1">
      <alignment horizontal="center" vertical="center" textRotation="90" wrapText="1"/>
      <protection locked="0"/>
    </xf>
    <xf numFmtId="0" fontId="31" fillId="0" borderId="19" xfId="3409" applyFont="1" applyBorder="1" applyAlignment="1" applyProtection="1">
      <alignment horizontal="center" vertical="center" wrapText="1"/>
      <protection locked="0"/>
    </xf>
    <xf numFmtId="0" fontId="32" fillId="0" borderId="19" xfId="3407" applyFont="1" applyBorder="1" applyAlignment="1" applyProtection="1">
      <alignment horizontal="center" vertical="center" wrapText="1"/>
      <protection locked="0"/>
    </xf>
    <xf numFmtId="0" fontId="31" fillId="0" borderId="0" xfId="3409" applyFont="1" applyBorder="1" applyAlignment="1" applyProtection="1">
      <alignment horizontal="center" vertical="center" wrapText="1"/>
      <protection locked="0"/>
    </xf>
    <xf numFmtId="0" fontId="39" fillId="0" borderId="0" xfId="3416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/>
    </xf>
    <xf numFmtId="49" fontId="36" fillId="0" borderId="0" xfId="3404" applyNumberFormat="1" applyFont="1" applyFill="1" applyBorder="1" applyAlignment="1" applyProtection="1">
      <alignment horizontal="left" vertical="center" wrapText="1"/>
      <protection locked="0"/>
    </xf>
    <xf numFmtId="49" fontId="39" fillId="0" borderId="0" xfId="3405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3404" applyFont="1" applyFill="1" applyBorder="1" applyAlignment="1" applyProtection="1">
      <alignment horizontal="center" vertical="center" wrapText="1"/>
      <protection locked="0"/>
    </xf>
    <xf numFmtId="49" fontId="36" fillId="0" borderId="0" xfId="1356" applyNumberFormat="1" applyFont="1" applyFill="1" applyBorder="1" applyAlignment="1" applyProtection="1">
      <alignment vertical="center" wrapText="1"/>
      <protection locked="0"/>
    </xf>
    <xf numFmtId="49" fontId="39" fillId="0" borderId="0" xfId="3404" applyNumberFormat="1" applyFont="1" applyFill="1" applyBorder="1" applyAlignment="1" applyProtection="1">
      <alignment horizontal="center" vertical="center" wrapText="1"/>
      <protection locked="0"/>
    </xf>
    <xf numFmtId="49" fontId="39" fillId="0" borderId="0" xfId="1356" applyNumberFormat="1" applyFont="1" applyFill="1" applyBorder="1" applyAlignment="1" applyProtection="1">
      <alignment horizontal="center" vertical="center"/>
      <protection locked="0"/>
    </xf>
    <xf numFmtId="49" fontId="39" fillId="0" borderId="0" xfId="1356" applyNumberFormat="1" applyFont="1" applyFill="1" applyBorder="1" applyAlignment="1" applyProtection="1">
      <alignment horizontal="center" vertical="center" wrapText="1"/>
      <protection locked="0"/>
    </xf>
    <xf numFmtId="194" fontId="39" fillId="0" borderId="0" xfId="3407" applyNumberFormat="1" applyFont="1" applyBorder="1" applyAlignment="1" applyProtection="1">
      <alignment horizontal="center" vertical="center" wrapText="1"/>
      <protection locked="0"/>
    </xf>
    <xf numFmtId="187" fontId="35" fillId="0" borderId="0" xfId="3407" applyNumberFormat="1" applyFont="1" applyBorder="1" applyAlignment="1" applyProtection="1">
      <alignment horizontal="center" vertical="center" wrapText="1"/>
      <protection locked="0"/>
    </xf>
    <xf numFmtId="0" fontId="36" fillId="0" borderId="0" xfId="3409" applyFont="1" applyBorder="1" applyAlignment="1" applyProtection="1">
      <alignment horizontal="center" vertical="center" wrapText="1"/>
      <protection locked="0"/>
    </xf>
    <xf numFmtId="0" fontId="34" fillId="0" borderId="0" xfId="3407" applyFont="1" applyBorder="1" applyAlignment="1" applyProtection="1">
      <alignment horizontal="center" vertical="center" wrapText="1"/>
      <protection locked="0"/>
    </xf>
    <xf numFmtId="1" fontId="37" fillId="0" borderId="0" xfId="3407" applyNumberFormat="1" applyFont="1" applyBorder="1" applyAlignment="1" applyProtection="1">
      <alignment horizontal="center" vertical="center" wrapText="1"/>
      <protection locked="0"/>
    </xf>
    <xf numFmtId="0" fontId="32" fillId="0" borderId="0" xfId="3407" applyFont="1" applyBorder="1" applyAlignment="1" applyProtection="1">
      <alignment horizontal="center" vertical="center" wrapText="1"/>
      <protection locked="0"/>
    </xf>
    <xf numFmtId="1" fontId="31" fillId="0" borderId="0" xfId="3419" applyNumberFormat="1" applyFont="1" applyProtection="1">
      <alignment/>
      <protection locked="0"/>
    </xf>
    <xf numFmtId="0" fontId="31" fillId="0" borderId="0" xfId="3415" applyFont="1" applyAlignment="1" applyProtection="1">
      <alignment horizontal="right" vertical="center"/>
      <protection locked="0"/>
    </xf>
    <xf numFmtId="0" fontId="5" fillId="59" borderId="19" xfId="3408" applyFont="1" applyFill="1" applyBorder="1" applyAlignment="1" applyProtection="1">
      <alignment horizontal="center" vertical="center" textRotation="90" wrapText="1"/>
      <protection locked="0"/>
    </xf>
    <xf numFmtId="0" fontId="31" fillId="59" borderId="19" xfId="2519" applyNumberFormat="1" applyFont="1" applyFill="1" applyBorder="1" applyAlignment="1" applyProtection="1">
      <alignment vertical="center" wrapText="1"/>
      <protection locked="0"/>
    </xf>
    <xf numFmtId="0" fontId="40" fillId="59" borderId="19" xfId="2915" applyFont="1" applyFill="1" applyBorder="1" applyAlignment="1" applyProtection="1">
      <alignment horizontal="center" vertical="center" wrapText="1"/>
      <protection locked="0"/>
    </xf>
    <xf numFmtId="49" fontId="40" fillId="60" borderId="19" xfId="1342" applyNumberFormat="1" applyFont="1" applyFill="1" applyBorder="1" applyAlignment="1" applyProtection="1">
      <alignment horizontal="center" vertical="center" wrapText="1"/>
      <protection locked="0"/>
    </xf>
    <xf numFmtId="0" fontId="31" fillId="59" borderId="19" xfId="3420" applyNumberFormat="1" applyFont="1" applyFill="1" applyBorder="1" applyAlignment="1" applyProtection="1">
      <alignment horizontal="left" vertical="center" wrapText="1"/>
      <protection locked="0"/>
    </xf>
    <xf numFmtId="49" fontId="40" fillId="59" borderId="19" xfId="3270" applyNumberFormat="1" applyFont="1" applyFill="1" applyBorder="1" applyAlignment="1">
      <alignment horizontal="center" vertical="center" wrapText="1"/>
      <protection/>
    </xf>
    <xf numFmtId="0" fontId="40" fillId="59" borderId="19" xfId="3270" applyNumberFormat="1" applyFont="1" applyFill="1" applyBorder="1" applyAlignment="1" applyProtection="1">
      <alignment horizontal="center" vertical="center"/>
      <protection locked="0"/>
    </xf>
    <xf numFmtId="0" fontId="40" fillId="59" borderId="19" xfId="1018" applyNumberFormat="1" applyFont="1" applyFill="1" applyBorder="1" applyAlignment="1" applyProtection="1">
      <alignment horizontal="center" vertical="center" wrapText="1"/>
      <protection locked="0"/>
    </xf>
    <xf numFmtId="0" fontId="40" fillId="59" borderId="19" xfId="3408" applyFont="1" applyFill="1" applyBorder="1" applyAlignment="1" applyProtection="1">
      <alignment horizontal="center" vertical="center" textRotation="90" wrapText="1"/>
      <protection locked="0"/>
    </xf>
    <xf numFmtId="187" fontId="31" fillId="0" borderId="19" xfId="3407" applyNumberFormat="1" applyFont="1" applyBorder="1" applyAlignment="1" applyProtection="1">
      <alignment horizontal="center" vertical="center" wrapText="1"/>
      <protection locked="0"/>
    </xf>
    <xf numFmtId="194" fontId="40" fillId="0" borderId="19" xfId="3407" applyNumberFormat="1" applyFont="1" applyBorder="1" applyAlignment="1" applyProtection="1">
      <alignment horizontal="center" vertical="center" wrapText="1"/>
      <protection locked="0"/>
    </xf>
    <xf numFmtId="0" fontId="31" fillId="0" borderId="19" xfId="3407" applyFont="1" applyBorder="1" applyAlignment="1" applyProtection="1">
      <alignment horizontal="center" vertical="center" wrapText="1"/>
      <protection locked="0"/>
    </xf>
    <xf numFmtId="1" fontId="40" fillId="0" borderId="19" xfId="3407" applyNumberFormat="1" applyFont="1" applyBorder="1" applyAlignment="1" applyProtection="1">
      <alignment horizontal="center" vertical="center" wrapText="1"/>
      <protection locked="0"/>
    </xf>
    <xf numFmtId="0" fontId="34" fillId="0" borderId="19" xfId="3409" applyFont="1" applyBorder="1" applyAlignment="1" applyProtection="1">
      <alignment horizontal="center" vertical="center" wrapText="1"/>
      <protection locked="0"/>
    </xf>
    <xf numFmtId="0" fontId="39" fillId="59" borderId="19" xfId="3418" applyFont="1" applyFill="1" applyBorder="1" applyAlignment="1" applyProtection="1">
      <alignment horizontal="center" vertical="center"/>
      <protection locked="0"/>
    </xf>
    <xf numFmtId="0" fontId="5" fillId="0" borderId="19" xfId="3418" applyFont="1" applyBorder="1" applyAlignment="1" applyProtection="1">
      <alignment horizontal="center" vertical="center" wrapText="1"/>
      <protection locked="0"/>
    </xf>
    <xf numFmtId="0" fontId="31" fillId="59" borderId="19" xfId="3419" applyFont="1" applyFill="1" applyBorder="1" applyAlignment="1" applyProtection="1">
      <alignment horizontal="center" vertical="center" wrapText="1"/>
      <protection locked="0"/>
    </xf>
    <xf numFmtId="1" fontId="40" fillId="59" borderId="19" xfId="3408" applyNumberFormat="1" applyFont="1" applyFill="1" applyBorder="1" applyAlignment="1" applyProtection="1">
      <alignment horizontal="center" vertical="center" textRotation="90" wrapText="1"/>
      <protection locked="0"/>
    </xf>
    <xf numFmtId="0" fontId="31" fillId="0" borderId="19" xfId="3415" applyFont="1" applyFill="1" applyBorder="1" applyAlignment="1" applyProtection="1">
      <alignment vertical="center" wrapText="1"/>
      <protection locked="0"/>
    </xf>
    <xf numFmtId="0" fontId="31" fillId="59" borderId="19" xfId="2820" applyFont="1" applyFill="1" applyBorder="1" applyAlignment="1">
      <alignment horizontal="left" vertical="center" wrapText="1"/>
      <protection/>
    </xf>
    <xf numFmtId="49" fontId="40" fillId="59" borderId="19" xfId="2820" applyNumberFormat="1" applyFont="1" applyFill="1" applyBorder="1" applyAlignment="1">
      <alignment horizontal="center" vertical="center"/>
      <protection/>
    </xf>
    <xf numFmtId="0" fontId="31" fillId="0" borderId="19" xfId="2454" applyNumberFormat="1" applyFont="1" applyFill="1" applyBorder="1" applyAlignment="1" applyProtection="1">
      <alignment vertical="center" wrapText="1"/>
      <protection locked="0"/>
    </xf>
    <xf numFmtId="49" fontId="40" fillId="0" borderId="19" xfId="2820" applyNumberFormat="1" applyFont="1" applyFill="1" applyBorder="1" applyAlignment="1" applyProtection="1">
      <alignment horizontal="center" vertical="center" wrapText="1"/>
      <protection locked="0"/>
    </xf>
    <xf numFmtId="0" fontId="40" fillId="60" borderId="19" xfId="2820" applyNumberFormat="1" applyFont="1" applyFill="1" applyBorder="1" applyAlignment="1" applyProtection="1">
      <alignment horizontal="center" vertical="center"/>
      <protection locked="0"/>
    </xf>
    <xf numFmtId="49" fontId="40" fillId="59" borderId="19" xfId="972" applyNumberFormat="1" applyFont="1" applyFill="1" applyBorder="1" applyAlignment="1" applyProtection="1">
      <alignment horizontal="center" vertical="center"/>
      <protection locked="0"/>
    </xf>
    <xf numFmtId="0" fontId="40" fillId="59" borderId="19" xfId="3354" applyFont="1" applyFill="1" applyBorder="1" applyAlignment="1" applyProtection="1">
      <alignment horizontal="center" vertical="center" wrapText="1"/>
      <protection locked="0"/>
    </xf>
    <xf numFmtId="0" fontId="40" fillId="59" borderId="19" xfId="1342" applyNumberFormat="1" applyFont="1" applyFill="1" applyBorder="1" applyAlignment="1" applyProtection="1">
      <alignment horizontal="center" vertical="center"/>
      <protection locked="0"/>
    </xf>
    <xf numFmtId="0" fontId="40" fillId="59" borderId="19" xfId="3172" applyFont="1" applyFill="1" applyBorder="1" applyAlignment="1" applyProtection="1">
      <alignment horizontal="center" vertical="center" wrapText="1"/>
      <protection locked="0"/>
    </xf>
    <xf numFmtId="49" fontId="39" fillId="0" borderId="19" xfId="2824" applyNumberFormat="1" applyFont="1" applyFill="1" applyBorder="1" applyAlignment="1">
      <alignment horizontal="center" vertical="center" wrapText="1"/>
      <protection/>
    </xf>
    <xf numFmtId="0" fontId="39" fillId="0" borderId="19" xfId="3416" applyFont="1" applyFill="1" applyBorder="1" applyAlignment="1" applyProtection="1">
      <alignment horizontal="center" vertical="center" wrapText="1"/>
      <protection locked="0"/>
    </xf>
    <xf numFmtId="0" fontId="5" fillId="0" borderId="0" xfId="3406" applyFont="1" applyAlignment="1" applyProtection="1">
      <alignment vertical="center"/>
      <protection locked="0"/>
    </xf>
    <xf numFmtId="0" fontId="45" fillId="0" borderId="0" xfId="3269" applyFont="1" applyBorder="1" applyAlignment="1">
      <alignment vertical="center" wrapText="1"/>
      <protection/>
    </xf>
    <xf numFmtId="0" fontId="45" fillId="0" borderId="0" xfId="3283" applyFont="1">
      <alignment/>
      <protection/>
    </xf>
    <xf numFmtId="0" fontId="41" fillId="0" borderId="0" xfId="3406" applyFont="1" applyAlignment="1" applyProtection="1">
      <alignment horizontal="center" vertical="center"/>
      <protection locked="0"/>
    </xf>
    <xf numFmtId="0" fontId="31" fillId="0" borderId="0" xfId="3413" applyFont="1" applyProtection="1">
      <alignment/>
      <protection locked="0"/>
    </xf>
    <xf numFmtId="0" fontId="31" fillId="0" borderId="0" xfId="3413" applyFont="1" applyAlignment="1" applyProtection="1">
      <alignment wrapText="1"/>
      <protection locked="0"/>
    </xf>
    <xf numFmtId="0" fontId="31" fillId="0" borderId="0" xfId="3413" applyFont="1" applyAlignment="1" applyProtection="1">
      <alignment shrinkToFit="1"/>
      <protection locked="0"/>
    </xf>
    <xf numFmtId="0" fontId="46" fillId="0" borderId="0" xfId="3413" applyFont="1" applyProtection="1">
      <alignment/>
      <protection locked="0"/>
    </xf>
    <xf numFmtId="0" fontId="32" fillId="59" borderId="19" xfId="3413" applyFont="1" applyFill="1" applyBorder="1" applyAlignment="1" applyProtection="1">
      <alignment horizontal="center" vertical="center" textRotation="90" wrapText="1"/>
      <protection locked="0"/>
    </xf>
    <xf numFmtId="0" fontId="32" fillId="59" borderId="19" xfId="3413" applyFont="1" applyFill="1" applyBorder="1" applyAlignment="1" applyProtection="1">
      <alignment horizontal="center" vertical="center" wrapText="1"/>
      <protection locked="0"/>
    </xf>
    <xf numFmtId="0" fontId="5" fillId="59" borderId="19" xfId="3408" applyFont="1" applyFill="1" applyBorder="1" applyAlignment="1" applyProtection="1">
      <alignment horizontal="center" vertical="center" wrapText="1"/>
      <protection locked="0"/>
    </xf>
    <xf numFmtId="0" fontId="30" fillId="0" borderId="0" xfId="3413" applyFont="1" applyAlignment="1" applyProtection="1">
      <alignment horizontal="center" vertical="center"/>
      <protection locked="0"/>
    </xf>
    <xf numFmtId="0" fontId="44" fillId="0" borderId="0" xfId="3406" applyFont="1" applyAlignment="1" applyProtection="1">
      <alignment horizontal="center" vertical="center"/>
      <protection locked="0"/>
    </xf>
    <xf numFmtId="2" fontId="40" fillId="0" borderId="19" xfId="3406" applyNumberFormat="1" applyFont="1" applyBorder="1" applyAlignment="1" applyProtection="1">
      <alignment horizontal="center" vertical="center" wrapText="1"/>
      <protection locked="0"/>
    </xf>
    <xf numFmtId="187" fontId="31" fillId="0" borderId="19" xfId="3406" applyNumberFormat="1" applyFont="1" applyBorder="1" applyAlignment="1" applyProtection="1">
      <alignment horizontal="center" vertical="center" wrapText="1"/>
      <protection locked="0"/>
    </xf>
    <xf numFmtId="0" fontId="31" fillId="0" borderId="19" xfId="3406" applyFont="1" applyBorder="1" applyAlignment="1" applyProtection="1">
      <alignment horizontal="center" vertical="center" wrapText="1"/>
      <protection locked="0"/>
    </xf>
    <xf numFmtId="2" fontId="40" fillId="0" borderId="19" xfId="3270" applyNumberFormat="1" applyFont="1" applyFill="1" applyBorder="1" applyAlignment="1" applyProtection="1">
      <alignment horizontal="center" vertical="center" wrapText="1"/>
      <protection locked="0"/>
    </xf>
    <xf numFmtId="194" fontId="40" fillId="0" borderId="19" xfId="3270" applyNumberFormat="1" applyFont="1" applyFill="1" applyBorder="1" applyAlignment="1" applyProtection="1">
      <alignment horizontal="center" vertical="center" wrapText="1"/>
      <protection locked="0"/>
    </xf>
    <xf numFmtId="187" fontId="31" fillId="0" borderId="19" xfId="3270" applyNumberFormat="1" applyFont="1" applyFill="1" applyBorder="1" applyAlignment="1" applyProtection="1">
      <alignment horizontal="center" vertical="center" wrapText="1"/>
      <protection locked="0"/>
    </xf>
    <xf numFmtId="0" fontId="39" fillId="0" borderId="19" xfId="3416" applyFont="1" applyFill="1" applyBorder="1" applyAlignment="1" applyProtection="1">
      <alignment horizontal="center" vertical="center"/>
      <protection locked="0"/>
    </xf>
    <xf numFmtId="0" fontId="5" fillId="0" borderId="19" xfId="0" applyFont="1" applyBorder="1" applyAlignment="1">
      <alignment vertical="center"/>
    </xf>
    <xf numFmtId="0" fontId="5" fillId="0" borderId="19" xfId="0" applyFont="1" applyBorder="1" applyAlignment="1">
      <alignment/>
    </xf>
    <xf numFmtId="49" fontId="38" fillId="59" borderId="19" xfId="3404" applyNumberFormat="1" applyFont="1" applyFill="1" applyBorder="1" applyAlignment="1" applyProtection="1">
      <alignment horizontal="center" vertical="center" wrapText="1"/>
      <protection locked="0"/>
    </xf>
    <xf numFmtId="49" fontId="31" fillId="59" borderId="19" xfId="1342" applyNumberFormat="1" applyFont="1" applyFill="1" applyBorder="1" applyAlignment="1" applyProtection="1">
      <alignment vertical="center" wrapText="1"/>
      <protection locked="0"/>
    </xf>
    <xf numFmtId="49" fontId="40" fillId="59" borderId="19" xfId="2842" applyNumberFormat="1" applyFont="1" applyFill="1" applyBorder="1" applyAlignment="1" applyProtection="1">
      <alignment horizontal="center" vertical="center" wrapText="1"/>
      <protection locked="0"/>
    </xf>
    <xf numFmtId="0" fontId="40" fillId="59" borderId="19" xfId="3406" applyFont="1" applyFill="1" applyBorder="1" applyAlignment="1" applyProtection="1">
      <alignment horizontal="center" vertical="center"/>
      <protection locked="0"/>
    </xf>
    <xf numFmtId="49" fontId="40" fillId="59" borderId="19" xfId="1018" applyNumberFormat="1" applyFont="1" applyFill="1" applyBorder="1" applyAlignment="1" applyProtection="1">
      <alignment horizontal="center" vertical="center"/>
      <protection locked="0"/>
    </xf>
    <xf numFmtId="0" fontId="39" fillId="59" borderId="19" xfId="3415" applyFont="1" applyFill="1" applyBorder="1" applyAlignment="1" applyProtection="1">
      <alignment vertical="center"/>
      <protection locked="0"/>
    </xf>
    <xf numFmtId="0" fontId="40" fillId="59" borderId="19" xfId="3418" applyFont="1" applyFill="1" applyBorder="1" applyAlignment="1" applyProtection="1">
      <alignment horizontal="center" vertical="center" wrapText="1"/>
      <protection locked="0"/>
    </xf>
    <xf numFmtId="0" fontId="40" fillId="59" borderId="19" xfId="3270" applyNumberFormat="1" applyFont="1" applyFill="1" applyBorder="1" applyAlignment="1">
      <alignment horizontal="center" vertical="center" wrapText="1"/>
      <protection/>
    </xf>
    <xf numFmtId="0" fontId="40" fillId="0" borderId="19" xfId="3270" applyFont="1" applyBorder="1" applyAlignment="1">
      <alignment horizontal="center" vertical="center" wrapText="1"/>
      <protection/>
    </xf>
    <xf numFmtId="0" fontId="40" fillId="0" borderId="19" xfId="3270" applyFont="1" applyBorder="1" applyAlignment="1">
      <alignment horizontal="center" vertical="center"/>
      <protection/>
    </xf>
    <xf numFmtId="0" fontId="40" fillId="59" borderId="19" xfId="3415" applyFont="1" applyFill="1" applyBorder="1" applyAlignment="1" applyProtection="1">
      <alignment vertical="center" wrapText="1"/>
      <protection locked="0"/>
    </xf>
    <xf numFmtId="49" fontId="40" fillId="59" borderId="19" xfId="3415" applyNumberFormat="1" applyFont="1" applyFill="1" applyBorder="1" applyAlignment="1" applyProtection="1">
      <alignment horizontal="center" vertical="center"/>
      <protection locked="0"/>
    </xf>
    <xf numFmtId="0" fontId="38" fillId="59" borderId="19" xfId="3406" applyFont="1" applyFill="1" applyBorder="1" applyAlignment="1" applyProtection="1">
      <alignment horizontal="center" vertical="center" wrapText="1"/>
      <protection locked="0"/>
    </xf>
    <xf numFmtId="0" fontId="5" fillId="59" borderId="19" xfId="3416" applyFont="1" applyFill="1" applyBorder="1" applyAlignment="1" applyProtection="1">
      <alignment horizontal="center" vertical="center"/>
      <protection locked="0"/>
    </xf>
    <xf numFmtId="0" fontId="38" fillId="0" borderId="0" xfId="3406" applyFont="1" applyBorder="1" applyAlignment="1" applyProtection="1">
      <alignment horizontal="center" vertical="center" wrapText="1"/>
      <protection locked="0"/>
    </xf>
    <xf numFmtId="49" fontId="34" fillId="0" borderId="0" xfId="3403" applyNumberFormat="1" applyFont="1" applyFill="1" applyBorder="1" applyAlignment="1" applyProtection="1">
      <alignment horizontal="left" vertical="center" wrapText="1"/>
      <protection locked="0"/>
    </xf>
    <xf numFmtId="0" fontId="39" fillId="0" borderId="0" xfId="3403" applyFont="1" applyFill="1" applyBorder="1" applyAlignment="1" applyProtection="1">
      <alignment horizontal="center" vertical="center" wrapText="1"/>
      <protection locked="0"/>
    </xf>
    <xf numFmtId="49" fontId="34" fillId="0" borderId="0" xfId="1341" applyNumberFormat="1" applyFont="1" applyFill="1" applyBorder="1" applyAlignment="1" applyProtection="1">
      <alignment vertical="center" wrapText="1"/>
      <protection locked="0"/>
    </xf>
    <xf numFmtId="49" fontId="39" fillId="0" borderId="0" xfId="3403" applyNumberFormat="1" applyFont="1" applyFill="1" applyBorder="1" applyAlignment="1" applyProtection="1">
      <alignment horizontal="center" vertical="center"/>
      <protection locked="0"/>
    </xf>
    <xf numFmtId="49" fontId="39" fillId="0" borderId="0" xfId="1341" applyNumberFormat="1" applyFont="1" applyFill="1" applyBorder="1" applyAlignment="1" applyProtection="1">
      <alignment horizontal="left" vertical="center" wrapText="1"/>
      <protection locked="0"/>
    </xf>
    <xf numFmtId="49" fontId="39" fillId="0" borderId="0" xfId="3403" applyNumberFormat="1" applyFont="1" applyFill="1" applyBorder="1" applyAlignment="1" applyProtection="1">
      <alignment horizontal="left" vertical="center" wrapText="1"/>
      <protection locked="0"/>
    </xf>
    <xf numFmtId="0" fontId="38" fillId="0" borderId="0" xfId="3406" applyFont="1" applyBorder="1" applyAlignment="1" applyProtection="1">
      <alignment horizontal="center" vertical="center"/>
      <protection locked="0"/>
    </xf>
    <xf numFmtId="0" fontId="5" fillId="0" borderId="0" xfId="3406" applyFont="1" applyAlignment="1" applyProtection="1">
      <alignment horizontal="center" vertical="center"/>
      <protection locked="0"/>
    </xf>
    <xf numFmtId="0" fontId="5" fillId="0" borderId="0" xfId="2828" applyFont="1" applyAlignment="1">
      <alignment horizontal="center"/>
      <protection/>
    </xf>
    <xf numFmtId="0" fontId="31" fillId="0" borderId="0" xfId="3413" applyFont="1" applyAlignment="1" applyProtection="1">
      <alignment/>
      <protection locked="0"/>
    </xf>
    <xf numFmtId="0" fontId="31" fillId="0" borderId="0" xfId="3417" applyFont="1" applyProtection="1">
      <alignment/>
      <protection locked="0"/>
    </xf>
    <xf numFmtId="0" fontId="31" fillId="0" borderId="0" xfId="3417" applyFont="1" applyAlignment="1" applyProtection="1">
      <alignment wrapText="1"/>
      <protection locked="0"/>
    </xf>
    <xf numFmtId="0" fontId="31" fillId="0" borderId="0" xfId="3417" applyFont="1" applyAlignment="1" applyProtection="1">
      <alignment shrinkToFit="1"/>
      <protection locked="0"/>
    </xf>
    <xf numFmtId="1" fontId="31" fillId="0" borderId="0" xfId="3417" applyNumberFormat="1" applyFont="1" applyProtection="1">
      <alignment/>
      <protection locked="0"/>
    </xf>
    <xf numFmtId="187" fontId="31" fillId="0" borderId="0" xfId="3417" applyNumberFormat="1" applyFont="1" applyProtection="1">
      <alignment/>
      <protection locked="0"/>
    </xf>
    <xf numFmtId="0" fontId="40" fillId="0" borderId="20" xfId="3417" applyFont="1" applyBorder="1" applyAlignment="1" applyProtection="1">
      <alignment horizontal="right" vertical="center"/>
      <protection locked="0"/>
    </xf>
    <xf numFmtId="0" fontId="46" fillId="0" borderId="0" xfId="3417" applyFont="1" applyProtection="1">
      <alignment/>
      <protection locked="0"/>
    </xf>
    <xf numFmtId="0" fontId="31" fillId="0" borderId="19" xfId="3420" applyFont="1" applyBorder="1" applyAlignment="1" applyProtection="1">
      <alignment horizontal="left" vertical="center" wrapText="1"/>
      <protection locked="0"/>
    </xf>
    <xf numFmtId="0" fontId="40" fillId="59" borderId="19" xfId="3415" applyFont="1" applyFill="1" applyBorder="1" applyAlignment="1" applyProtection="1">
      <alignment horizontal="center" vertical="center"/>
      <protection locked="0"/>
    </xf>
    <xf numFmtId="0" fontId="38" fillId="0" borderId="19" xfId="2828" applyFont="1" applyFill="1" applyBorder="1" applyAlignment="1">
      <alignment horizontal="center" vertical="center" wrapText="1"/>
      <protection/>
    </xf>
    <xf numFmtId="0" fontId="30" fillId="0" borderId="0" xfId="3406" applyFont="1" applyAlignment="1" applyProtection="1">
      <alignment vertical="center"/>
      <protection locked="0"/>
    </xf>
    <xf numFmtId="0" fontId="30" fillId="0" borderId="0" xfId="2828" applyFont="1">
      <alignment/>
      <protection/>
    </xf>
    <xf numFmtId="0" fontId="45" fillId="0" borderId="0" xfId="2839" applyFont="1">
      <alignment/>
      <protection/>
    </xf>
    <xf numFmtId="0" fontId="52" fillId="0" borderId="0" xfId="2839" applyFont="1">
      <alignment/>
      <protection/>
    </xf>
    <xf numFmtId="0" fontId="50" fillId="0" borderId="19" xfId="2839" applyFont="1" applyBorder="1">
      <alignment/>
      <protection/>
    </xf>
    <xf numFmtId="0" fontId="53" fillId="0" borderId="19" xfId="2839" applyFont="1" applyBorder="1">
      <alignment/>
      <protection/>
    </xf>
    <xf numFmtId="0" fontId="52" fillId="0" borderId="19" xfId="2839" applyFont="1" applyBorder="1">
      <alignment/>
      <protection/>
    </xf>
    <xf numFmtId="0" fontId="52" fillId="0" borderId="0" xfId="2839" applyFont="1" applyBorder="1">
      <alignment/>
      <protection/>
    </xf>
    <xf numFmtId="0" fontId="33" fillId="0" borderId="0" xfId="3415" applyFont="1" applyAlignment="1" applyProtection="1">
      <alignment horizontal="left" vertical="center"/>
      <protection locked="0"/>
    </xf>
    <xf numFmtId="0" fontId="33" fillId="0" borderId="0" xfId="3415" applyFont="1" applyAlignment="1" applyProtection="1">
      <alignment horizontal="right" vertical="center"/>
      <protection locked="0"/>
    </xf>
    <xf numFmtId="0" fontId="50" fillId="0" borderId="0" xfId="2839" applyFont="1" applyBorder="1">
      <alignment/>
      <protection/>
    </xf>
    <xf numFmtId="0" fontId="53" fillId="0" borderId="0" xfId="2839" applyFont="1" applyBorder="1">
      <alignment/>
      <protection/>
    </xf>
    <xf numFmtId="0" fontId="52" fillId="0" borderId="19" xfId="2839" applyFont="1" applyBorder="1" applyAlignment="1">
      <alignment wrapText="1"/>
      <protection/>
    </xf>
    <xf numFmtId="0" fontId="38" fillId="0" borderId="0" xfId="3413" applyFont="1" applyAlignment="1" applyProtection="1">
      <alignment vertical="center"/>
      <protection locked="0"/>
    </xf>
    <xf numFmtId="1" fontId="38" fillId="0" borderId="0" xfId="3419" applyNumberFormat="1" applyFont="1" applyProtection="1">
      <alignment/>
      <protection locked="0"/>
    </xf>
    <xf numFmtId="0" fontId="38" fillId="0" borderId="0" xfId="3414" applyFont="1" applyAlignment="1" applyProtection="1">
      <alignment horizontal="right"/>
      <protection locked="0"/>
    </xf>
    <xf numFmtId="0" fontId="31" fillId="0" borderId="19" xfId="3408" applyFont="1" applyBorder="1" applyAlignment="1" applyProtection="1">
      <alignment horizontal="center" vertical="center" wrapText="1"/>
      <protection locked="0"/>
    </xf>
    <xf numFmtId="187" fontId="38" fillId="0" borderId="19" xfId="3407" applyNumberFormat="1" applyFont="1" applyBorder="1" applyAlignment="1" applyProtection="1">
      <alignment horizontal="center" vertical="center" wrapText="1"/>
      <protection locked="0"/>
    </xf>
    <xf numFmtId="0" fontId="38" fillId="0" borderId="19" xfId="3409" applyFont="1" applyBorder="1" applyAlignment="1" applyProtection="1">
      <alignment horizontal="center" vertical="center" wrapText="1"/>
      <protection locked="0"/>
    </xf>
    <xf numFmtId="194" fontId="30" fillId="0" borderId="19" xfId="3407" applyNumberFormat="1" applyFont="1" applyBorder="1" applyAlignment="1" applyProtection="1">
      <alignment horizontal="center" vertical="center" wrapText="1"/>
      <protection locked="0"/>
    </xf>
    <xf numFmtId="1" fontId="30" fillId="0" borderId="19" xfId="3407" applyNumberFormat="1" applyFont="1" applyBorder="1" applyAlignment="1" applyProtection="1">
      <alignment horizontal="center" vertical="center" wrapText="1"/>
      <protection locked="0"/>
    </xf>
    <xf numFmtId="0" fontId="31" fillId="59" borderId="19" xfId="3418" applyFont="1" applyFill="1" applyBorder="1" applyAlignment="1" applyProtection="1">
      <alignment horizontal="center" vertical="center"/>
      <protection locked="0"/>
    </xf>
    <xf numFmtId="194" fontId="5" fillId="0" borderId="19" xfId="3407" applyNumberFormat="1" applyFont="1" applyBorder="1" applyAlignment="1" applyProtection="1">
      <alignment horizontal="center" vertical="center" wrapText="1"/>
      <protection locked="0"/>
    </xf>
    <xf numFmtId="0" fontId="5" fillId="61" borderId="19" xfId="3410" applyFont="1" applyFill="1" applyBorder="1" applyAlignment="1" applyProtection="1">
      <alignment horizontal="center" vertical="center" wrapText="1"/>
      <protection locked="0"/>
    </xf>
    <xf numFmtId="0" fontId="39" fillId="61" borderId="19" xfId="0" applyFont="1" applyFill="1" applyBorder="1" applyAlignment="1">
      <alignment/>
    </xf>
    <xf numFmtId="0" fontId="5" fillId="61" borderId="0" xfId="3410" applyFont="1" applyFill="1" applyBorder="1" applyAlignment="1" applyProtection="1">
      <alignment horizontal="center" vertical="center" wrapText="1"/>
      <protection locked="0"/>
    </xf>
    <xf numFmtId="0" fontId="39" fillId="61" borderId="0" xfId="0" applyFont="1" applyFill="1" applyBorder="1" applyAlignment="1">
      <alignment/>
    </xf>
    <xf numFmtId="49" fontId="31" fillId="59" borderId="0" xfId="3403" applyNumberFormat="1" applyFont="1" applyFill="1" applyBorder="1" applyAlignment="1" applyProtection="1">
      <alignment horizontal="left" vertical="center" wrapText="1"/>
      <protection locked="0"/>
    </xf>
    <xf numFmtId="49" fontId="40" fillId="59" borderId="0" xfId="3405" applyNumberFormat="1" applyFont="1" applyFill="1" applyBorder="1" applyAlignment="1" applyProtection="1">
      <alignment horizontal="center" vertical="center" wrapText="1"/>
      <protection locked="0"/>
    </xf>
    <xf numFmtId="0" fontId="40" fillId="59" borderId="0" xfId="3404" applyFont="1" applyFill="1" applyBorder="1" applyAlignment="1" applyProtection="1">
      <alignment horizontal="center" vertical="center" wrapText="1"/>
      <protection locked="0"/>
    </xf>
    <xf numFmtId="0" fontId="31" fillId="59" borderId="0" xfId="3420" applyFont="1" applyFill="1" applyBorder="1" applyAlignment="1" applyProtection="1">
      <alignment horizontal="left" vertical="center" wrapText="1"/>
      <protection locked="0"/>
    </xf>
    <xf numFmtId="49" fontId="40" fillId="59" borderId="0" xfId="0" applyNumberFormat="1" applyFont="1" applyFill="1" applyBorder="1" applyAlignment="1">
      <alignment horizontal="center" vertical="center" wrapText="1"/>
    </xf>
    <xf numFmtId="0" fontId="40" fillId="59" borderId="0" xfId="0" applyFont="1" applyFill="1" applyBorder="1" applyAlignment="1" applyProtection="1">
      <alignment horizontal="center" vertical="center"/>
      <protection locked="0"/>
    </xf>
    <xf numFmtId="0" fontId="40" fillId="59" borderId="0" xfId="3415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3418" applyFont="1" applyFill="1" applyBorder="1" applyAlignment="1" applyProtection="1">
      <alignment horizontal="center" vertical="center" wrapText="1"/>
      <protection locked="0"/>
    </xf>
    <xf numFmtId="0" fontId="40" fillId="59" borderId="0" xfId="3415" applyFont="1" applyFill="1" applyBorder="1" applyAlignment="1" applyProtection="1">
      <alignment horizontal="center" vertical="center" wrapText="1"/>
      <protection locked="0"/>
    </xf>
    <xf numFmtId="0" fontId="40" fillId="0" borderId="19" xfId="3408" applyFont="1" applyBorder="1" applyAlignment="1" applyProtection="1">
      <alignment horizontal="center" vertical="center" wrapText="1"/>
      <protection locked="0"/>
    </xf>
    <xf numFmtId="0" fontId="31" fillId="59" borderId="19" xfId="3406" applyFont="1" applyFill="1" applyBorder="1" applyAlignment="1" applyProtection="1">
      <alignment horizontal="center" vertical="center" wrapText="1"/>
      <protection locked="0"/>
    </xf>
    <xf numFmtId="0" fontId="42" fillId="0" borderId="0" xfId="3270" applyFont="1" applyFill="1" applyAlignment="1">
      <alignment horizontal="center" vertical="center" wrapText="1"/>
      <protection/>
    </xf>
    <xf numFmtId="0" fontId="29" fillId="0" borderId="0" xfId="3270" applyFont="1" applyFill="1" applyAlignment="1">
      <alignment horizontal="center" vertical="center" wrapText="1"/>
      <protection/>
    </xf>
    <xf numFmtId="0" fontId="40" fillId="0" borderId="0" xfId="3415" applyFont="1" applyFill="1" applyAlignment="1" applyProtection="1">
      <alignment horizontal="center" vertical="center" wrapText="1"/>
      <protection locked="0"/>
    </xf>
    <xf numFmtId="0" fontId="31" fillId="0" borderId="0" xfId="3415" applyFont="1" applyFill="1" applyAlignment="1" applyProtection="1">
      <alignment horizontal="center" vertical="center" wrapText="1"/>
      <protection locked="0"/>
    </xf>
    <xf numFmtId="0" fontId="32" fillId="0" borderId="19" xfId="2828" applyFont="1" applyBorder="1" applyAlignment="1">
      <alignment horizontal="center" vertical="center" wrapText="1"/>
      <protection/>
    </xf>
    <xf numFmtId="49" fontId="32" fillId="0" borderId="19" xfId="2828" applyNumberFormat="1" applyFont="1" applyBorder="1" applyAlignment="1">
      <alignment horizontal="center" vertical="center" wrapText="1"/>
      <protection/>
    </xf>
    <xf numFmtId="0" fontId="32" fillId="0" borderId="19" xfId="2828" applyFont="1" applyBorder="1" applyAlignment="1">
      <alignment horizontal="center" vertical="center" textRotation="90" wrapText="1"/>
      <protection/>
    </xf>
    <xf numFmtId="187" fontId="32" fillId="59" borderId="19" xfId="3419" applyNumberFormat="1" applyFont="1" applyFill="1" applyBorder="1" applyAlignment="1" applyProtection="1">
      <alignment horizontal="center" vertical="center" wrapText="1"/>
      <protection locked="0"/>
    </xf>
    <xf numFmtId="0" fontId="42" fillId="0" borderId="21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32" fillId="59" borderId="19" xfId="3417" applyFont="1" applyFill="1" applyBorder="1" applyAlignment="1" applyProtection="1">
      <alignment horizontal="center" vertical="center" textRotation="90" wrapText="1"/>
      <protection locked="0"/>
    </xf>
    <xf numFmtId="0" fontId="32" fillId="59" borderId="19" xfId="3417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center" vertical="center" wrapText="1"/>
    </xf>
    <xf numFmtId="0" fontId="40" fillId="0" borderId="0" xfId="3419" applyFont="1" applyAlignment="1" applyProtection="1">
      <alignment horizontal="center" vertical="center" wrapText="1"/>
      <protection locked="0"/>
    </xf>
    <xf numFmtId="0" fontId="38" fillId="0" borderId="0" xfId="3415" applyFont="1" applyAlignment="1" applyProtection="1">
      <alignment horizontal="center" vertical="center"/>
      <protection locked="0"/>
    </xf>
    <xf numFmtId="0" fontId="31" fillId="0" borderId="0" xfId="3407" applyFont="1" applyAlignment="1" applyProtection="1">
      <alignment horizontal="center" vertical="center"/>
      <protection locked="0"/>
    </xf>
    <xf numFmtId="0" fontId="43" fillId="0" borderId="0" xfId="2820" applyFont="1" applyAlignment="1">
      <alignment horizontal="center" vertical="center" wrapText="1"/>
      <protection/>
    </xf>
    <xf numFmtId="0" fontId="28" fillId="0" borderId="0" xfId="2820" applyFont="1" applyAlignment="1">
      <alignment horizontal="center" vertical="center" wrapText="1"/>
      <protection/>
    </xf>
    <xf numFmtId="0" fontId="42" fillId="0" borderId="0" xfId="3419" applyFont="1" applyAlignment="1" applyProtection="1">
      <alignment horizontal="center" vertical="center" wrapText="1"/>
      <protection locked="0"/>
    </xf>
    <xf numFmtId="0" fontId="32" fillId="59" borderId="19" xfId="3419" applyFont="1" applyFill="1" applyBorder="1" applyAlignment="1" applyProtection="1">
      <alignment horizontal="center" vertical="center" textRotation="90" wrapText="1"/>
      <protection locked="0"/>
    </xf>
    <xf numFmtId="0" fontId="32" fillId="59" borderId="24" xfId="3419" applyFont="1" applyFill="1" applyBorder="1" applyAlignment="1" applyProtection="1">
      <alignment horizontal="center" vertical="center" textRotation="90" wrapText="1"/>
      <protection locked="0"/>
    </xf>
    <xf numFmtId="0" fontId="5" fillId="0" borderId="0" xfId="2820" applyFont="1">
      <alignment/>
      <protection/>
    </xf>
    <xf numFmtId="0" fontId="32" fillId="59" borderId="25" xfId="3419" applyFont="1" applyFill="1" applyBorder="1" applyAlignment="1" applyProtection="1">
      <alignment horizontal="center" vertical="center" textRotation="90" wrapText="1"/>
      <protection locked="0"/>
    </xf>
    <xf numFmtId="0" fontId="32" fillId="59" borderId="19" xfId="3419" applyFont="1" applyFill="1" applyBorder="1" applyAlignment="1" applyProtection="1">
      <alignment horizontal="center" vertical="center" wrapText="1"/>
      <protection locked="0"/>
    </xf>
    <xf numFmtId="0" fontId="32" fillId="59" borderId="19" xfId="3408" applyFont="1" applyFill="1" applyBorder="1" applyAlignment="1" applyProtection="1">
      <alignment horizontal="center" vertical="center"/>
      <protection locked="0"/>
    </xf>
    <xf numFmtId="0" fontId="32" fillId="59" borderId="21" xfId="3408" applyFont="1" applyFill="1" applyBorder="1" applyAlignment="1" applyProtection="1">
      <alignment horizontal="center" vertical="center"/>
      <protection locked="0"/>
    </xf>
    <xf numFmtId="0" fontId="32" fillId="59" borderId="22" xfId="3408" applyFont="1" applyFill="1" applyBorder="1" applyAlignment="1" applyProtection="1">
      <alignment horizontal="center" vertical="center"/>
      <protection locked="0"/>
    </xf>
    <xf numFmtId="0" fontId="32" fillId="59" borderId="23" xfId="3408" applyFont="1" applyFill="1" applyBorder="1" applyAlignment="1" applyProtection="1">
      <alignment horizontal="center" vertical="center"/>
      <protection locked="0"/>
    </xf>
    <xf numFmtId="0" fontId="5" fillId="0" borderId="19" xfId="2820" applyFont="1" applyBorder="1">
      <alignment/>
      <protection/>
    </xf>
    <xf numFmtId="0" fontId="32" fillId="59" borderId="26" xfId="3419" applyFont="1" applyFill="1" applyBorder="1" applyAlignment="1" applyProtection="1">
      <alignment horizontal="center" vertical="center" textRotation="90" wrapText="1"/>
      <protection locked="0"/>
    </xf>
    <xf numFmtId="0" fontId="32" fillId="59" borderId="27" xfId="3419" applyFont="1" applyFill="1" applyBorder="1" applyAlignment="1" applyProtection="1">
      <alignment horizontal="center" vertical="center" textRotation="90" wrapText="1"/>
      <protection locked="0"/>
    </xf>
    <xf numFmtId="187" fontId="34" fillId="59" borderId="19" xfId="3419" applyNumberFormat="1" applyFont="1" applyFill="1" applyBorder="1" applyAlignment="1" applyProtection="1">
      <alignment horizontal="center" vertical="center" wrapText="1"/>
      <protection locked="0"/>
    </xf>
    <xf numFmtId="0" fontId="36" fillId="59" borderId="19" xfId="3419" applyFont="1" applyFill="1" applyBorder="1" applyAlignment="1" applyProtection="1">
      <alignment horizontal="center" vertical="center" textRotation="90" wrapText="1"/>
      <protection locked="0"/>
    </xf>
    <xf numFmtId="0" fontId="36" fillId="59" borderId="26" xfId="3419" applyFont="1" applyFill="1" applyBorder="1" applyAlignment="1" applyProtection="1">
      <alignment horizontal="center" vertical="center" textRotation="90" wrapText="1"/>
      <protection locked="0"/>
    </xf>
    <xf numFmtId="0" fontId="36" fillId="59" borderId="27" xfId="3419" applyFont="1" applyFill="1" applyBorder="1" applyAlignment="1" applyProtection="1">
      <alignment horizontal="center" vertical="center" textRotation="90" wrapText="1"/>
      <protection locked="0"/>
    </xf>
    <xf numFmtId="0" fontId="34" fillId="59" borderId="19" xfId="3419" applyFont="1" applyFill="1" applyBorder="1" applyAlignment="1" applyProtection="1">
      <alignment horizontal="center" vertical="center" textRotation="90" wrapText="1"/>
      <protection locked="0"/>
    </xf>
    <xf numFmtId="0" fontId="34" fillId="59" borderId="19" xfId="3419" applyFont="1" applyFill="1" applyBorder="1" applyAlignment="1" applyProtection="1">
      <alignment horizontal="center" vertical="center" wrapText="1"/>
      <protection locked="0"/>
    </xf>
    <xf numFmtId="0" fontId="36" fillId="59" borderId="24" xfId="3419" applyFont="1" applyFill="1" applyBorder="1" applyAlignment="1" applyProtection="1">
      <alignment horizontal="center" vertical="center" textRotation="90" wrapText="1"/>
      <protection locked="0"/>
    </xf>
    <xf numFmtId="0" fontId="36" fillId="59" borderId="25" xfId="3419" applyFont="1" applyFill="1" applyBorder="1" applyAlignment="1" applyProtection="1">
      <alignment horizontal="center" vertical="center" textRotation="90" wrapText="1"/>
      <protection locked="0"/>
    </xf>
    <xf numFmtId="0" fontId="31" fillId="0" borderId="21" xfId="3409" applyFont="1" applyBorder="1" applyAlignment="1" applyProtection="1">
      <alignment horizontal="center" vertical="center" wrapText="1"/>
      <protection locked="0"/>
    </xf>
    <xf numFmtId="0" fontId="31" fillId="0" borderId="22" xfId="3409" applyFont="1" applyBorder="1" applyAlignment="1" applyProtection="1">
      <alignment horizontal="center" vertical="center" wrapText="1"/>
      <protection locked="0"/>
    </xf>
    <xf numFmtId="0" fontId="31" fillId="0" borderId="23" xfId="3409" applyFont="1" applyBorder="1" applyAlignment="1" applyProtection="1">
      <alignment horizontal="center" vertical="center" wrapText="1"/>
      <protection locked="0"/>
    </xf>
    <xf numFmtId="0" fontId="32" fillId="59" borderId="28" xfId="3419" applyFont="1" applyFill="1" applyBorder="1" applyAlignment="1" applyProtection="1">
      <alignment horizontal="center" vertical="center" textRotation="90" wrapText="1"/>
      <protection locked="0"/>
    </xf>
    <xf numFmtId="0" fontId="5" fillId="0" borderId="0" xfId="0" applyFont="1" applyAlignment="1">
      <alignment horizontal="center" vertical="center" wrapText="1"/>
    </xf>
    <xf numFmtId="0" fontId="42" fillId="0" borderId="0" xfId="3415" applyFont="1" applyAlignment="1" applyProtection="1">
      <alignment horizontal="center" vertical="center" wrapText="1"/>
      <protection locked="0"/>
    </xf>
    <xf numFmtId="187" fontId="31" fillId="59" borderId="19" xfId="3419" applyNumberFormat="1" applyFont="1" applyFill="1" applyBorder="1" applyAlignment="1" applyProtection="1">
      <alignment horizontal="center" vertical="center" wrapText="1"/>
      <protection locked="0"/>
    </xf>
    <xf numFmtId="0" fontId="31" fillId="59" borderId="19" xfId="3408" applyFont="1" applyFill="1" applyBorder="1" applyAlignment="1" applyProtection="1">
      <alignment horizontal="center" vertical="center"/>
      <protection locked="0"/>
    </xf>
    <xf numFmtId="0" fontId="31" fillId="59" borderId="19" xfId="3419" applyFont="1" applyFill="1" applyBorder="1" applyAlignment="1" applyProtection="1">
      <alignment horizontal="center" vertical="center" textRotation="90" wrapText="1"/>
      <protection locked="0"/>
    </xf>
    <xf numFmtId="0" fontId="31" fillId="59" borderId="19" xfId="3419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Alignment="1">
      <alignment horizontal="center" vertical="center" wrapText="1"/>
    </xf>
    <xf numFmtId="0" fontId="32" fillId="59" borderId="29" xfId="3419" applyFont="1" applyFill="1" applyBorder="1" applyAlignment="1" applyProtection="1">
      <alignment horizontal="center" vertical="center" textRotation="90" wrapText="1"/>
      <protection locked="0"/>
    </xf>
    <xf numFmtId="0" fontId="32" fillId="59" borderId="30" xfId="3419" applyFont="1" applyFill="1" applyBorder="1" applyAlignment="1" applyProtection="1">
      <alignment horizontal="center" vertical="center" textRotation="90" wrapText="1"/>
      <protection locked="0"/>
    </xf>
    <xf numFmtId="0" fontId="42" fillId="0" borderId="0" xfId="3419" applyFont="1" applyAlignment="1" applyProtection="1">
      <alignment horizontal="center" vertical="center"/>
      <protection locked="0"/>
    </xf>
    <xf numFmtId="0" fontId="47" fillId="0" borderId="0" xfId="3419" applyFont="1" applyAlignment="1" applyProtection="1">
      <alignment horizontal="center" vertical="center" wrapText="1"/>
      <protection locked="0"/>
    </xf>
    <xf numFmtId="0" fontId="47" fillId="0" borderId="0" xfId="3419" applyFont="1" applyAlignment="1" applyProtection="1">
      <alignment horizontal="center" vertical="center"/>
      <protection locked="0"/>
    </xf>
    <xf numFmtId="0" fontId="38" fillId="0" borderId="0" xfId="3406" applyFont="1" applyAlignment="1" applyProtection="1">
      <alignment horizontal="center" vertical="center" wrapText="1"/>
      <protection locked="0"/>
    </xf>
    <xf numFmtId="0" fontId="40" fillId="0" borderId="0" xfId="3413" applyFont="1" applyAlignment="1" applyProtection="1">
      <alignment horizontal="center" vertical="center" wrapText="1"/>
      <protection locked="0"/>
    </xf>
    <xf numFmtId="0" fontId="38" fillId="0" borderId="0" xfId="3413" applyFont="1" applyAlignment="1" applyProtection="1">
      <alignment horizontal="center" vertical="center"/>
      <protection locked="0"/>
    </xf>
    <xf numFmtId="0" fontId="43" fillId="0" borderId="0" xfId="3413" applyFont="1" applyAlignment="1" applyProtection="1">
      <alignment horizontal="center" vertical="center"/>
      <protection locked="0"/>
    </xf>
    <xf numFmtId="0" fontId="40" fillId="0" borderId="0" xfId="3406" applyFont="1" applyAlignment="1" applyProtection="1">
      <alignment horizontal="center" vertical="center"/>
      <protection locked="0"/>
    </xf>
    <xf numFmtId="0" fontId="32" fillId="59" borderId="19" xfId="3413" applyFont="1" applyFill="1" applyBorder="1" applyAlignment="1" applyProtection="1">
      <alignment horizontal="center" vertical="center" textRotation="90" wrapText="1"/>
      <protection locked="0"/>
    </xf>
    <xf numFmtId="0" fontId="32" fillId="59" borderId="19" xfId="3413" applyFont="1" applyFill="1" applyBorder="1" applyAlignment="1" applyProtection="1">
      <alignment horizontal="center" vertical="center" wrapText="1"/>
      <protection locked="0"/>
    </xf>
    <xf numFmtId="0" fontId="32" fillId="59" borderId="19" xfId="3406" applyFont="1" applyFill="1" applyBorder="1" applyAlignment="1" applyProtection="1">
      <alignment horizontal="center" vertical="center" wrapText="1"/>
      <protection locked="0"/>
    </xf>
    <xf numFmtId="0" fontId="32" fillId="59" borderId="19" xfId="3406" applyFont="1" applyFill="1" applyBorder="1" applyAlignment="1" applyProtection="1">
      <alignment horizontal="center" vertical="center" textRotation="90" wrapText="1"/>
      <protection locked="0"/>
    </xf>
    <xf numFmtId="0" fontId="38" fillId="0" borderId="0" xfId="3419" applyFont="1" applyAlignment="1" applyProtection="1">
      <alignment horizontal="center" vertical="center" wrapText="1"/>
      <protection locked="0"/>
    </xf>
    <xf numFmtId="0" fontId="38" fillId="0" borderId="0" xfId="3419" applyFont="1" applyAlignment="1" applyProtection="1">
      <alignment horizontal="center" vertical="center"/>
      <protection locked="0"/>
    </xf>
    <xf numFmtId="0" fontId="40" fillId="0" borderId="0" xfId="3407" applyFont="1" applyAlignment="1" applyProtection="1">
      <alignment horizontal="center" vertical="center"/>
      <protection locked="0"/>
    </xf>
    <xf numFmtId="0" fontId="82" fillId="0" borderId="0" xfId="3407" applyFont="1" applyAlignment="1" applyProtection="1">
      <alignment horizontal="center" vertical="center"/>
      <protection locked="0"/>
    </xf>
    <xf numFmtId="0" fontId="5" fillId="0" borderId="0" xfId="3419" applyFont="1" applyAlignment="1" applyProtection="1">
      <alignment horizontal="center" vertical="center" wrapText="1"/>
      <protection locked="0"/>
    </xf>
    <xf numFmtId="0" fontId="31" fillId="0" borderId="0" xfId="3415" applyFont="1" applyAlignment="1" applyProtection="1">
      <alignment horizontal="center" vertical="center"/>
      <protection locked="0"/>
    </xf>
    <xf numFmtId="0" fontId="38" fillId="0" borderId="0" xfId="0" applyFont="1" applyAlignment="1">
      <alignment horizontal="center" vertical="center" wrapText="1"/>
    </xf>
    <xf numFmtId="0" fontId="42" fillId="0" borderId="0" xfId="3406" applyFont="1" applyAlignment="1" applyProtection="1">
      <alignment horizontal="center" vertical="center" wrapText="1"/>
      <protection locked="0"/>
    </xf>
    <xf numFmtId="49" fontId="32" fillId="0" borderId="19" xfId="2828" applyNumberFormat="1" applyFont="1" applyBorder="1" applyAlignment="1">
      <alignment horizontal="center" vertical="center" textRotation="90" wrapText="1"/>
      <protection/>
    </xf>
    <xf numFmtId="0" fontId="31" fillId="0" borderId="0" xfId="3406" applyFont="1" applyAlignment="1" applyProtection="1">
      <alignment horizontal="center" vertical="center" wrapText="1"/>
      <protection locked="0"/>
    </xf>
    <xf numFmtId="0" fontId="31" fillId="0" borderId="0" xfId="3406" applyFont="1" applyAlignment="1" applyProtection="1">
      <alignment horizontal="center" vertical="center"/>
      <protection locked="0"/>
    </xf>
    <xf numFmtId="0" fontId="40" fillId="0" borderId="0" xfId="3406" applyFont="1" applyAlignment="1" applyProtection="1">
      <alignment horizontal="center" vertical="center" wrapText="1"/>
      <protection locked="0"/>
    </xf>
    <xf numFmtId="0" fontId="48" fillId="0" borderId="0" xfId="2839" applyFont="1" applyAlignment="1">
      <alignment horizontal="center" vertical="center" wrapText="1"/>
      <protection/>
    </xf>
    <xf numFmtId="0" fontId="50" fillId="0" borderId="0" xfId="2839" applyFont="1" applyAlignment="1">
      <alignment horizontal="center" vertical="center" wrapText="1"/>
      <protection/>
    </xf>
    <xf numFmtId="0" fontId="51" fillId="0" borderId="0" xfId="2839" applyFont="1" applyAlignment="1">
      <alignment horizontal="center"/>
      <protection/>
    </xf>
  </cellXfs>
  <cellStyles count="3545">
    <cellStyle name="Normal" xfId="0"/>
    <cellStyle name="20% — акцент1" xfId="15"/>
    <cellStyle name="20% - Акцент1 10" xfId="16"/>
    <cellStyle name="20% - Акцент1 10 2" xfId="17"/>
    <cellStyle name="20% - Акцент1 11" xfId="18"/>
    <cellStyle name="20% - Акцент1 12" xfId="19"/>
    <cellStyle name="20% - Акцент1 2" xfId="20"/>
    <cellStyle name="20% — акцент1 2" xfId="21"/>
    <cellStyle name="20% - Акцент1 2 2" xfId="22"/>
    <cellStyle name="20% - Акцент1 2 2 2" xfId="23"/>
    <cellStyle name="20% - Акцент1 2 3" xfId="24"/>
    <cellStyle name="20% - Акцент1 2 3 2" xfId="25"/>
    <cellStyle name="20% - Акцент1 2 4" xfId="26"/>
    <cellStyle name="20% - Акцент1 2 5" xfId="27"/>
    <cellStyle name="20% - Акцент1 2 6" xfId="28"/>
    <cellStyle name="20% - Акцент1 2_29-30 мая" xfId="29"/>
    <cellStyle name="20% - Акцент1 3" xfId="30"/>
    <cellStyle name="20% - Акцент1 3 2" xfId="31"/>
    <cellStyle name="20% - Акцент1 3 3" xfId="32"/>
    <cellStyle name="20% - Акцент1 4" xfId="33"/>
    <cellStyle name="20% - Акцент1 4 2" xfId="34"/>
    <cellStyle name="20% - Акцент1 5" xfId="35"/>
    <cellStyle name="20% - Акцент1 5 2" xfId="36"/>
    <cellStyle name="20% - Акцент1 6" xfId="37"/>
    <cellStyle name="20% - Акцент1 6 2" xfId="38"/>
    <cellStyle name="20% - Акцент1 7" xfId="39"/>
    <cellStyle name="20% - Акцент1 7 2" xfId="40"/>
    <cellStyle name="20% - Акцент1 8" xfId="41"/>
    <cellStyle name="20% - Акцент1 8 2" xfId="42"/>
    <cellStyle name="20% - Акцент1 9" xfId="43"/>
    <cellStyle name="20% - Акцент1 9 2" xfId="44"/>
    <cellStyle name="20% — акцент2" xfId="45"/>
    <cellStyle name="20% - Акцент2 10" xfId="46"/>
    <cellStyle name="20% - Акцент2 10 2" xfId="47"/>
    <cellStyle name="20% - Акцент2 11" xfId="48"/>
    <cellStyle name="20% - Акцент2 12" xfId="49"/>
    <cellStyle name="20% - Акцент2 2" xfId="50"/>
    <cellStyle name="20% — акцент2 2" xfId="51"/>
    <cellStyle name="20% - Акцент2 2 2" xfId="52"/>
    <cellStyle name="20% - Акцент2 2 2 2" xfId="53"/>
    <cellStyle name="20% - Акцент2 2 3" xfId="54"/>
    <cellStyle name="20% - Акцент2 2 3 2" xfId="55"/>
    <cellStyle name="20% - Акцент2 2 4" xfId="56"/>
    <cellStyle name="20% - Акцент2 2 5" xfId="57"/>
    <cellStyle name="20% - Акцент2 2 6" xfId="58"/>
    <cellStyle name="20% - Акцент2 2_29-30 мая" xfId="59"/>
    <cellStyle name="20% - Акцент2 3" xfId="60"/>
    <cellStyle name="20% - Акцент2 3 2" xfId="61"/>
    <cellStyle name="20% - Акцент2 3 3" xfId="62"/>
    <cellStyle name="20% - Акцент2 4" xfId="63"/>
    <cellStyle name="20% - Акцент2 4 2" xfId="64"/>
    <cellStyle name="20% - Акцент2 5" xfId="65"/>
    <cellStyle name="20% - Акцент2 5 2" xfId="66"/>
    <cellStyle name="20% - Акцент2 6" xfId="67"/>
    <cellStyle name="20% - Акцент2 6 2" xfId="68"/>
    <cellStyle name="20% - Акцент2 7" xfId="69"/>
    <cellStyle name="20% - Акцент2 7 2" xfId="70"/>
    <cellStyle name="20% - Акцент2 8" xfId="71"/>
    <cellStyle name="20% - Акцент2 8 2" xfId="72"/>
    <cellStyle name="20% - Акцент2 9" xfId="73"/>
    <cellStyle name="20% - Акцент2 9 2" xfId="74"/>
    <cellStyle name="20% — акцент3" xfId="75"/>
    <cellStyle name="20% - Акцент3 10" xfId="76"/>
    <cellStyle name="20% - Акцент3 10 2" xfId="77"/>
    <cellStyle name="20% - Акцент3 11" xfId="78"/>
    <cellStyle name="20% - Акцент3 12" xfId="79"/>
    <cellStyle name="20% - Акцент3 2" xfId="80"/>
    <cellStyle name="20% — акцент3 2" xfId="81"/>
    <cellStyle name="20% - Акцент3 2 2" xfId="82"/>
    <cellStyle name="20% - Акцент3 2 2 2" xfId="83"/>
    <cellStyle name="20% - Акцент3 2 3" xfId="84"/>
    <cellStyle name="20% - Акцент3 2 3 2" xfId="85"/>
    <cellStyle name="20% - Акцент3 2 4" xfId="86"/>
    <cellStyle name="20% - Акцент3 2 5" xfId="87"/>
    <cellStyle name="20% - Акцент3 2 6" xfId="88"/>
    <cellStyle name="20% - Акцент3 2_29-30 мая" xfId="89"/>
    <cellStyle name="20% - Акцент3 3" xfId="90"/>
    <cellStyle name="20% - Акцент3 3 2" xfId="91"/>
    <cellStyle name="20% - Акцент3 3 3" xfId="92"/>
    <cellStyle name="20% - Акцент3 4" xfId="93"/>
    <cellStyle name="20% - Акцент3 4 2" xfId="94"/>
    <cellStyle name="20% - Акцент3 5" xfId="95"/>
    <cellStyle name="20% - Акцент3 5 2" xfId="96"/>
    <cellStyle name="20% - Акцент3 6" xfId="97"/>
    <cellStyle name="20% - Акцент3 6 2" xfId="98"/>
    <cellStyle name="20% - Акцент3 7" xfId="99"/>
    <cellStyle name="20% - Акцент3 7 2" xfId="100"/>
    <cellStyle name="20% - Акцент3 8" xfId="101"/>
    <cellStyle name="20% - Акцент3 8 2" xfId="102"/>
    <cellStyle name="20% - Акцент3 9" xfId="103"/>
    <cellStyle name="20% - Акцент3 9 2" xfId="104"/>
    <cellStyle name="20% — акцент4" xfId="105"/>
    <cellStyle name="20% - Акцент4 10" xfId="106"/>
    <cellStyle name="20% - Акцент4 10 2" xfId="107"/>
    <cellStyle name="20% - Акцент4 11" xfId="108"/>
    <cellStyle name="20% - Акцент4 12" xfId="109"/>
    <cellStyle name="20% - Акцент4 2" xfId="110"/>
    <cellStyle name="20% — акцент4 2" xfId="111"/>
    <cellStyle name="20% - Акцент4 2 2" xfId="112"/>
    <cellStyle name="20% - Акцент4 2 2 2" xfId="113"/>
    <cellStyle name="20% - Акцент4 2 3" xfId="114"/>
    <cellStyle name="20% - Акцент4 2 3 2" xfId="115"/>
    <cellStyle name="20% - Акцент4 2 4" xfId="116"/>
    <cellStyle name="20% - Акцент4 2 5" xfId="117"/>
    <cellStyle name="20% - Акцент4 2 6" xfId="118"/>
    <cellStyle name="20% - Акцент4 2_29-30 мая" xfId="119"/>
    <cellStyle name="20% - Акцент4 3" xfId="120"/>
    <cellStyle name="20% - Акцент4 3 2" xfId="121"/>
    <cellStyle name="20% - Акцент4 3 3" xfId="122"/>
    <cellStyle name="20% - Акцент4 4" xfId="123"/>
    <cellStyle name="20% - Акцент4 4 2" xfId="124"/>
    <cellStyle name="20% - Акцент4 5" xfId="125"/>
    <cellStyle name="20% - Акцент4 5 2" xfId="126"/>
    <cellStyle name="20% - Акцент4 6" xfId="127"/>
    <cellStyle name="20% - Акцент4 6 2" xfId="128"/>
    <cellStyle name="20% - Акцент4 7" xfId="129"/>
    <cellStyle name="20% - Акцент4 7 2" xfId="130"/>
    <cellStyle name="20% - Акцент4 8" xfId="131"/>
    <cellStyle name="20% - Акцент4 8 2" xfId="132"/>
    <cellStyle name="20% - Акцент4 9" xfId="133"/>
    <cellStyle name="20% - Акцент4 9 2" xfId="134"/>
    <cellStyle name="20% — акцент5" xfId="135"/>
    <cellStyle name="20% - Акцент5 10" xfId="136"/>
    <cellStyle name="20% - Акцент5 10 2" xfId="137"/>
    <cellStyle name="20% - Акцент5 11" xfId="138"/>
    <cellStyle name="20% - Акцент5 12" xfId="139"/>
    <cellStyle name="20% - Акцент5 2" xfId="140"/>
    <cellStyle name="20% — акцент5 2" xfId="141"/>
    <cellStyle name="20% - Акцент5 2 2" xfId="142"/>
    <cellStyle name="20% - Акцент5 2 2 2" xfId="143"/>
    <cellStyle name="20% - Акцент5 2 3" xfId="144"/>
    <cellStyle name="20% - Акцент5 2 3 2" xfId="145"/>
    <cellStyle name="20% - Акцент5 2 4" xfId="146"/>
    <cellStyle name="20% - Акцент5 2 5" xfId="147"/>
    <cellStyle name="20% - Акцент5 2 6" xfId="148"/>
    <cellStyle name="20% - Акцент5 2_29-30 мая" xfId="149"/>
    <cellStyle name="20% - Акцент5 3" xfId="150"/>
    <cellStyle name="20% - Акцент5 3 2" xfId="151"/>
    <cellStyle name="20% - Акцент5 3 3" xfId="152"/>
    <cellStyle name="20% - Акцент5 4" xfId="153"/>
    <cellStyle name="20% - Акцент5 4 2" xfId="154"/>
    <cellStyle name="20% - Акцент5 5" xfId="155"/>
    <cellStyle name="20% - Акцент5 5 2" xfId="156"/>
    <cellStyle name="20% - Акцент5 6" xfId="157"/>
    <cellStyle name="20% - Акцент5 6 2" xfId="158"/>
    <cellStyle name="20% - Акцент5 7" xfId="159"/>
    <cellStyle name="20% - Акцент5 7 2" xfId="160"/>
    <cellStyle name="20% - Акцент5 8" xfId="161"/>
    <cellStyle name="20% - Акцент5 8 2" xfId="162"/>
    <cellStyle name="20% - Акцент5 9" xfId="163"/>
    <cellStyle name="20% - Акцент5 9 2" xfId="164"/>
    <cellStyle name="20% — акцент6" xfId="165"/>
    <cellStyle name="20% - Акцент6 10" xfId="166"/>
    <cellStyle name="20% - Акцент6 10 2" xfId="167"/>
    <cellStyle name="20% - Акцент6 11" xfId="168"/>
    <cellStyle name="20% - Акцент6 12" xfId="169"/>
    <cellStyle name="20% - Акцент6 2" xfId="170"/>
    <cellStyle name="20% — акцент6 2" xfId="171"/>
    <cellStyle name="20% - Акцент6 2 2" xfId="172"/>
    <cellStyle name="20% - Акцент6 2 2 2" xfId="173"/>
    <cellStyle name="20% - Акцент6 2 3" xfId="174"/>
    <cellStyle name="20% - Акцент6 2 3 2" xfId="175"/>
    <cellStyle name="20% - Акцент6 2 4" xfId="176"/>
    <cellStyle name="20% - Акцент6 2 5" xfId="177"/>
    <cellStyle name="20% - Акцент6 2 6" xfId="178"/>
    <cellStyle name="20% - Акцент6 2_29-30 мая" xfId="179"/>
    <cellStyle name="20% - Акцент6 3" xfId="180"/>
    <cellStyle name="20% - Акцент6 3 2" xfId="181"/>
    <cellStyle name="20% - Акцент6 3 3" xfId="182"/>
    <cellStyle name="20% - Акцент6 4" xfId="183"/>
    <cellStyle name="20% - Акцент6 4 2" xfId="184"/>
    <cellStyle name="20% - Акцент6 5" xfId="185"/>
    <cellStyle name="20% - Акцент6 5 2" xfId="186"/>
    <cellStyle name="20% - Акцент6 6" xfId="187"/>
    <cellStyle name="20% - Акцент6 6 2" xfId="188"/>
    <cellStyle name="20% - Акцент6 7" xfId="189"/>
    <cellStyle name="20% - Акцент6 7 2" xfId="190"/>
    <cellStyle name="20% - Акцент6 8" xfId="191"/>
    <cellStyle name="20% - Акцент6 8 2" xfId="192"/>
    <cellStyle name="20% - Акцент6 9" xfId="193"/>
    <cellStyle name="20% - Акцент6 9 2" xfId="194"/>
    <cellStyle name="40% — акцент1" xfId="195"/>
    <cellStyle name="40% - Акцент1 10" xfId="196"/>
    <cellStyle name="40% - Акцент1 10 2" xfId="197"/>
    <cellStyle name="40% - Акцент1 11" xfId="198"/>
    <cellStyle name="40% - Акцент1 12" xfId="199"/>
    <cellStyle name="40% - Акцент1 2" xfId="200"/>
    <cellStyle name="40% — акцент1 2" xfId="201"/>
    <cellStyle name="40% - Акцент1 2 2" xfId="202"/>
    <cellStyle name="40% - Акцент1 2 2 2" xfId="203"/>
    <cellStyle name="40% - Акцент1 2 3" xfId="204"/>
    <cellStyle name="40% - Акцент1 2 3 2" xfId="205"/>
    <cellStyle name="40% - Акцент1 2 4" xfId="206"/>
    <cellStyle name="40% - Акцент1 2 5" xfId="207"/>
    <cellStyle name="40% - Акцент1 2 6" xfId="208"/>
    <cellStyle name="40% - Акцент1 2_29-30 мая" xfId="209"/>
    <cellStyle name="40% - Акцент1 3" xfId="210"/>
    <cellStyle name="40% - Акцент1 3 2" xfId="211"/>
    <cellStyle name="40% - Акцент1 3 3" xfId="212"/>
    <cellStyle name="40% - Акцент1 4" xfId="213"/>
    <cellStyle name="40% - Акцент1 4 2" xfId="214"/>
    <cellStyle name="40% - Акцент1 5" xfId="215"/>
    <cellStyle name="40% - Акцент1 5 2" xfId="216"/>
    <cellStyle name="40% - Акцент1 6" xfId="217"/>
    <cellStyle name="40% - Акцент1 6 2" xfId="218"/>
    <cellStyle name="40% - Акцент1 7" xfId="219"/>
    <cellStyle name="40% - Акцент1 7 2" xfId="220"/>
    <cellStyle name="40% - Акцент1 8" xfId="221"/>
    <cellStyle name="40% - Акцент1 8 2" xfId="222"/>
    <cellStyle name="40% - Акцент1 9" xfId="223"/>
    <cellStyle name="40% - Акцент1 9 2" xfId="224"/>
    <cellStyle name="40% — акцент2" xfId="225"/>
    <cellStyle name="40% - Акцент2 10" xfId="226"/>
    <cellStyle name="40% - Акцент2 10 2" xfId="227"/>
    <cellStyle name="40% - Акцент2 11" xfId="228"/>
    <cellStyle name="40% - Акцент2 12" xfId="229"/>
    <cellStyle name="40% - Акцент2 2" xfId="230"/>
    <cellStyle name="40% — акцент2 2" xfId="231"/>
    <cellStyle name="40% - Акцент2 2 2" xfId="232"/>
    <cellStyle name="40% - Акцент2 2 2 2" xfId="233"/>
    <cellStyle name="40% - Акцент2 2 3" xfId="234"/>
    <cellStyle name="40% - Акцент2 2 3 2" xfId="235"/>
    <cellStyle name="40% - Акцент2 2 4" xfId="236"/>
    <cellStyle name="40% - Акцент2 2 5" xfId="237"/>
    <cellStyle name="40% - Акцент2 2 6" xfId="238"/>
    <cellStyle name="40% - Акцент2 2_29-30 мая" xfId="239"/>
    <cellStyle name="40% - Акцент2 3" xfId="240"/>
    <cellStyle name="40% - Акцент2 3 2" xfId="241"/>
    <cellStyle name="40% - Акцент2 3 3" xfId="242"/>
    <cellStyle name="40% - Акцент2 4" xfId="243"/>
    <cellStyle name="40% - Акцент2 4 2" xfId="244"/>
    <cellStyle name="40% - Акцент2 5" xfId="245"/>
    <cellStyle name="40% - Акцент2 5 2" xfId="246"/>
    <cellStyle name="40% - Акцент2 6" xfId="247"/>
    <cellStyle name="40% - Акцент2 6 2" xfId="248"/>
    <cellStyle name="40% - Акцент2 7" xfId="249"/>
    <cellStyle name="40% - Акцент2 7 2" xfId="250"/>
    <cellStyle name="40% - Акцент2 8" xfId="251"/>
    <cellStyle name="40% - Акцент2 8 2" xfId="252"/>
    <cellStyle name="40% - Акцент2 9" xfId="253"/>
    <cellStyle name="40% - Акцент2 9 2" xfId="254"/>
    <cellStyle name="40% — акцент3" xfId="255"/>
    <cellStyle name="40% - Акцент3 10" xfId="256"/>
    <cellStyle name="40% - Акцент3 10 2" xfId="257"/>
    <cellStyle name="40% - Акцент3 11" xfId="258"/>
    <cellStyle name="40% - Акцент3 12" xfId="259"/>
    <cellStyle name="40% - Акцент3 2" xfId="260"/>
    <cellStyle name="40% — акцент3 2" xfId="261"/>
    <cellStyle name="40% - Акцент3 2 2" xfId="262"/>
    <cellStyle name="40% - Акцент3 2 2 2" xfId="263"/>
    <cellStyle name="40% - Акцент3 2 3" xfId="264"/>
    <cellStyle name="40% - Акцент3 2 3 2" xfId="265"/>
    <cellStyle name="40% - Акцент3 2 4" xfId="266"/>
    <cellStyle name="40% - Акцент3 2 5" xfId="267"/>
    <cellStyle name="40% - Акцент3 2 6" xfId="268"/>
    <cellStyle name="40% - Акцент3 2_29-30 мая" xfId="269"/>
    <cellStyle name="40% - Акцент3 3" xfId="270"/>
    <cellStyle name="40% - Акцент3 3 2" xfId="271"/>
    <cellStyle name="40% - Акцент3 3 3" xfId="272"/>
    <cellStyle name="40% - Акцент3 4" xfId="273"/>
    <cellStyle name="40% - Акцент3 4 2" xfId="274"/>
    <cellStyle name="40% - Акцент3 5" xfId="275"/>
    <cellStyle name="40% - Акцент3 5 2" xfId="276"/>
    <cellStyle name="40% - Акцент3 6" xfId="277"/>
    <cellStyle name="40% - Акцент3 6 2" xfId="278"/>
    <cellStyle name="40% - Акцент3 7" xfId="279"/>
    <cellStyle name="40% - Акцент3 7 2" xfId="280"/>
    <cellStyle name="40% - Акцент3 8" xfId="281"/>
    <cellStyle name="40% - Акцент3 8 2" xfId="282"/>
    <cellStyle name="40% - Акцент3 9" xfId="283"/>
    <cellStyle name="40% - Акцент3 9 2" xfId="284"/>
    <cellStyle name="40% — акцент4" xfId="285"/>
    <cellStyle name="40% - Акцент4 10" xfId="286"/>
    <cellStyle name="40% - Акцент4 10 2" xfId="287"/>
    <cellStyle name="40% - Акцент4 11" xfId="288"/>
    <cellStyle name="40% - Акцент4 12" xfId="289"/>
    <cellStyle name="40% - Акцент4 2" xfId="290"/>
    <cellStyle name="40% — акцент4 2" xfId="291"/>
    <cellStyle name="40% - Акцент4 2 2" xfId="292"/>
    <cellStyle name="40% - Акцент4 2 2 2" xfId="293"/>
    <cellStyle name="40% - Акцент4 2 3" xfId="294"/>
    <cellStyle name="40% - Акцент4 2 3 2" xfId="295"/>
    <cellStyle name="40% - Акцент4 2 4" xfId="296"/>
    <cellStyle name="40% - Акцент4 2 5" xfId="297"/>
    <cellStyle name="40% - Акцент4 2 6" xfId="298"/>
    <cellStyle name="40% - Акцент4 2_29-30 мая" xfId="299"/>
    <cellStyle name="40% - Акцент4 3" xfId="300"/>
    <cellStyle name="40% - Акцент4 3 2" xfId="301"/>
    <cellStyle name="40% - Акцент4 3 3" xfId="302"/>
    <cellStyle name="40% - Акцент4 4" xfId="303"/>
    <cellStyle name="40% - Акцент4 4 2" xfId="304"/>
    <cellStyle name="40% - Акцент4 5" xfId="305"/>
    <cellStyle name="40% - Акцент4 5 2" xfId="306"/>
    <cellStyle name="40% - Акцент4 6" xfId="307"/>
    <cellStyle name="40% - Акцент4 6 2" xfId="308"/>
    <cellStyle name="40% - Акцент4 7" xfId="309"/>
    <cellStyle name="40% - Акцент4 7 2" xfId="310"/>
    <cellStyle name="40% - Акцент4 8" xfId="311"/>
    <cellStyle name="40% - Акцент4 8 2" xfId="312"/>
    <cellStyle name="40% - Акцент4 9" xfId="313"/>
    <cellStyle name="40% - Акцент4 9 2" xfId="314"/>
    <cellStyle name="40% — акцент5" xfId="315"/>
    <cellStyle name="40% - Акцент5 10" xfId="316"/>
    <cellStyle name="40% - Акцент5 10 2" xfId="317"/>
    <cellStyle name="40% - Акцент5 11" xfId="318"/>
    <cellStyle name="40% - Акцент5 12" xfId="319"/>
    <cellStyle name="40% - Акцент5 2" xfId="320"/>
    <cellStyle name="40% — акцент5 2" xfId="321"/>
    <cellStyle name="40% - Акцент5 2 2" xfId="322"/>
    <cellStyle name="40% - Акцент5 2 2 2" xfId="323"/>
    <cellStyle name="40% - Акцент5 2 3" xfId="324"/>
    <cellStyle name="40% - Акцент5 2 3 2" xfId="325"/>
    <cellStyle name="40% - Акцент5 2 4" xfId="326"/>
    <cellStyle name="40% - Акцент5 2 5" xfId="327"/>
    <cellStyle name="40% - Акцент5 2 6" xfId="328"/>
    <cellStyle name="40% - Акцент5 2_29-30 мая" xfId="329"/>
    <cellStyle name="40% - Акцент5 3" xfId="330"/>
    <cellStyle name="40% - Акцент5 3 2" xfId="331"/>
    <cellStyle name="40% - Акцент5 3 3" xfId="332"/>
    <cellStyle name="40% - Акцент5 4" xfId="333"/>
    <cellStyle name="40% - Акцент5 4 2" xfId="334"/>
    <cellStyle name="40% - Акцент5 5" xfId="335"/>
    <cellStyle name="40% - Акцент5 5 2" xfId="336"/>
    <cellStyle name="40% - Акцент5 6" xfId="337"/>
    <cellStyle name="40% - Акцент5 6 2" xfId="338"/>
    <cellStyle name="40% - Акцент5 7" xfId="339"/>
    <cellStyle name="40% - Акцент5 7 2" xfId="340"/>
    <cellStyle name="40% - Акцент5 8" xfId="341"/>
    <cellStyle name="40% - Акцент5 8 2" xfId="342"/>
    <cellStyle name="40% - Акцент5 9" xfId="343"/>
    <cellStyle name="40% - Акцент5 9 2" xfId="344"/>
    <cellStyle name="40% — акцент6" xfId="345"/>
    <cellStyle name="40% - Акцент6 10" xfId="346"/>
    <cellStyle name="40% - Акцент6 10 2" xfId="347"/>
    <cellStyle name="40% - Акцент6 11" xfId="348"/>
    <cellStyle name="40% - Акцент6 12" xfId="349"/>
    <cellStyle name="40% - Акцент6 2" xfId="350"/>
    <cellStyle name="40% — акцент6 2" xfId="351"/>
    <cellStyle name="40% - Акцент6 2 2" xfId="352"/>
    <cellStyle name="40% - Акцент6 2 2 2" xfId="353"/>
    <cellStyle name="40% - Акцент6 2 3" xfId="354"/>
    <cellStyle name="40% - Акцент6 2 3 2" xfId="355"/>
    <cellStyle name="40% - Акцент6 2 4" xfId="356"/>
    <cellStyle name="40% - Акцент6 2 5" xfId="357"/>
    <cellStyle name="40% - Акцент6 2 6" xfId="358"/>
    <cellStyle name="40% - Акцент6 2_29-30 мая" xfId="359"/>
    <cellStyle name="40% - Акцент6 3" xfId="360"/>
    <cellStyle name="40% - Акцент6 3 2" xfId="361"/>
    <cellStyle name="40% - Акцент6 3 3" xfId="362"/>
    <cellStyle name="40% - Акцент6 4" xfId="363"/>
    <cellStyle name="40% - Акцент6 4 2" xfId="364"/>
    <cellStyle name="40% - Акцент6 5" xfId="365"/>
    <cellStyle name="40% - Акцент6 5 2" xfId="366"/>
    <cellStyle name="40% - Акцент6 6" xfId="367"/>
    <cellStyle name="40% - Акцент6 6 2" xfId="368"/>
    <cellStyle name="40% - Акцент6 7" xfId="369"/>
    <cellStyle name="40% - Акцент6 7 2" xfId="370"/>
    <cellStyle name="40% - Акцент6 8" xfId="371"/>
    <cellStyle name="40% - Акцент6 8 2" xfId="372"/>
    <cellStyle name="40% - Акцент6 9" xfId="373"/>
    <cellStyle name="40% - Акцент6 9 2" xfId="374"/>
    <cellStyle name="60% — акцент1" xfId="375"/>
    <cellStyle name="60% - Акцент1 10" xfId="376"/>
    <cellStyle name="60% - Акцент1 10 2" xfId="377"/>
    <cellStyle name="60% - Акцент1 11" xfId="378"/>
    <cellStyle name="60% - Акцент1 12" xfId="379"/>
    <cellStyle name="60% - Акцент1 2" xfId="380"/>
    <cellStyle name="60% — акцент1 2" xfId="381"/>
    <cellStyle name="60% - Акцент1 2 2" xfId="382"/>
    <cellStyle name="60% - Акцент1 2 3" xfId="383"/>
    <cellStyle name="60% - Акцент1 2 4" xfId="384"/>
    <cellStyle name="60% - Акцент1 3" xfId="385"/>
    <cellStyle name="60% - Акцент1 3 2" xfId="386"/>
    <cellStyle name="60% - Акцент1 4" xfId="387"/>
    <cellStyle name="60% - Акцент1 4 2" xfId="388"/>
    <cellStyle name="60% - Акцент1 5" xfId="389"/>
    <cellStyle name="60% - Акцент1 5 2" xfId="390"/>
    <cellStyle name="60% - Акцент1 6" xfId="391"/>
    <cellStyle name="60% - Акцент1 6 2" xfId="392"/>
    <cellStyle name="60% - Акцент1 7" xfId="393"/>
    <cellStyle name="60% - Акцент1 7 2" xfId="394"/>
    <cellStyle name="60% - Акцент1 8" xfId="395"/>
    <cellStyle name="60% - Акцент1 8 2" xfId="396"/>
    <cellStyle name="60% - Акцент1 9" xfId="397"/>
    <cellStyle name="60% - Акцент1 9 2" xfId="398"/>
    <cellStyle name="60% — акцент2" xfId="399"/>
    <cellStyle name="60% - Акцент2 10" xfId="400"/>
    <cellStyle name="60% - Акцент2 10 2" xfId="401"/>
    <cellStyle name="60% - Акцент2 11" xfId="402"/>
    <cellStyle name="60% - Акцент2 12" xfId="403"/>
    <cellStyle name="60% - Акцент2 2" xfId="404"/>
    <cellStyle name="60% — акцент2 2" xfId="405"/>
    <cellStyle name="60% - Акцент2 2 2" xfId="406"/>
    <cellStyle name="60% - Акцент2 2 3" xfId="407"/>
    <cellStyle name="60% - Акцент2 2 4" xfId="408"/>
    <cellStyle name="60% - Акцент2 3" xfId="409"/>
    <cellStyle name="60% - Акцент2 3 2" xfId="410"/>
    <cellStyle name="60% - Акцент2 4" xfId="411"/>
    <cellStyle name="60% - Акцент2 4 2" xfId="412"/>
    <cellStyle name="60% - Акцент2 5" xfId="413"/>
    <cellStyle name="60% - Акцент2 5 2" xfId="414"/>
    <cellStyle name="60% - Акцент2 6" xfId="415"/>
    <cellStyle name="60% - Акцент2 6 2" xfId="416"/>
    <cellStyle name="60% - Акцент2 7" xfId="417"/>
    <cellStyle name="60% - Акцент2 7 2" xfId="418"/>
    <cellStyle name="60% - Акцент2 8" xfId="419"/>
    <cellStyle name="60% - Акцент2 8 2" xfId="420"/>
    <cellStyle name="60% - Акцент2 9" xfId="421"/>
    <cellStyle name="60% - Акцент2 9 2" xfId="422"/>
    <cellStyle name="60% — акцент3" xfId="423"/>
    <cellStyle name="60% - Акцент3 10" xfId="424"/>
    <cellStyle name="60% - Акцент3 10 2" xfId="425"/>
    <cellStyle name="60% - Акцент3 11" xfId="426"/>
    <cellStyle name="60% - Акцент3 12" xfId="427"/>
    <cellStyle name="60% - Акцент3 2" xfId="428"/>
    <cellStyle name="60% — акцент3 2" xfId="429"/>
    <cellStyle name="60% - Акцент3 2 2" xfId="430"/>
    <cellStyle name="60% - Акцент3 2 3" xfId="431"/>
    <cellStyle name="60% - Акцент3 2 4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— акцент4" xfId="447"/>
    <cellStyle name="60% - Акцент4 10" xfId="448"/>
    <cellStyle name="60% - Акцент4 10 2" xfId="449"/>
    <cellStyle name="60% - Акцент4 11" xfId="450"/>
    <cellStyle name="60% - Акцент4 12" xfId="451"/>
    <cellStyle name="60% - Акцент4 2" xfId="452"/>
    <cellStyle name="60% — акцент4 2" xfId="453"/>
    <cellStyle name="60% - Акцент4 2 2" xfId="454"/>
    <cellStyle name="60% - Акцент4 2 3" xfId="455"/>
    <cellStyle name="60% - Акцент4 2 4" xfId="456"/>
    <cellStyle name="60% - Акцент4 3" xfId="457"/>
    <cellStyle name="60% - Акцент4 3 2" xfId="458"/>
    <cellStyle name="60% - Акцент4 4" xfId="459"/>
    <cellStyle name="60% - Акцент4 4 2" xfId="460"/>
    <cellStyle name="60% - Акцент4 5" xfId="461"/>
    <cellStyle name="60% - Акцент4 5 2" xfId="462"/>
    <cellStyle name="60% - Акцент4 6" xfId="463"/>
    <cellStyle name="60% - Акцент4 6 2" xfId="464"/>
    <cellStyle name="60% - Акцент4 7" xfId="465"/>
    <cellStyle name="60% - Акцент4 7 2" xfId="466"/>
    <cellStyle name="60% - Акцент4 8" xfId="467"/>
    <cellStyle name="60% - Акцент4 8 2" xfId="468"/>
    <cellStyle name="60% - Акцент4 9" xfId="469"/>
    <cellStyle name="60% - Акцент4 9 2" xfId="470"/>
    <cellStyle name="60% — акцент5" xfId="471"/>
    <cellStyle name="60% - Акцент5 10" xfId="472"/>
    <cellStyle name="60% - Акцент5 10 2" xfId="473"/>
    <cellStyle name="60% - Акцент5 11" xfId="474"/>
    <cellStyle name="60% - Акцент5 12" xfId="475"/>
    <cellStyle name="60% - Акцент5 2" xfId="476"/>
    <cellStyle name="60% — акцент5 2" xfId="477"/>
    <cellStyle name="60% - Акцент5 2 2" xfId="478"/>
    <cellStyle name="60% - Акцент5 2 3" xfId="479"/>
    <cellStyle name="60% - Акцент5 2 4" xfId="480"/>
    <cellStyle name="60% - Акцент5 3" xfId="481"/>
    <cellStyle name="60% - Акцент5 3 2" xfId="482"/>
    <cellStyle name="60% - Акцент5 4" xfId="483"/>
    <cellStyle name="60% - Акцент5 4 2" xfId="484"/>
    <cellStyle name="60% - Акцент5 5" xfId="485"/>
    <cellStyle name="60% - Акцент5 5 2" xfId="486"/>
    <cellStyle name="60% - Акцент5 6" xfId="487"/>
    <cellStyle name="60% - Акцент5 6 2" xfId="488"/>
    <cellStyle name="60% - Акцент5 7" xfId="489"/>
    <cellStyle name="60% - Акцент5 7 2" xfId="490"/>
    <cellStyle name="60% - Акцент5 8" xfId="491"/>
    <cellStyle name="60% - Акцент5 8 2" xfId="492"/>
    <cellStyle name="60% - Акцент5 9" xfId="493"/>
    <cellStyle name="60% - Акцент5 9 2" xfId="494"/>
    <cellStyle name="60% — акцент6" xfId="495"/>
    <cellStyle name="60% - Акцент6 10" xfId="496"/>
    <cellStyle name="60% - Акцент6 10 2" xfId="497"/>
    <cellStyle name="60% - Акцент6 11" xfId="498"/>
    <cellStyle name="60% - Акцент6 12" xfId="499"/>
    <cellStyle name="60% - Акцент6 2" xfId="500"/>
    <cellStyle name="60% — акцент6 2" xfId="501"/>
    <cellStyle name="60% - Акцент6 2 2" xfId="502"/>
    <cellStyle name="60% - Акцент6 2 3" xfId="503"/>
    <cellStyle name="60% - Акцент6 2 4" xfId="504"/>
    <cellStyle name="60% - Акцент6 3" xfId="505"/>
    <cellStyle name="60% - Акцент6 3 2" xfId="506"/>
    <cellStyle name="60% - Акцент6 4" xfId="507"/>
    <cellStyle name="60% - Акцент6 4 2" xfId="508"/>
    <cellStyle name="60% - Акцент6 5" xfId="509"/>
    <cellStyle name="60% - Акцент6 5 2" xfId="510"/>
    <cellStyle name="60% - Акцент6 6" xfId="511"/>
    <cellStyle name="60% - Акцент6 6 2" xfId="512"/>
    <cellStyle name="60% - Акцент6 7" xfId="513"/>
    <cellStyle name="60% - Акцент6 7 2" xfId="514"/>
    <cellStyle name="60% - Акцент6 8" xfId="515"/>
    <cellStyle name="60% - Акцент6 8 2" xfId="516"/>
    <cellStyle name="60% - Акцент6 9" xfId="517"/>
    <cellStyle name="60% - Акцент6 9 2" xfId="518"/>
    <cellStyle name="Excel Built-in Normal" xfId="519"/>
    <cellStyle name="Normal 3" xfId="520"/>
    <cellStyle name="Normal_технические" xfId="521"/>
    <cellStyle name="Акцент1" xfId="522"/>
    <cellStyle name="Акцент1 2" xfId="523"/>
    <cellStyle name="Акцент1 2 2" xfId="524"/>
    <cellStyle name="Акцент1 3" xfId="525"/>
    <cellStyle name="Акцент1 3 2" xfId="526"/>
    <cellStyle name="Акцент1 4" xfId="527"/>
    <cellStyle name="Акцент1 4 2" xfId="528"/>
    <cellStyle name="Акцент1 5" xfId="529"/>
    <cellStyle name="Акцент1 5 2" xfId="530"/>
    <cellStyle name="Акцент1 6" xfId="531"/>
    <cellStyle name="Акцент1 6 2" xfId="532"/>
    <cellStyle name="Акцент1 7" xfId="533"/>
    <cellStyle name="Акцент1 7 2" xfId="534"/>
    <cellStyle name="Акцент1 8" xfId="535"/>
    <cellStyle name="Акцент1 9" xfId="536"/>
    <cellStyle name="Акцент2" xfId="537"/>
    <cellStyle name="Акцент2 2" xfId="538"/>
    <cellStyle name="Акцент2 2 2" xfId="539"/>
    <cellStyle name="Акцент2 3" xfId="540"/>
    <cellStyle name="Акцент2 3 2" xfId="541"/>
    <cellStyle name="Акцент2 4" xfId="542"/>
    <cellStyle name="Акцент2 4 2" xfId="543"/>
    <cellStyle name="Акцент2 5" xfId="544"/>
    <cellStyle name="Акцент2 5 2" xfId="545"/>
    <cellStyle name="Акцент2 6" xfId="546"/>
    <cellStyle name="Акцент2 6 2" xfId="547"/>
    <cellStyle name="Акцент2 7" xfId="548"/>
    <cellStyle name="Акцент2 7 2" xfId="549"/>
    <cellStyle name="Акцент2 8" xfId="550"/>
    <cellStyle name="Акцент2 9" xfId="551"/>
    <cellStyle name="Акцент3" xfId="552"/>
    <cellStyle name="Акцент3 2" xfId="553"/>
    <cellStyle name="Акцент3 2 2" xfId="554"/>
    <cellStyle name="Акцент3 3" xfId="555"/>
    <cellStyle name="Акцент3 3 2" xfId="556"/>
    <cellStyle name="Акцент3 4" xfId="557"/>
    <cellStyle name="Акцент3 4 2" xfId="558"/>
    <cellStyle name="Акцент3 5" xfId="559"/>
    <cellStyle name="Акцент3 5 2" xfId="560"/>
    <cellStyle name="Акцент3 6" xfId="561"/>
    <cellStyle name="Акцент3 6 2" xfId="562"/>
    <cellStyle name="Акцент3 7" xfId="563"/>
    <cellStyle name="Акцент3 7 2" xfId="564"/>
    <cellStyle name="Акцент3 8" xfId="565"/>
    <cellStyle name="Акцент3 9" xfId="566"/>
    <cellStyle name="Акцент4" xfId="567"/>
    <cellStyle name="Акцент4 2" xfId="568"/>
    <cellStyle name="Акцент4 2 2" xfId="569"/>
    <cellStyle name="Акцент4 3" xfId="570"/>
    <cellStyle name="Акцент4 3 2" xfId="571"/>
    <cellStyle name="Акцент4 4" xfId="572"/>
    <cellStyle name="Акцент4 4 2" xfId="573"/>
    <cellStyle name="Акцент4 5" xfId="574"/>
    <cellStyle name="Акцент4 5 2" xfId="575"/>
    <cellStyle name="Акцент4 6" xfId="576"/>
    <cellStyle name="Акцент4 6 2" xfId="577"/>
    <cellStyle name="Акцент4 7" xfId="578"/>
    <cellStyle name="Акцент4 7 2" xfId="579"/>
    <cellStyle name="Акцент4 8" xfId="580"/>
    <cellStyle name="Акцент4 9" xfId="581"/>
    <cellStyle name="Акцент5" xfId="582"/>
    <cellStyle name="Акцент5 2" xfId="583"/>
    <cellStyle name="Акцент5 2 2" xfId="584"/>
    <cellStyle name="Акцент5 3" xfId="585"/>
    <cellStyle name="Акцент5 3 2" xfId="586"/>
    <cellStyle name="Акцент5 4" xfId="587"/>
    <cellStyle name="Акцент5 4 2" xfId="588"/>
    <cellStyle name="Акцент5 5" xfId="589"/>
    <cellStyle name="Акцент5 5 2" xfId="590"/>
    <cellStyle name="Акцент5 6" xfId="591"/>
    <cellStyle name="Акцент5 6 2" xfId="592"/>
    <cellStyle name="Акцент5 7" xfId="593"/>
    <cellStyle name="Акцент5 7 2" xfId="594"/>
    <cellStyle name="Акцент5 8" xfId="595"/>
    <cellStyle name="Акцент5 9" xfId="596"/>
    <cellStyle name="Акцент6" xfId="597"/>
    <cellStyle name="Акцент6 2" xfId="598"/>
    <cellStyle name="Акцент6 2 2" xfId="599"/>
    <cellStyle name="Акцент6 3" xfId="600"/>
    <cellStyle name="Акцент6 3 2" xfId="601"/>
    <cellStyle name="Акцент6 4" xfId="602"/>
    <cellStyle name="Акцент6 4 2" xfId="603"/>
    <cellStyle name="Акцент6 5" xfId="604"/>
    <cellStyle name="Акцент6 5 2" xfId="605"/>
    <cellStyle name="Акцент6 6" xfId="606"/>
    <cellStyle name="Акцент6 6 2" xfId="607"/>
    <cellStyle name="Акцент6 7" xfId="608"/>
    <cellStyle name="Акцент6 7 2" xfId="609"/>
    <cellStyle name="Акцент6 8" xfId="610"/>
    <cellStyle name="Акцент6 9" xfId="611"/>
    <cellStyle name="Ввод " xfId="612"/>
    <cellStyle name="Ввод  2" xfId="613"/>
    <cellStyle name="Ввод  2 2" xfId="614"/>
    <cellStyle name="Ввод  3" xfId="615"/>
    <cellStyle name="Ввод  3 2" xfId="616"/>
    <cellStyle name="Ввод  4" xfId="617"/>
    <cellStyle name="Ввод  4 2" xfId="618"/>
    <cellStyle name="Ввод  5" xfId="619"/>
    <cellStyle name="Ввод  5 2" xfId="620"/>
    <cellStyle name="Ввод  6" xfId="621"/>
    <cellStyle name="Ввод  6 2" xfId="622"/>
    <cellStyle name="Ввод  7" xfId="623"/>
    <cellStyle name="Ввод  7 2" xfId="624"/>
    <cellStyle name="Ввод  8" xfId="625"/>
    <cellStyle name="Ввод  9" xfId="626"/>
    <cellStyle name="Вывод" xfId="627"/>
    <cellStyle name="Вывод 2" xfId="628"/>
    <cellStyle name="Вывод 2 2" xfId="629"/>
    <cellStyle name="Вывод 3" xfId="630"/>
    <cellStyle name="Вывод 3 2" xfId="631"/>
    <cellStyle name="Вывод 4" xfId="632"/>
    <cellStyle name="Вывод 4 2" xfId="633"/>
    <cellStyle name="Вывод 5" xfId="634"/>
    <cellStyle name="Вывод 5 2" xfId="635"/>
    <cellStyle name="Вывод 6" xfId="636"/>
    <cellStyle name="Вывод 6 2" xfId="637"/>
    <cellStyle name="Вывод 7" xfId="638"/>
    <cellStyle name="Вывод 7 2" xfId="639"/>
    <cellStyle name="Вывод 8" xfId="640"/>
    <cellStyle name="Вывод 9" xfId="641"/>
    <cellStyle name="Вычисление" xfId="642"/>
    <cellStyle name="Вычисление 2" xfId="643"/>
    <cellStyle name="Вычисление 2 2" xfId="644"/>
    <cellStyle name="Вычисление 3" xfId="645"/>
    <cellStyle name="Вычисление 3 2" xfId="646"/>
    <cellStyle name="Вычисление 4" xfId="647"/>
    <cellStyle name="Вычисление 4 2" xfId="648"/>
    <cellStyle name="Вычисление 5" xfId="649"/>
    <cellStyle name="Вычисление 5 2" xfId="650"/>
    <cellStyle name="Вычисление 6" xfId="651"/>
    <cellStyle name="Вычисление 6 2" xfId="652"/>
    <cellStyle name="Вычисление 7" xfId="653"/>
    <cellStyle name="Вычисление 7 2" xfId="654"/>
    <cellStyle name="Вычисление 8" xfId="655"/>
    <cellStyle name="Вычисление 9" xfId="656"/>
    <cellStyle name="Hyperlink" xfId="657"/>
    <cellStyle name="Гиперссылка 2" xfId="658"/>
    <cellStyle name="Currency" xfId="659"/>
    <cellStyle name="Currency [0]" xfId="660"/>
    <cellStyle name="Денежный 10" xfId="661"/>
    <cellStyle name="Денежный 10 10" xfId="662"/>
    <cellStyle name="Денежный 10 10 2" xfId="663"/>
    <cellStyle name="Денежный 10 2" xfId="664"/>
    <cellStyle name="Денежный 10 2 2" xfId="665"/>
    <cellStyle name="Денежный 10 2 2 2" xfId="666"/>
    <cellStyle name="Денежный 10 2 2 2 10" xfId="667"/>
    <cellStyle name="Денежный 10 2 2 2 11" xfId="668"/>
    <cellStyle name="Денежный 10 2 2 2 12" xfId="669"/>
    <cellStyle name="Денежный 10 2 2 2 13" xfId="670"/>
    <cellStyle name="Денежный 10 2 2 2 2" xfId="671"/>
    <cellStyle name="Денежный 10 2 2 2 2 10" xfId="672"/>
    <cellStyle name="Денежный 10 2 2 2 2 11" xfId="673"/>
    <cellStyle name="Денежный 10 2 2 2 2 12" xfId="674"/>
    <cellStyle name="Денежный 10 2 2 2 2 2" xfId="675"/>
    <cellStyle name="Денежный 10 2 2 2 2 2 10" xfId="676"/>
    <cellStyle name="Денежный 10 2 2 2 2 2 2" xfId="677"/>
    <cellStyle name="Денежный 10 2 2 2 2 2 2 2" xfId="678"/>
    <cellStyle name="Денежный 10 2 2 2 2 2 2 2 2" xfId="679"/>
    <cellStyle name="Денежный 10 2 2 2 2 2 2 2 3" xfId="680"/>
    <cellStyle name="Денежный 10 2 2 2 2 2 2 2 4" xfId="681"/>
    <cellStyle name="Денежный 10 2 2 2 2 2 2 2 5" xfId="682"/>
    <cellStyle name="Денежный 10 2 2 2 2 2 2 2 6" xfId="683"/>
    <cellStyle name="Денежный 10 2 2 2 2 2 2 2 7" xfId="684"/>
    <cellStyle name="Денежный 10 2 2 2 2 2 2 2 8" xfId="685"/>
    <cellStyle name="Денежный 10 2 2 2 2 2 2 3" xfId="686"/>
    <cellStyle name="Денежный 10 2 2 2 2 2 2 4" xfId="687"/>
    <cellStyle name="Денежный 10 2 2 2 2 2 2 5" xfId="688"/>
    <cellStyle name="Денежный 10 2 2 2 2 2 2 6" xfId="689"/>
    <cellStyle name="Денежный 10 2 2 2 2 2 2 7" xfId="690"/>
    <cellStyle name="Денежный 10 2 2 2 2 2 2 8" xfId="691"/>
    <cellStyle name="Денежный 10 2 2 2 2 2 3" xfId="692"/>
    <cellStyle name="Денежный 10 2 2 2 2 2 4" xfId="693"/>
    <cellStyle name="Денежный 10 2 2 2 2 2 5" xfId="694"/>
    <cellStyle name="Денежный 10 2 2 2 2 2 6" xfId="695"/>
    <cellStyle name="Денежный 10 2 2 2 2 2 7" xfId="696"/>
    <cellStyle name="Денежный 10 2 2 2 2 2 8" xfId="697"/>
    <cellStyle name="Денежный 10 2 2 2 2 2 9" xfId="698"/>
    <cellStyle name="Денежный 10 2 2 2 2 3" xfId="699"/>
    <cellStyle name="Денежный 10 2 2 2 2 4" xfId="700"/>
    <cellStyle name="Денежный 10 2 2 2 2 5" xfId="701"/>
    <cellStyle name="Денежный 10 2 2 2 2 5 2" xfId="702"/>
    <cellStyle name="Денежный 10 2 2 2 2 5 2 2" xfId="703"/>
    <cellStyle name="Денежный 10 2 2 2 2 5 2 3" xfId="704"/>
    <cellStyle name="Денежный 10 2 2 2 2 5 2 4" xfId="705"/>
    <cellStyle name="Денежный 10 2 2 2 2 5 2 5" xfId="706"/>
    <cellStyle name="Денежный 10 2 2 2 2 5 2 6" xfId="707"/>
    <cellStyle name="Денежный 10 2 2 2 2 5 2 7" xfId="708"/>
    <cellStyle name="Денежный 10 2 2 2 2 5 2 8" xfId="709"/>
    <cellStyle name="Денежный 10 2 2 2 2 5 3" xfId="710"/>
    <cellStyle name="Денежный 10 2 2 2 2 5 4" xfId="711"/>
    <cellStyle name="Денежный 10 2 2 2 2 5 5" xfId="712"/>
    <cellStyle name="Денежный 10 2 2 2 2 5 6" xfId="713"/>
    <cellStyle name="Денежный 10 2 2 2 2 5 7" xfId="714"/>
    <cellStyle name="Денежный 10 2 2 2 2 5 8" xfId="715"/>
    <cellStyle name="Денежный 10 2 2 2 2 6" xfId="716"/>
    <cellStyle name="Денежный 10 2 2 2 2 7" xfId="717"/>
    <cellStyle name="Денежный 10 2 2 2 2 8" xfId="718"/>
    <cellStyle name="Денежный 10 2 2 2 2 9" xfId="719"/>
    <cellStyle name="Денежный 10 2 2 2 3" xfId="720"/>
    <cellStyle name="Денежный 10 2 2 2 3 10" xfId="721"/>
    <cellStyle name="Денежный 10 2 2 2 3 2" xfId="722"/>
    <cellStyle name="Денежный 10 2 2 2 3 2 2" xfId="723"/>
    <cellStyle name="Денежный 10 2 2 2 3 2 2 2" xfId="724"/>
    <cellStyle name="Денежный 10 2 2 2 3 2 2 3" xfId="725"/>
    <cellStyle name="Денежный 10 2 2 2 3 2 2 4" xfId="726"/>
    <cellStyle name="Денежный 10 2 2 2 3 2 2 5" xfId="727"/>
    <cellStyle name="Денежный 10 2 2 2 3 2 2 6" xfId="728"/>
    <cellStyle name="Денежный 10 2 2 2 3 2 2 7" xfId="729"/>
    <cellStyle name="Денежный 10 2 2 2 3 2 2 8" xfId="730"/>
    <cellStyle name="Денежный 10 2 2 2 3 2 3" xfId="731"/>
    <cellStyle name="Денежный 10 2 2 2 3 2 4" xfId="732"/>
    <cellStyle name="Денежный 10 2 2 2 3 2 5" xfId="733"/>
    <cellStyle name="Денежный 10 2 2 2 3 2 6" xfId="734"/>
    <cellStyle name="Денежный 10 2 2 2 3 2 7" xfId="735"/>
    <cellStyle name="Денежный 10 2 2 2 3 2 8" xfId="736"/>
    <cellStyle name="Денежный 10 2 2 2 3 3" xfId="737"/>
    <cellStyle name="Денежный 10 2 2 2 3 4" xfId="738"/>
    <cellStyle name="Денежный 10 2 2 2 3 5" xfId="739"/>
    <cellStyle name="Денежный 10 2 2 2 3 6" xfId="740"/>
    <cellStyle name="Денежный 10 2 2 2 3 7" xfId="741"/>
    <cellStyle name="Денежный 10 2 2 2 3 8" xfId="742"/>
    <cellStyle name="Денежный 10 2 2 2 3 9" xfId="743"/>
    <cellStyle name="Денежный 10 2 2 2 4" xfId="744"/>
    <cellStyle name="Денежный 10 2 2 2 5" xfId="745"/>
    <cellStyle name="Денежный 10 2 2 2 5 2" xfId="746"/>
    <cellStyle name="Денежный 10 2 2 2 5 2 2" xfId="747"/>
    <cellStyle name="Денежный 10 2 2 2 5 2 3" xfId="748"/>
    <cellStyle name="Денежный 10 2 2 2 5 2 4" xfId="749"/>
    <cellStyle name="Денежный 10 2 2 2 5 2 5" xfId="750"/>
    <cellStyle name="Денежный 10 2 2 2 5 2 6" xfId="751"/>
    <cellStyle name="Денежный 10 2 2 2 5 2 7" xfId="752"/>
    <cellStyle name="Денежный 10 2 2 2 5 2 8" xfId="753"/>
    <cellStyle name="Денежный 10 2 2 2 5 3" xfId="754"/>
    <cellStyle name="Денежный 10 2 2 2 5 4" xfId="755"/>
    <cellStyle name="Денежный 10 2 2 2 5 5" xfId="756"/>
    <cellStyle name="Денежный 10 2 2 2 5 6" xfId="757"/>
    <cellStyle name="Денежный 10 2 2 2 5 7" xfId="758"/>
    <cellStyle name="Денежный 10 2 2 2 5 8" xfId="759"/>
    <cellStyle name="Денежный 10 2 2 2 6" xfId="760"/>
    <cellStyle name="Денежный 10 2 2 2 7" xfId="761"/>
    <cellStyle name="Денежный 10 2 2 2 8" xfId="762"/>
    <cellStyle name="Денежный 10 2 2 2 9" xfId="763"/>
    <cellStyle name="Денежный 10 2 2 3" xfId="764"/>
    <cellStyle name="Денежный 10 2 2 4" xfId="765"/>
    <cellStyle name="Денежный 10 2 2 5" xfId="766"/>
    <cellStyle name="Денежный 10 2 3" xfId="767"/>
    <cellStyle name="Денежный 10 2 3 2" xfId="768"/>
    <cellStyle name="Денежный 10 2 3 2 2" xfId="769"/>
    <cellStyle name="Денежный 10 2 3 2 2 2" xfId="770"/>
    <cellStyle name="Денежный 10 2 3 2 2 2 2" xfId="771"/>
    <cellStyle name="Денежный 10 2 3 2 2 2 3" xfId="772"/>
    <cellStyle name="Денежный 10 2 3 2 2 2 4" xfId="773"/>
    <cellStyle name="Денежный 10 2 3 2 2 2 5" xfId="774"/>
    <cellStyle name="Денежный 10 2 3 2 2 3" xfId="775"/>
    <cellStyle name="Денежный 10 2 3 2 2 4" xfId="776"/>
    <cellStyle name="Денежный 10 2 3 2 2 5" xfId="777"/>
    <cellStyle name="Денежный 10 2 3 2 2 6" xfId="778"/>
    <cellStyle name="Денежный 10 2 3 2 2 7" xfId="779"/>
    <cellStyle name="Денежный 10 2 3 2 3" xfId="780"/>
    <cellStyle name="Денежный 10 2 3 2 4" xfId="781"/>
    <cellStyle name="Денежный 10 2 3 2 5" xfId="782"/>
    <cellStyle name="Денежный 10 2 3 2 6" xfId="783"/>
    <cellStyle name="Денежный 10 2 3 2 7" xfId="784"/>
    <cellStyle name="Денежный 10 2 3 2 8" xfId="785"/>
    <cellStyle name="Денежный 10 2 3 3" xfId="786"/>
    <cellStyle name="Денежный 10 2 3 3 2" xfId="787"/>
    <cellStyle name="Денежный 10 2 3 3 2 2" xfId="788"/>
    <cellStyle name="Денежный 10 2 3 3 2 2 10" xfId="789"/>
    <cellStyle name="Денежный 10 2 3 3 2 2 11" xfId="790"/>
    <cellStyle name="Денежный 10 2 3 3 2 2 12" xfId="791"/>
    <cellStyle name="Денежный 10 2 3 3 2 2 13" xfId="792"/>
    <cellStyle name="Денежный 10 2 3 3 2 2 14" xfId="793"/>
    <cellStyle name="Денежный 10 2 3 3 2 2 2" xfId="794"/>
    <cellStyle name="Денежный 10 2 3 3 2 2 3" xfId="795"/>
    <cellStyle name="Денежный 10 2 3 3 2 2 3 10" xfId="796"/>
    <cellStyle name="Денежный 10 2 3 3 2 2 3 2" xfId="797"/>
    <cellStyle name="Денежный 10 2 3 3 2 2 3 2 2" xfId="798"/>
    <cellStyle name="Денежный 10 2 3 3 2 2 3 2 2 2" xfId="799"/>
    <cellStyle name="Денежный 10 2 3 3 2 2 3 2 2 3" xfId="800"/>
    <cellStyle name="Денежный 10 2 3 3 2 2 3 2 2 4" xfId="801"/>
    <cellStyle name="Денежный 10 2 3 3 2 2 3 2 2 5" xfId="802"/>
    <cellStyle name="Денежный 10 2 3 3 2 2 3 2 2 6" xfId="803"/>
    <cellStyle name="Денежный 10 2 3 3 2 2 3 2 2 7" xfId="804"/>
    <cellStyle name="Денежный 10 2 3 3 2 2 3 2 2 8" xfId="805"/>
    <cellStyle name="Денежный 10 2 3 3 2 2 3 2 3" xfId="806"/>
    <cellStyle name="Денежный 10 2 3 3 2 2 3 2 4" xfId="807"/>
    <cellStyle name="Денежный 10 2 3 3 2 2 3 2 5" xfId="808"/>
    <cellStyle name="Денежный 10 2 3 3 2 2 3 2 6" xfId="809"/>
    <cellStyle name="Денежный 10 2 3 3 2 2 3 2 7" xfId="810"/>
    <cellStyle name="Денежный 10 2 3 3 2 2 3 2 8" xfId="811"/>
    <cellStyle name="Денежный 10 2 3 3 2 2 3 3" xfId="812"/>
    <cellStyle name="Денежный 10 2 3 3 2 2 3 4" xfId="813"/>
    <cellStyle name="Денежный 10 2 3 3 2 2 3 5" xfId="814"/>
    <cellStyle name="Денежный 10 2 3 3 2 2 3 6" xfId="815"/>
    <cellStyle name="Денежный 10 2 3 3 2 2 3 7" xfId="816"/>
    <cellStyle name="Денежный 10 2 3 3 2 2 3 8" xfId="817"/>
    <cellStyle name="Денежный 10 2 3 3 2 2 3 9" xfId="818"/>
    <cellStyle name="Денежный 10 2 3 3 2 2 4" xfId="819"/>
    <cellStyle name="Денежный 10 2 3 3 2 2 5" xfId="820"/>
    <cellStyle name="Денежный 10 2 3 3 2 2 6" xfId="821"/>
    <cellStyle name="Денежный 10 2 3 3 2 2 6 2" xfId="822"/>
    <cellStyle name="Денежный 10 2 3 3 2 2 6 2 2" xfId="823"/>
    <cellStyle name="Денежный 10 2 3 3 2 2 6 2 3" xfId="824"/>
    <cellStyle name="Денежный 10 2 3 3 2 2 6 2 4" xfId="825"/>
    <cellStyle name="Денежный 10 2 3 3 2 2 6 2 5" xfId="826"/>
    <cellStyle name="Денежный 10 2 3 3 2 2 6 2 6" xfId="827"/>
    <cellStyle name="Денежный 10 2 3 3 2 2 6 2 7" xfId="828"/>
    <cellStyle name="Денежный 10 2 3 3 2 2 6 2 8" xfId="829"/>
    <cellStyle name="Денежный 10 2 3 3 2 2 6 3" xfId="830"/>
    <cellStyle name="Денежный 10 2 3 3 2 2 6 4" xfId="831"/>
    <cellStyle name="Денежный 10 2 3 3 2 2 6 5" xfId="832"/>
    <cellStyle name="Денежный 10 2 3 3 2 2 6 6" xfId="833"/>
    <cellStyle name="Денежный 10 2 3 3 2 2 6 7" xfId="834"/>
    <cellStyle name="Денежный 10 2 3 3 2 2 6 8" xfId="835"/>
    <cellStyle name="Денежный 10 2 3 3 2 2 7" xfId="836"/>
    <cellStyle name="Денежный 10 2 3 3 2 2 8" xfId="837"/>
    <cellStyle name="Денежный 10 2 3 3 2 2 9" xfId="838"/>
    <cellStyle name="Денежный 10 2 3 3 2 3" xfId="839"/>
    <cellStyle name="Денежный 10 2 3 3 2 4" xfId="840"/>
    <cellStyle name="Денежный 10 2 3 3 2 5" xfId="841"/>
    <cellStyle name="Денежный 10 2 3 3 2 6" xfId="842"/>
    <cellStyle name="Денежный 10 2 3 3 2 7" xfId="843"/>
    <cellStyle name="Денежный 10 2 3 3 3" xfId="844"/>
    <cellStyle name="Денежный 10 2 3 3 4" xfId="845"/>
    <cellStyle name="Денежный 10 2 3 3 5" xfId="846"/>
    <cellStyle name="Денежный 10 2 3 3 6" xfId="847"/>
    <cellStyle name="Денежный 10 2 3 3 7" xfId="848"/>
    <cellStyle name="Денежный 10 2 3 3 8" xfId="849"/>
    <cellStyle name="Денежный 10 2 3 4" xfId="850"/>
    <cellStyle name="Денежный 10 2 3 5" xfId="851"/>
    <cellStyle name="Денежный 10 2 3 5 2" xfId="852"/>
    <cellStyle name="Денежный 10 2 3 6" xfId="853"/>
    <cellStyle name="Денежный 10 2 3 7" xfId="854"/>
    <cellStyle name="Денежный 10 2 3 8" xfId="855"/>
    <cellStyle name="Денежный 10 2 3 9" xfId="856"/>
    <cellStyle name="Денежный 10 2 4" xfId="857"/>
    <cellStyle name="Денежный 10 2 4 2" xfId="858"/>
    <cellStyle name="Денежный 10 2 4 2 2" xfId="859"/>
    <cellStyle name="Денежный 10 2 4 2 2 2" xfId="860"/>
    <cellStyle name="Денежный 10 2 4 2 2 3" xfId="861"/>
    <cellStyle name="Денежный 10 2 4 2 2 4" xfId="862"/>
    <cellStyle name="Денежный 10 2 4 2 3" xfId="863"/>
    <cellStyle name="Денежный 10 2 4 2 4" xfId="864"/>
    <cellStyle name="Денежный 10 2 4 2 5" xfId="865"/>
    <cellStyle name="Денежный 10 2 4 2 6" xfId="866"/>
    <cellStyle name="Денежный 10 2 4 2 7" xfId="867"/>
    <cellStyle name="Денежный 10 2 4 3" xfId="868"/>
    <cellStyle name="Денежный 10 2 4 3 2" xfId="869"/>
    <cellStyle name="Денежный 10 2 4 3 2 2" xfId="870"/>
    <cellStyle name="Денежный 10 2 4 3 2 3" xfId="871"/>
    <cellStyle name="Денежный 10 2 4 3 2 4" xfId="872"/>
    <cellStyle name="Денежный 10 2 4 3 3" xfId="873"/>
    <cellStyle name="Денежный 10 2 4 3 4" xfId="874"/>
    <cellStyle name="Денежный 10 2 4 3 5" xfId="875"/>
    <cellStyle name="Денежный 10 2 4 3 6" xfId="876"/>
    <cellStyle name="Денежный 10 2 4 3 7" xfId="877"/>
    <cellStyle name="Денежный 10 2 4 4" xfId="878"/>
    <cellStyle name="Денежный 10 2 4 4 2" xfId="879"/>
    <cellStyle name="Денежный 10 2 4 4 2 2" xfId="880"/>
    <cellStyle name="Денежный 10 2 4 4 2 3" xfId="881"/>
    <cellStyle name="Денежный 10 2 4 4 2 4" xfId="882"/>
    <cellStyle name="Денежный 10 2 4 4 3" xfId="883"/>
    <cellStyle name="Денежный 10 2 4 4 4" xfId="884"/>
    <cellStyle name="Денежный 10 2 4 4 5" xfId="885"/>
    <cellStyle name="Денежный 10 2 4 4 6" xfId="886"/>
    <cellStyle name="Денежный 10 2 4 4 7" xfId="887"/>
    <cellStyle name="Денежный 10 2 4 5" xfId="888"/>
    <cellStyle name="Денежный 10 2 4 5 2" xfId="889"/>
    <cellStyle name="Денежный 10 2 4 5 3" xfId="890"/>
    <cellStyle name="Денежный 10 2 5" xfId="891"/>
    <cellStyle name="Денежный 10 2 5 2" xfId="892"/>
    <cellStyle name="Денежный 10 2 5 2 2" xfId="893"/>
    <cellStyle name="Денежный 10 2 5 3" xfId="894"/>
    <cellStyle name="Денежный 10 2 5 4" xfId="895"/>
    <cellStyle name="Денежный 10 2 5 5" xfId="896"/>
    <cellStyle name="Денежный 10 2 5 6" xfId="897"/>
    <cellStyle name="Денежный 10 2 5 7" xfId="898"/>
    <cellStyle name="Денежный 10 2 6" xfId="899"/>
    <cellStyle name="Денежный 10 2 6 2" xfId="900"/>
    <cellStyle name="Денежный 10 2 6 2 2" xfId="901"/>
    <cellStyle name="Денежный 10 2 6 2 3" xfId="902"/>
    <cellStyle name="Денежный 10 2 6 2 4" xfId="903"/>
    <cellStyle name="Денежный 10 2 6 3" xfId="904"/>
    <cellStyle name="Денежный 10 2 6 4" xfId="905"/>
    <cellStyle name="Денежный 10 2 6 5" xfId="906"/>
    <cellStyle name="Денежный 10 2 6 6" xfId="907"/>
    <cellStyle name="Денежный 10 2 6 7" xfId="908"/>
    <cellStyle name="Денежный 10 2 7" xfId="909"/>
    <cellStyle name="Денежный 10 2 7 2" xfId="910"/>
    <cellStyle name="Денежный 10 2 7 3" xfId="911"/>
    <cellStyle name="Денежный 10 2 7 4" xfId="912"/>
    <cellStyle name="Денежный 10 2 7 5" xfId="913"/>
    <cellStyle name="Денежный 10 2 7 6" xfId="914"/>
    <cellStyle name="Денежный 10 2 7 7" xfId="915"/>
    <cellStyle name="Денежный 10 2 8" xfId="916"/>
    <cellStyle name="Денежный 10 3" xfId="917"/>
    <cellStyle name="Денежный 10 3 2" xfId="918"/>
    <cellStyle name="Денежный 10 3 2 2" xfId="919"/>
    <cellStyle name="Денежный 10 3 2 3" xfId="920"/>
    <cellStyle name="Денежный 10 3 2 4" xfId="921"/>
    <cellStyle name="Денежный 10 3 2 5" xfId="922"/>
    <cellStyle name="Денежный 10 3 2 6" xfId="923"/>
    <cellStyle name="Денежный 10 3 3" xfId="924"/>
    <cellStyle name="Денежный 10 3 3 2" xfId="925"/>
    <cellStyle name="Денежный 10 3 3 2 2" xfId="926"/>
    <cellStyle name="Денежный 10 3 3 2 3" xfId="927"/>
    <cellStyle name="Денежный 10 3 3 2 4" xfId="928"/>
    <cellStyle name="Денежный 10 3 3 3" xfId="929"/>
    <cellStyle name="Денежный 10 3 3 4" xfId="930"/>
    <cellStyle name="Денежный 10 3 3 5" xfId="931"/>
    <cellStyle name="Денежный 10 3 3 6" xfId="932"/>
    <cellStyle name="Денежный 10 3 3 7" xfId="933"/>
    <cellStyle name="Денежный 10 3 4" xfId="934"/>
    <cellStyle name="Денежный 10 3 4 2" xfId="935"/>
    <cellStyle name="Денежный 10 3 4 3" xfId="936"/>
    <cellStyle name="Денежный 10 3 4 4" xfId="937"/>
    <cellStyle name="Денежный 10 3 5" xfId="938"/>
    <cellStyle name="Денежный 10 3 6" xfId="939"/>
    <cellStyle name="Денежный 10 3 7" xfId="940"/>
    <cellStyle name="Денежный 10 3 8" xfId="941"/>
    <cellStyle name="Денежный 10 3 9" xfId="942"/>
    <cellStyle name="Денежный 10 4" xfId="943"/>
    <cellStyle name="Денежный 10 4 2" xfId="944"/>
    <cellStyle name="Денежный 10 4 3" xfId="945"/>
    <cellStyle name="Денежный 10 4 3 2" xfId="946"/>
    <cellStyle name="Денежный 10 4 3 2 2" xfId="947"/>
    <cellStyle name="Денежный 10 4 3 2 3" xfId="948"/>
    <cellStyle name="Денежный 10 4 3 2 4" xfId="949"/>
    <cellStyle name="Денежный 10 4 3 3" xfId="950"/>
    <cellStyle name="Денежный 10 4 3 4" xfId="951"/>
    <cellStyle name="Денежный 10 4 3 5" xfId="952"/>
    <cellStyle name="Денежный 10 4 3 6" xfId="953"/>
    <cellStyle name="Денежный 10 4 3 7" xfId="954"/>
    <cellStyle name="Денежный 10 5" xfId="955"/>
    <cellStyle name="Денежный 10 5 2" xfId="956"/>
    <cellStyle name="Денежный 10 5 3" xfId="957"/>
    <cellStyle name="Денежный 10 6" xfId="958"/>
    <cellStyle name="Денежный 10 7" xfId="959"/>
    <cellStyle name="Денежный 10 8" xfId="960"/>
    <cellStyle name="Денежный 10 9" xfId="961"/>
    <cellStyle name="Денежный 100" xfId="962"/>
    <cellStyle name="Денежный 101" xfId="963"/>
    <cellStyle name="Денежный 11" xfId="964"/>
    <cellStyle name="Денежный 11 10" xfId="965"/>
    <cellStyle name="Денежный 11 10 2" xfId="966"/>
    <cellStyle name="Денежный 11 10 3" xfId="967"/>
    <cellStyle name="Денежный 11 10 4" xfId="968"/>
    <cellStyle name="Денежный 11 10 5" xfId="969"/>
    <cellStyle name="Денежный 11 10 6" xfId="970"/>
    <cellStyle name="Денежный 11 11" xfId="971"/>
    <cellStyle name="Денежный 11 11 2" xfId="972"/>
    <cellStyle name="Денежный 11 11 3" xfId="973"/>
    <cellStyle name="Денежный 11 11 4" xfId="974"/>
    <cellStyle name="Денежный 11 12" xfId="975"/>
    <cellStyle name="Денежный 11 13" xfId="976"/>
    <cellStyle name="Денежный 11 14" xfId="977"/>
    <cellStyle name="Денежный 11 15" xfId="978"/>
    <cellStyle name="Денежный 11 16" xfId="979"/>
    <cellStyle name="Денежный 11 2" xfId="980"/>
    <cellStyle name="Денежный 11 2 2" xfId="981"/>
    <cellStyle name="Денежный 11 2 2 2" xfId="982"/>
    <cellStyle name="Денежный 11 2 2 2 2" xfId="983"/>
    <cellStyle name="Денежный 11 2 2 2 3" xfId="984"/>
    <cellStyle name="Денежный 11 2 2 2 4" xfId="985"/>
    <cellStyle name="Денежный 11 2 2 2 5" xfId="986"/>
    <cellStyle name="Денежный 11 2 2 2 6" xfId="987"/>
    <cellStyle name="Денежный 11 2 2 3" xfId="988"/>
    <cellStyle name="Денежный 11 2 2 4" xfId="989"/>
    <cellStyle name="Денежный 11 2 2 5" xfId="990"/>
    <cellStyle name="Денежный 11 2 2 6" xfId="991"/>
    <cellStyle name="Денежный 11 2 2 7" xfId="992"/>
    <cellStyle name="Денежный 11 2 2 8" xfId="993"/>
    <cellStyle name="Денежный 11 2 3" xfId="994"/>
    <cellStyle name="Денежный 11 2 3 2" xfId="995"/>
    <cellStyle name="Денежный 11 2 3 2 2" xfId="996"/>
    <cellStyle name="Денежный 11 3" xfId="997"/>
    <cellStyle name="Денежный 11 4" xfId="998"/>
    <cellStyle name="Денежный 11 5" xfId="999"/>
    <cellStyle name="Денежный 11 6" xfId="1000"/>
    <cellStyle name="Денежный 11 7" xfId="1001"/>
    <cellStyle name="Денежный 11 8" xfId="1002"/>
    <cellStyle name="Денежный 11 9" xfId="1003"/>
    <cellStyle name="Денежный 11 9 10" xfId="1004"/>
    <cellStyle name="Денежный 11 9 12" xfId="1005"/>
    <cellStyle name="Денежный 11 9 2" xfId="1006"/>
    <cellStyle name="Денежный 11 9 3" xfId="1007"/>
    <cellStyle name="Денежный 11 9 4" xfId="1008"/>
    <cellStyle name="Денежный 11 9 5" xfId="1009"/>
    <cellStyle name="Денежный 11 9 6" xfId="1010"/>
    <cellStyle name="Денежный 11 9 7" xfId="1011"/>
    <cellStyle name="Денежный 11 9 8" xfId="1012"/>
    <cellStyle name="Денежный 11 9 9" xfId="1013"/>
    <cellStyle name="Денежный 12" xfId="1014"/>
    <cellStyle name="Денежный 12 10" xfId="1015"/>
    <cellStyle name="Денежный 12 11" xfId="1016"/>
    <cellStyle name="Денежный 12 12" xfId="1017"/>
    <cellStyle name="Денежный 12 12 10" xfId="1018"/>
    <cellStyle name="Денежный 12 12 10 2" xfId="1019"/>
    <cellStyle name="Денежный 12 12 10 3" xfId="1020"/>
    <cellStyle name="Денежный 12 12 10 3 10" xfId="1021"/>
    <cellStyle name="Денежный 12 12 10 3 11" xfId="1022"/>
    <cellStyle name="Денежный 12 12 10 3 12" xfId="1023"/>
    <cellStyle name="Денежный 12 12 10 3 2" xfId="1024"/>
    <cellStyle name="Денежный 12 12 10 3 2 10" xfId="1025"/>
    <cellStyle name="Денежный 12 12 10 3 2 11" xfId="1026"/>
    <cellStyle name="Денежный 12 12 10 3 2 12" xfId="1027"/>
    <cellStyle name="Денежный 12 12 10 3 2 2" xfId="1028"/>
    <cellStyle name="Денежный 12 12 10 3 2 2 10" xfId="1029"/>
    <cellStyle name="Денежный 12 12 10 3 2 2 2" xfId="1030"/>
    <cellStyle name="Денежный 12 12 10 3 2 2 2 2" xfId="1031"/>
    <cellStyle name="Денежный 12 12 10 3 2 2 2 2 2" xfId="1032"/>
    <cellStyle name="Денежный 12 12 10 3 2 2 2 2 3" xfId="1033"/>
    <cellStyle name="Денежный 12 12 10 3 2 2 2 2 4" xfId="1034"/>
    <cellStyle name="Денежный 12 12 10 3 2 2 2 2 5" xfId="1035"/>
    <cellStyle name="Денежный 12 12 10 3 2 2 2 2 6" xfId="1036"/>
    <cellStyle name="Денежный 12 12 10 3 2 2 2 2 7" xfId="1037"/>
    <cellStyle name="Денежный 12 12 10 3 2 2 2 2 8" xfId="1038"/>
    <cellStyle name="Денежный 12 12 10 3 2 2 2 3" xfId="1039"/>
    <cellStyle name="Денежный 12 12 10 3 2 2 2 4" xfId="1040"/>
    <cellStyle name="Денежный 12 12 10 3 2 2 2 5" xfId="1041"/>
    <cellStyle name="Денежный 12 12 10 3 2 2 2 6" xfId="1042"/>
    <cellStyle name="Денежный 12 12 10 3 2 2 2 7" xfId="1043"/>
    <cellStyle name="Денежный 12 12 10 3 2 2 2 8" xfId="1044"/>
    <cellStyle name="Денежный 12 12 10 3 2 2 3" xfId="1045"/>
    <cellStyle name="Денежный 12 12 10 3 2 2 4" xfId="1046"/>
    <cellStyle name="Денежный 12 12 10 3 2 2 5" xfId="1047"/>
    <cellStyle name="Денежный 12 12 10 3 2 2 6" xfId="1048"/>
    <cellStyle name="Денежный 12 12 10 3 2 2 7" xfId="1049"/>
    <cellStyle name="Денежный 12 12 10 3 2 2 8" xfId="1050"/>
    <cellStyle name="Денежный 12 12 10 3 2 2 9" xfId="1051"/>
    <cellStyle name="Денежный 12 12 10 3 2 3" xfId="1052"/>
    <cellStyle name="Денежный 12 12 10 3 2 4" xfId="1053"/>
    <cellStyle name="Денежный 12 12 10 3 2 5" xfId="1054"/>
    <cellStyle name="Денежный 12 12 10 3 2 5 2" xfId="1055"/>
    <cellStyle name="Денежный 12 12 10 3 2 5 2 2" xfId="1056"/>
    <cellStyle name="Денежный 12 12 10 3 2 5 2 3" xfId="1057"/>
    <cellStyle name="Денежный 12 12 10 3 2 5 2 4" xfId="1058"/>
    <cellStyle name="Денежный 12 12 10 3 2 5 2 5" xfId="1059"/>
    <cellStyle name="Денежный 12 12 10 3 2 5 2 6" xfId="1060"/>
    <cellStyle name="Денежный 12 12 10 3 2 5 2 7" xfId="1061"/>
    <cellStyle name="Денежный 12 12 10 3 2 5 2 8" xfId="1062"/>
    <cellStyle name="Денежный 12 12 10 3 2 5 3" xfId="1063"/>
    <cellStyle name="Денежный 12 12 10 3 2 5 4" xfId="1064"/>
    <cellStyle name="Денежный 12 12 10 3 2 5 5" xfId="1065"/>
    <cellStyle name="Денежный 12 12 10 3 2 5 6" xfId="1066"/>
    <cellStyle name="Денежный 12 12 10 3 2 5 7" xfId="1067"/>
    <cellStyle name="Денежный 12 12 10 3 2 5 8" xfId="1068"/>
    <cellStyle name="Денежный 12 12 10 3 2 6" xfId="1069"/>
    <cellStyle name="Денежный 12 12 10 3 2 7" xfId="1070"/>
    <cellStyle name="Денежный 12 12 10 3 2 8" xfId="1071"/>
    <cellStyle name="Денежный 12 12 10 3 2 9" xfId="1072"/>
    <cellStyle name="Денежный 12 12 10 3 3" xfId="1073"/>
    <cellStyle name="Денежный 12 12 10 3 3 10" xfId="1074"/>
    <cellStyle name="Денежный 12 12 10 3 3 2" xfId="1075"/>
    <cellStyle name="Денежный 12 12 10 3 3 2 2" xfId="1076"/>
    <cellStyle name="Денежный 12 12 10 3 3 2 2 2" xfId="1077"/>
    <cellStyle name="Денежный 12 12 10 3 3 2 2 3" xfId="1078"/>
    <cellStyle name="Денежный 12 12 10 3 3 2 2 4" xfId="1079"/>
    <cellStyle name="Денежный 12 12 10 3 3 2 2 5" xfId="1080"/>
    <cellStyle name="Денежный 12 12 10 3 3 2 2 6" xfId="1081"/>
    <cellStyle name="Денежный 12 12 10 3 3 2 2 7" xfId="1082"/>
    <cellStyle name="Денежный 12 12 10 3 3 2 2 8" xfId="1083"/>
    <cellStyle name="Денежный 12 12 10 3 3 2 3" xfId="1084"/>
    <cellStyle name="Денежный 12 12 10 3 3 2 4" xfId="1085"/>
    <cellStyle name="Денежный 12 12 10 3 3 2 5" xfId="1086"/>
    <cellStyle name="Денежный 12 12 10 3 3 2 6" xfId="1087"/>
    <cellStyle name="Денежный 12 12 10 3 3 2 7" xfId="1088"/>
    <cellStyle name="Денежный 12 12 10 3 3 2 8" xfId="1089"/>
    <cellStyle name="Денежный 12 12 10 3 3 3" xfId="1090"/>
    <cellStyle name="Денежный 12 12 10 3 3 4" xfId="1091"/>
    <cellStyle name="Денежный 12 12 10 3 3 5" xfId="1092"/>
    <cellStyle name="Денежный 12 12 10 3 3 6" xfId="1093"/>
    <cellStyle name="Денежный 12 12 10 3 3 7" xfId="1094"/>
    <cellStyle name="Денежный 12 12 10 3 3 8" xfId="1095"/>
    <cellStyle name="Денежный 12 12 10 3 3 9" xfId="1096"/>
    <cellStyle name="Денежный 12 12 10 3 4" xfId="1097"/>
    <cellStyle name="Денежный 12 12 10 3 5" xfId="1098"/>
    <cellStyle name="Денежный 12 12 10 3 5 2" xfId="1099"/>
    <cellStyle name="Денежный 12 12 10 3 5 2 2" xfId="1100"/>
    <cellStyle name="Денежный 12 12 10 3 5 2 3" xfId="1101"/>
    <cellStyle name="Денежный 12 12 10 3 5 2 4" xfId="1102"/>
    <cellStyle name="Денежный 12 12 10 3 5 2 5" xfId="1103"/>
    <cellStyle name="Денежный 12 12 10 3 5 2 6" xfId="1104"/>
    <cellStyle name="Денежный 12 12 10 3 5 2 7" xfId="1105"/>
    <cellStyle name="Денежный 12 12 10 3 5 2 8" xfId="1106"/>
    <cellStyle name="Денежный 12 12 10 3 5 3" xfId="1107"/>
    <cellStyle name="Денежный 12 12 10 3 5 4" xfId="1108"/>
    <cellStyle name="Денежный 12 12 10 3 5 5" xfId="1109"/>
    <cellStyle name="Денежный 12 12 10 3 5 6" xfId="1110"/>
    <cellStyle name="Денежный 12 12 10 3 5 7" xfId="1111"/>
    <cellStyle name="Денежный 12 12 10 3 5 8" xfId="1112"/>
    <cellStyle name="Денежный 12 12 10 3 6" xfId="1113"/>
    <cellStyle name="Денежный 12 12 10 3 7" xfId="1114"/>
    <cellStyle name="Денежный 12 12 10 3 8" xfId="1115"/>
    <cellStyle name="Денежный 12 12 10 3 9" xfId="1116"/>
    <cellStyle name="Денежный 12 12 10 4" xfId="1117"/>
    <cellStyle name="Денежный 12 12 10 5" xfId="1118"/>
    <cellStyle name="Денежный 12 12 11" xfId="1119"/>
    <cellStyle name="Денежный 12 12 11 10" xfId="1120"/>
    <cellStyle name="Денежный 12 12 11 11" xfId="1121"/>
    <cellStyle name="Денежный 12 12 11 12" xfId="1122"/>
    <cellStyle name="Денежный 12 12 11 2" xfId="1123"/>
    <cellStyle name="Денежный 12 12 11 2 10" xfId="1124"/>
    <cellStyle name="Денежный 12 12 11 2 11" xfId="1125"/>
    <cellStyle name="Денежный 12 12 11 2 12" xfId="1126"/>
    <cellStyle name="Денежный 12 12 11 2 2" xfId="1127"/>
    <cellStyle name="Денежный 12 12 11 2 2 10" xfId="1128"/>
    <cellStyle name="Денежный 12 12 11 2 2 2" xfId="1129"/>
    <cellStyle name="Денежный 12 12 11 2 2 2 2" xfId="1130"/>
    <cellStyle name="Денежный 12 12 11 2 2 2 2 2" xfId="1131"/>
    <cellStyle name="Денежный 12 12 11 2 2 2 2 3" xfId="1132"/>
    <cellStyle name="Денежный 12 12 11 2 2 2 2 4" xfId="1133"/>
    <cellStyle name="Денежный 12 12 11 2 2 2 2 5" xfId="1134"/>
    <cellStyle name="Денежный 12 12 11 2 2 2 2 6" xfId="1135"/>
    <cellStyle name="Денежный 12 12 11 2 2 2 2 7" xfId="1136"/>
    <cellStyle name="Денежный 12 12 11 2 2 2 2 8" xfId="1137"/>
    <cellStyle name="Денежный 12 12 11 2 2 2 3" xfId="1138"/>
    <cellStyle name="Денежный 12 12 11 2 2 2 4" xfId="1139"/>
    <cellStyle name="Денежный 12 12 11 2 2 2 5" xfId="1140"/>
    <cellStyle name="Денежный 12 12 11 2 2 2 6" xfId="1141"/>
    <cellStyle name="Денежный 12 12 11 2 2 2 7" xfId="1142"/>
    <cellStyle name="Денежный 12 12 11 2 2 2 8" xfId="1143"/>
    <cellStyle name="Денежный 12 12 11 2 2 3" xfId="1144"/>
    <cellStyle name="Денежный 12 12 11 2 2 4" xfId="1145"/>
    <cellStyle name="Денежный 12 12 11 2 2 5" xfId="1146"/>
    <cellStyle name="Денежный 12 12 11 2 2 6" xfId="1147"/>
    <cellStyle name="Денежный 12 12 11 2 2 7" xfId="1148"/>
    <cellStyle name="Денежный 12 12 11 2 2 8" xfId="1149"/>
    <cellStyle name="Денежный 12 12 11 2 2 9" xfId="1150"/>
    <cellStyle name="Денежный 12 12 11 2 3" xfId="1151"/>
    <cellStyle name="Денежный 12 12 11 2 4" xfId="1152"/>
    <cellStyle name="Денежный 12 12 11 2 5" xfId="1153"/>
    <cellStyle name="Денежный 12 12 11 2 5 2" xfId="1154"/>
    <cellStyle name="Денежный 12 12 11 2 5 2 2" xfId="1155"/>
    <cellStyle name="Денежный 12 12 11 2 5 2 3" xfId="1156"/>
    <cellStyle name="Денежный 12 12 11 2 5 2 4" xfId="1157"/>
    <cellStyle name="Денежный 12 12 11 2 5 2 5" xfId="1158"/>
    <cellStyle name="Денежный 12 12 11 2 5 2 6" xfId="1159"/>
    <cellStyle name="Денежный 12 12 11 2 5 2 7" xfId="1160"/>
    <cellStyle name="Денежный 12 12 11 2 5 2 8" xfId="1161"/>
    <cellStyle name="Денежный 12 12 11 2 5 3" xfId="1162"/>
    <cellStyle name="Денежный 12 12 11 2 5 4" xfId="1163"/>
    <cellStyle name="Денежный 12 12 11 2 5 5" xfId="1164"/>
    <cellStyle name="Денежный 12 12 11 2 5 6" xfId="1165"/>
    <cellStyle name="Денежный 12 12 11 2 5 7" xfId="1166"/>
    <cellStyle name="Денежный 12 12 11 2 5 8" xfId="1167"/>
    <cellStyle name="Денежный 12 12 11 2 6" xfId="1168"/>
    <cellStyle name="Денежный 12 12 11 2 7" xfId="1169"/>
    <cellStyle name="Денежный 12 12 11 2 8" xfId="1170"/>
    <cellStyle name="Денежный 12 12 11 2 9" xfId="1171"/>
    <cellStyle name="Денежный 12 12 11 3" xfId="1172"/>
    <cellStyle name="Денежный 12 12 11 3 10" xfId="1173"/>
    <cellStyle name="Денежный 12 12 11 3 2" xfId="1174"/>
    <cellStyle name="Денежный 12 12 11 3 2 2" xfId="1175"/>
    <cellStyle name="Денежный 12 12 11 3 2 2 2" xfId="1176"/>
    <cellStyle name="Денежный 12 12 11 3 2 2 3" xfId="1177"/>
    <cellStyle name="Денежный 12 12 11 3 2 2 4" xfId="1178"/>
    <cellStyle name="Денежный 12 12 11 3 2 2 5" xfId="1179"/>
    <cellStyle name="Денежный 12 12 11 3 2 2 6" xfId="1180"/>
    <cellStyle name="Денежный 12 12 11 3 2 2 7" xfId="1181"/>
    <cellStyle name="Денежный 12 12 11 3 2 2 8" xfId="1182"/>
    <cellStyle name="Денежный 12 12 11 3 2 3" xfId="1183"/>
    <cellStyle name="Денежный 12 12 11 3 2 4" xfId="1184"/>
    <cellStyle name="Денежный 12 12 11 3 2 5" xfId="1185"/>
    <cellStyle name="Денежный 12 12 11 3 2 6" xfId="1186"/>
    <cellStyle name="Денежный 12 12 11 3 2 7" xfId="1187"/>
    <cellStyle name="Денежный 12 12 11 3 2 8" xfId="1188"/>
    <cellStyle name="Денежный 12 12 11 3 3" xfId="1189"/>
    <cellStyle name="Денежный 12 12 11 3 4" xfId="1190"/>
    <cellStyle name="Денежный 12 12 11 3 5" xfId="1191"/>
    <cellStyle name="Денежный 12 12 11 3 6" xfId="1192"/>
    <cellStyle name="Денежный 12 12 11 3 7" xfId="1193"/>
    <cellStyle name="Денежный 12 12 11 3 8" xfId="1194"/>
    <cellStyle name="Денежный 12 12 11 3 9" xfId="1195"/>
    <cellStyle name="Денежный 12 12 11 4" xfId="1196"/>
    <cellStyle name="Денежный 12 12 11 5" xfId="1197"/>
    <cellStyle name="Денежный 12 12 11 5 2" xfId="1198"/>
    <cellStyle name="Денежный 12 12 11 5 2 2" xfId="1199"/>
    <cellStyle name="Денежный 12 12 11 5 2 3" xfId="1200"/>
    <cellStyle name="Денежный 12 12 11 5 2 4" xfId="1201"/>
    <cellStyle name="Денежный 12 12 11 5 2 5" xfId="1202"/>
    <cellStyle name="Денежный 12 12 11 5 2 6" xfId="1203"/>
    <cellStyle name="Денежный 12 12 11 5 2 7" xfId="1204"/>
    <cellStyle name="Денежный 12 12 11 5 2 8" xfId="1205"/>
    <cellStyle name="Денежный 12 12 11 5 3" xfId="1206"/>
    <cellStyle name="Денежный 12 12 11 5 4" xfId="1207"/>
    <cellStyle name="Денежный 12 12 11 5 5" xfId="1208"/>
    <cellStyle name="Денежный 12 12 11 5 6" xfId="1209"/>
    <cellStyle name="Денежный 12 12 11 5 7" xfId="1210"/>
    <cellStyle name="Денежный 12 12 11 5 8" xfId="1211"/>
    <cellStyle name="Денежный 12 12 11 6" xfId="1212"/>
    <cellStyle name="Денежный 12 12 11 7" xfId="1213"/>
    <cellStyle name="Денежный 12 12 11 8" xfId="1214"/>
    <cellStyle name="Денежный 12 12 11 9" xfId="1215"/>
    <cellStyle name="Денежный 12 12 12" xfId="1216"/>
    <cellStyle name="Денежный 12 12 13" xfId="1217"/>
    <cellStyle name="Денежный 12 12 13 10" xfId="1218"/>
    <cellStyle name="Денежный 12 12 13 2" xfId="1219"/>
    <cellStyle name="Денежный 12 12 13 2 2" xfId="1220"/>
    <cellStyle name="Денежный 12 12 13 2 2 2" xfId="1221"/>
    <cellStyle name="Денежный 12 12 13 2 2 3" xfId="1222"/>
    <cellStyle name="Денежный 12 12 13 2 2 4" xfId="1223"/>
    <cellStyle name="Денежный 12 12 13 2 2 5" xfId="1224"/>
    <cellStyle name="Денежный 12 12 13 2 2 6" xfId="1225"/>
    <cellStyle name="Денежный 12 12 13 2 2 7" xfId="1226"/>
    <cellStyle name="Денежный 12 12 13 2 2 8" xfId="1227"/>
    <cellStyle name="Денежный 12 12 13 2 3" xfId="1228"/>
    <cellStyle name="Денежный 12 12 13 2 4" xfId="1229"/>
    <cellStyle name="Денежный 12 12 13 2 5" xfId="1230"/>
    <cellStyle name="Денежный 12 12 13 2 6" xfId="1231"/>
    <cellStyle name="Денежный 12 12 13 2 7" xfId="1232"/>
    <cellStyle name="Денежный 12 12 13 2 8" xfId="1233"/>
    <cellStyle name="Денежный 12 12 13 3" xfId="1234"/>
    <cellStyle name="Денежный 12 12 13 4" xfId="1235"/>
    <cellStyle name="Денежный 12 12 13 5" xfId="1236"/>
    <cellStyle name="Денежный 12 12 13 6" xfId="1237"/>
    <cellStyle name="Денежный 12 12 13 7" xfId="1238"/>
    <cellStyle name="Денежный 12 12 13 8" xfId="1239"/>
    <cellStyle name="Денежный 12 12 13 9" xfId="1240"/>
    <cellStyle name="Денежный 12 12 14" xfId="1241"/>
    <cellStyle name="Денежный 12 12 15" xfId="1242"/>
    <cellStyle name="Денежный 12 12 16" xfId="1243"/>
    <cellStyle name="Денежный 12 12 16 2" xfId="1244"/>
    <cellStyle name="Денежный 12 12 16 2 2" xfId="1245"/>
    <cellStyle name="Денежный 12 12 16 2 3" xfId="1246"/>
    <cellStyle name="Денежный 12 12 16 2 4" xfId="1247"/>
    <cellStyle name="Денежный 12 12 16 2 5" xfId="1248"/>
    <cellStyle name="Денежный 12 12 16 2 6" xfId="1249"/>
    <cellStyle name="Денежный 12 12 16 2 7" xfId="1250"/>
    <cellStyle name="Денежный 12 12 16 2 8" xfId="1251"/>
    <cellStyle name="Денежный 12 12 16 3" xfId="1252"/>
    <cellStyle name="Денежный 12 12 16 4" xfId="1253"/>
    <cellStyle name="Денежный 12 12 16 5" xfId="1254"/>
    <cellStyle name="Денежный 12 12 16 6" xfId="1255"/>
    <cellStyle name="Денежный 12 12 16 7" xfId="1256"/>
    <cellStyle name="Денежный 12 12 16 8" xfId="1257"/>
    <cellStyle name="Денежный 12 12 17" xfId="1258"/>
    <cellStyle name="Денежный 12 12 18" xfId="1259"/>
    <cellStyle name="Денежный 12 12 19" xfId="1260"/>
    <cellStyle name="Денежный 12 12 2" xfId="1261"/>
    <cellStyle name="Денежный 12 12 2 2" xfId="1262"/>
    <cellStyle name="Денежный 12 12 2 3" xfId="1263"/>
    <cellStyle name="Денежный 12 12 2 4" xfId="1264"/>
    <cellStyle name="Денежный 12 12 2 4 2" xfId="1265"/>
    <cellStyle name="Денежный 12 12 20" xfId="1266"/>
    <cellStyle name="Денежный 12 12 21" xfId="1267"/>
    <cellStyle name="Денежный 12 12 22" xfId="1268"/>
    <cellStyle name="Денежный 12 12 23" xfId="1269"/>
    <cellStyle name="Денежный 12 12 3" xfId="1270"/>
    <cellStyle name="Денежный 12 12 3 2" xfId="1271"/>
    <cellStyle name="Денежный 12 12 3 3" xfId="1272"/>
    <cellStyle name="Денежный 12 12 3 4" xfId="1273"/>
    <cellStyle name="Денежный 12 12 3 5" xfId="1274"/>
    <cellStyle name="Денежный 12 12 3 6" xfId="1275"/>
    <cellStyle name="Денежный 12 12 3 7" xfId="1276"/>
    <cellStyle name="Денежный 12 12 4" xfId="1277"/>
    <cellStyle name="Денежный 12 12 5" xfId="1278"/>
    <cellStyle name="Денежный 12 12 5 2" xfId="1279"/>
    <cellStyle name="Денежный 12 12 5 4" xfId="1280"/>
    <cellStyle name="Денежный 12 12 6" xfId="1281"/>
    <cellStyle name="Денежный 12 12 7" xfId="1282"/>
    <cellStyle name="Денежный 12 12 8" xfId="1283"/>
    <cellStyle name="Денежный 12 12 9" xfId="1284"/>
    <cellStyle name="Денежный 12 12_Мастер" xfId="1285"/>
    <cellStyle name="Денежный 12 13" xfId="1286"/>
    <cellStyle name="Денежный 12 14" xfId="1287"/>
    <cellStyle name="Денежный 12 15" xfId="1288"/>
    <cellStyle name="Денежный 12 16" xfId="1289"/>
    <cellStyle name="Денежный 12 17" xfId="1290"/>
    <cellStyle name="Денежный 12 18" xfId="1291"/>
    <cellStyle name="Денежный 12 19" xfId="1292"/>
    <cellStyle name="Денежный 12 2" xfId="1293"/>
    <cellStyle name="Денежный 12 2 2" xfId="1294"/>
    <cellStyle name="Денежный 12 2 3" xfId="1295"/>
    <cellStyle name="Денежный 12 20" xfId="1296"/>
    <cellStyle name="Денежный 12 21" xfId="1297"/>
    <cellStyle name="Денежный 12 3" xfId="1298"/>
    <cellStyle name="Денежный 12 3 2" xfId="1299"/>
    <cellStyle name="Денежный 12 3 3" xfId="1300"/>
    <cellStyle name="Денежный 12 4" xfId="1301"/>
    <cellStyle name="Денежный 12 5" xfId="1302"/>
    <cellStyle name="Денежный 12 6" xfId="1303"/>
    <cellStyle name="Денежный 12 7" xfId="1304"/>
    <cellStyle name="Денежный 12 8" xfId="1305"/>
    <cellStyle name="Денежный 12 9" xfId="1306"/>
    <cellStyle name="Денежный 13" xfId="1307"/>
    <cellStyle name="Денежный 13 10" xfId="1308"/>
    <cellStyle name="Денежный 13 11" xfId="1309"/>
    <cellStyle name="Денежный 13 2" xfId="1310"/>
    <cellStyle name="Денежный 13 3" xfId="1311"/>
    <cellStyle name="Денежный 13 4" xfId="1312"/>
    <cellStyle name="Денежный 13 5" xfId="1313"/>
    <cellStyle name="Денежный 13 6" xfId="1314"/>
    <cellStyle name="Денежный 13 7" xfId="1315"/>
    <cellStyle name="Денежный 13 8" xfId="1316"/>
    <cellStyle name="Денежный 13 9" xfId="1317"/>
    <cellStyle name="Денежный 14" xfId="1318"/>
    <cellStyle name="Денежный 14 2" xfId="1319"/>
    <cellStyle name="Денежный 14 3" xfId="1320"/>
    <cellStyle name="Денежный 14 4" xfId="1321"/>
    <cellStyle name="Денежный 14 5" xfId="1322"/>
    <cellStyle name="Денежный 14 6" xfId="1323"/>
    <cellStyle name="Денежный 14 7" xfId="1324"/>
    <cellStyle name="Денежный 14 8" xfId="1325"/>
    <cellStyle name="Денежный 14 9" xfId="1326"/>
    <cellStyle name="Денежный 15" xfId="1327"/>
    <cellStyle name="Денежный 16" xfId="1328"/>
    <cellStyle name="Денежный 16 2" xfId="1329"/>
    <cellStyle name="Денежный 16 2 2" xfId="1330"/>
    <cellStyle name="Денежный 17" xfId="1331"/>
    <cellStyle name="Денежный 17 2" xfId="1332"/>
    <cellStyle name="Денежный 18" xfId="1333"/>
    <cellStyle name="Денежный 18 2" xfId="1334"/>
    <cellStyle name="Денежный 18 3" xfId="1335"/>
    <cellStyle name="Денежный 19" xfId="1336"/>
    <cellStyle name="Денежный 19 2" xfId="1337"/>
    <cellStyle name="Денежный 2" xfId="1338"/>
    <cellStyle name="Денежный 2 10" xfId="1339"/>
    <cellStyle name="Денежный 2 10 2" xfId="1340"/>
    <cellStyle name="Денежный 2 10 2 10" xfId="1341"/>
    <cellStyle name="Денежный 2 10 2 10 2" xfId="1342"/>
    <cellStyle name="Денежный 2 10 2 10 3" xfId="1343"/>
    <cellStyle name="Денежный 2 10 2 10 4" xfId="1344"/>
    <cellStyle name="Денежный 2 10 2 10 5" xfId="1345"/>
    <cellStyle name="Денежный 2 10 2 10 6" xfId="1346"/>
    <cellStyle name="Денежный 2 10 2 11" xfId="1347"/>
    <cellStyle name="Денежный 2 10 2 11 2" xfId="1348"/>
    <cellStyle name="Денежный 2 10 2 12" xfId="1349"/>
    <cellStyle name="Денежный 2 10 2 13" xfId="1350"/>
    <cellStyle name="Денежный 2 10 2 13 2" xfId="1351"/>
    <cellStyle name="Денежный 2 10 2 13 3" xfId="1352"/>
    <cellStyle name="Денежный 2 10 2 13 4" xfId="1353"/>
    <cellStyle name="Денежный 2 10 2 13 5" xfId="1354"/>
    <cellStyle name="Денежный 2 10 2 13 6" xfId="1355"/>
    <cellStyle name="Денежный 2 10 2 14" xfId="1356"/>
    <cellStyle name="Денежный 2 10 2 15" xfId="1357"/>
    <cellStyle name="Денежный 2 10 2 15 2" xfId="1358"/>
    <cellStyle name="Денежный 2 10 2 16" xfId="1359"/>
    <cellStyle name="Денежный 2 10 2 17" xfId="1360"/>
    <cellStyle name="Денежный 2 10 2 18" xfId="1361"/>
    <cellStyle name="Денежный 2 10 2 19" xfId="1362"/>
    <cellStyle name="Денежный 2 10 2 2" xfId="1363"/>
    <cellStyle name="Денежный 2 10 2 2 2" xfId="1364"/>
    <cellStyle name="Денежный 2 10 2 2 2 2" xfId="1365"/>
    <cellStyle name="Денежный 2 10 2 2 2 3" xfId="1366"/>
    <cellStyle name="Денежный 2 10 2 2 2 4" xfId="1367"/>
    <cellStyle name="Денежный 2 10 2 2 2 5" xfId="1368"/>
    <cellStyle name="Денежный 2 10 2 2 2 6" xfId="1369"/>
    <cellStyle name="Денежный 2 10 2 2 3" xfId="1370"/>
    <cellStyle name="Денежный 2 10 2 2 4" xfId="1371"/>
    <cellStyle name="Денежный 2 10 2 3" xfId="1372"/>
    <cellStyle name="Денежный 2 10 2 3 2" xfId="1373"/>
    <cellStyle name="Денежный 2 10 2 3 3" xfId="1374"/>
    <cellStyle name="Денежный 2 10 2 3 4" xfId="1375"/>
    <cellStyle name="Денежный 2 10 2 3 5" xfId="1376"/>
    <cellStyle name="Денежный 2 10 2 3 6" xfId="1377"/>
    <cellStyle name="Денежный 2 10 2 4" xfId="1378"/>
    <cellStyle name="Денежный 2 10 2 4 2" xfId="1379"/>
    <cellStyle name="Денежный 2 10 2 4 3" xfId="1380"/>
    <cellStyle name="Денежный 2 10 2 4 4" xfId="1381"/>
    <cellStyle name="Денежный 2 10 2 4 5" xfId="1382"/>
    <cellStyle name="Денежный 2 10 2 4 6" xfId="1383"/>
    <cellStyle name="Денежный 2 10 2 5" xfId="1384"/>
    <cellStyle name="Денежный 2 10 2 5 2" xfId="1385"/>
    <cellStyle name="Денежный 2 10 2 5 3" xfId="1386"/>
    <cellStyle name="Денежный 2 10 2 5 4" xfId="1387"/>
    <cellStyle name="Денежный 2 10 2 5 5" xfId="1388"/>
    <cellStyle name="Денежный 2 10 2 5 6" xfId="1389"/>
    <cellStyle name="Денежный 2 10 2 6" xfId="1390"/>
    <cellStyle name="Денежный 2 10 2 6 2" xfId="1391"/>
    <cellStyle name="Денежный 2 10 2 6 3" xfId="1392"/>
    <cellStyle name="Денежный 2 10 2 6 4" xfId="1393"/>
    <cellStyle name="Денежный 2 10 2 6 5" xfId="1394"/>
    <cellStyle name="Денежный 2 10 2 6 6" xfId="1395"/>
    <cellStyle name="Денежный 2 10 2 7" xfId="1396"/>
    <cellStyle name="Денежный 2 10 2 7 2" xfId="1397"/>
    <cellStyle name="Денежный 2 10 2 7 3" xfId="1398"/>
    <cellStyle name="Денежный 2 10 2 7 4" xfId="1399"/>
    <cellStyle name="Денежный 2 10 2 7 5" xfId="1400"/>
    <cellStyle name="Денежный 2 10 2 7 6" xfId="1401"/>
    <cellStyle name="Денежный 2 10 2 8" xfId="1402"/>
    <cellStyle name="Денежный 2 10 2 8 2" xfId="1403"/>
    <cellStyle name="Денежный 2 10 2 8 3" xfId="1404"/>
    <cellStyle name="Денежный 2 10 2 8 4" xfId="1405"/>
    <cellStyle name="Денежный 2 10 2 8 5" xfId="1406"/>
    <cellStyle name="Денежный 2 10 2 8 6" xfId="1407"/>
    <cellStyle name="Денежный 2 10 2 9" xfId="1408"/>
    <cellStyle name="Денежный 2 10 2 9 2" xfId="1409"/>
    <cellStyle name="Денежный 2 10 2 9 3" xfId="1410"/>
    <cellStyle name="Денежный 2 10 2 9 4" xfId="1411"/>
    <cellStyle name="Денежный 2 10 2 9 5" xfId="1412"/>
    <cellStyle name="Денежный 2 10 2 9 6" xfId="1413"/>
    <cellStyle name="Денежный 2 10 3" xfId="1414"/>
    <cellStyle name="Денежный 2 10 4" xfId="1415"/>
    <cellStyle name="Денежный 2 10 5" xfId="1416"/>
    <cellStyle name="Денежный 2 10 6" xfId="1417"/>
    <cellStyle name="Денежный 2 10 7" xfId="1418"/>
    <cellStyle name="Денежный 2 11" xfId="1419"/>
    <cellStyle name="Денежный 2 11 2" xfId="1420"/>
    <cellStyle name="Денежный 2 11 2 2" xfId="1421"/>
    <cellStyle name="Денежный 2 11 2 2 2" xfId="1422"/>
    <cellStyle name="Денежный 2 11 2 2 3" xfId="1423"/>
    <cellStyle name="Денежный 2 11 2 2 4" xfId="1424"/>
    <cellStyle name="Денежный 2 11 2 2 5" xfId="1425"/>
    <cellStyle name="Денежный 2 11 2 2 6" xfId="1426"/>
    <cellStyle name="Денежный 2 11 2 3" xfId="1427"/>
    <cellStyle name="Денежный 2 11 2 3 2" xfId="1428"/>
    <cellStyle name="Денежный 2 11 2 3 3" xfId="1429"/>
    <cellStyle name="Денежный 2 11 2 3 4" xfId="1430"/>
    <cellStyle name="Денежный 2 11 2 3 5" xfId="1431"/>
    <cellStyle name="Денежный 2 11 2 3 6" xfId="1432"/>
    <cellStyle name="Денежный 2 11 2 4" xfId="1433"/>
    <cellStyle name="Денежный 2 11 2 5" xfId="1434"/>
    <cellStyle name="Денежный 2 11 2 6" xfId="1435"/>
    <cellStyle name="Денежный 2 11 2 7" xfId="1436"/>
    <cellStyle name="Денежный 2 11 2 8" xfId="1437"/>
    <cellStyle name="Денежный 2 11 3" xfId="1438"/>
    <cellStyle name="Денежный 2 11 4" xfId="1439"/>
    <cellStyle name="Денежный 2 11 4 2" xfId="1440"/>
    <cellStyle name="Денежный 2 11 5" xfId="1441"/>
    <cellStyle name="Денежный 2 11 6" xfId="1442"/>
    <cellStyle name="Денежный 2 11 7" xfId="1443"/>
    <cellStyle name="Денежный 2 11 8" xfId="1444"/>
    <cellStyle name="Денежный 2 12" xfId="1445"/>
    <cellStyle name="Денежный 2 12 2" xfId="1446"/>
    <cellStyle name="Денежный 2 12 3" xfId="1447"/>
    <cellStyle name="Денежный 2 12 4" xfId="1448"/>
    <cellStyle name="Денежный 2 12 5" xfId="1449"/>
    <cellStyle name="Денежный 2 12 6" xfId="1450"/>
    <cellStyle name="Денежный 2 13" xfId="1451"/>
    <cellStyle name="Денежный 2 13 2" xfId="1452"/>
    <cellStyle name="Денежный 2 13 3" xfId="1453"/>
    <cellStyle name="Денежный 2 13 4" xfId="1454"/>
    <cellStyle name="Денежный 2 13 5" xfId="1455"/>
    <cellStyle name="Денежный 2 13 6" xfId="1456"/>
    <cellStyle name="Денежный 2 13 7" xfId="1457"/>
    <cellStyle name="Денежный 2 13 8" xfId="1458"/>
    <cellStyle name="Денежный 2 14" xfId="1459"/>
    <cellStyle name="Денежный 2 14 2" xfId="1460"/>
    <cellStyle name="Денежный 2 14 3" xfId="1461"/>
    <cellStyle name="Денежный 2 15" xfId="1462"/>
    <cellStyle name="Денежный 2 15 2" xfId="1463"/>
    <cellStyle name="Денежный 2 15 3" xfId="1464"/>
    <cellStyle name="Денежный 2 15 3 2" xfId="1465"/>
    <cellStyle name="Денежный 2 15 4" xfId="1466"/>
    <cellStyle name="Денежный 2 15 5" xfId="1467"/>
    <cellStyle name="Денежный 2 15 6" xfId="1468"/>
    <cellStyle name="Денежный 2 16" xfId="1469"/>
    <cellStyle name="Денежный 2 16 2" xfId="1470"/>
    <cellStyle name="Денежный 2 16 3" xfId="1471"/>
    <cellStyle name="Денежный 2 16 4" xfId="1472"/>
    <cellStyle name="Денежный 2 16 5" xfId="1473"/>
    <cellStyle name="Денежный 2 16 6" xfId="1474"/>
    <cellStyle name="Денежный 2 17" xfId="1475"/>
    <cellStyle name="Денежный 2 17 2" xfId="1476"/>
    <cellStyle name="Денежный 2 17 3" xfId="1477"/>
    <cellStyle name="Денежный 2 17 4" xfId="1478"/>
    <cellStyle name="Денежный 2 17 5" xfId="1479"/>
    <cellStyle name="Денежный 2 17 6" xfId="1480"/>
    <cellStyle name="Денежный 2 18" xfId="1481"/>
    <cellStyle name="Денежный 2 19" xfId="1482"/>
    <cellStyle name="Денежный 2 2" xfId="1483"/>
    <cellStyle name="Денежный 2 2 10" xfId="1484"/>
    <cellStyle name="Денежный 2 2 10 2" xfId="1485"/>
    <cellStyle name="Денежный 2 2 10 3" xfId="1486"/>
    <cellStyle name="Денежный 2 2 10 4" xfId="1487"/>
    <cellStyle name="Денежный 2 2 10 5" xfId="1488"/>
    <cellStyle name="Денежный 2 2 10 6" xfId="1489"/>
    <cellStyle name="Денежный 2 2 11" xfId="1490"/>
    <cellStyle name="Денежный 2 2 11 2" xfId="1491"/>
    <cellStyle name="Денежный 2 2 11 3" xfId="1492"/>
    <cellStyle name="Денежный 2 2 11 4" xfId="1493"/>
    <cellStyle name="Денежный 2 2 11 5" xfId="1494"/>
    <cellStyle name="Денежный 2 2 11 6" xfId="1495"/>
    <cellStyle name="Денежный 2 2 12" xfId="1496"/>
    <cellStyle name="Денежный 2 2 12 2" xfId="1497"/>
    <cellStyle name="Денежный 2 2 12 3" xfId="1498"/>
    <cellStyle name="Денежный 2 2 12 4" xfId="1499"/>
    <cellStyle name="Денежный 2 2 12 5" xfId="1500"/>
    <cellStyle name="Денежный 2 2 12 6" xfId="1501"/>
    <cellStyle name="Денежный 2 2 13" xfId="1502"/>
    <cellStyle name="Денежный 2 2 14" xfId="1503"/>
    <cellStyle name="Денежный 2 2 15" xfId="1504"/>
    <cellStyle name="Денежный 2 2 16" xfId="1505"/>
    <cellStyle name="Денежный 2 2 17" xfId="1506"/>
    <cellStyle name="Денежный 2 2 2" xfId="1507"/>
    <cellStyle name="Денежный 2 2 2 10" xfId="1508"/>
    <cellStyle name="Денежный 2 2 2 11" xfId="1509"/>
    <cellStyle name="Денежный 2 2 2 12" xfId="1510"/>
    <cellStyle name="Денежный 2 2 2 13" xfId="1511"/>
    <cellStyle name="Денежный 2 2 2 2" xfId="1512"/>
    <cellStyle name="Денежный 2 2 2 3" xfId="1513"/>
    <cellStyle name="Денежный 2 2 2 3 2" xfId="1514"/>
    <cellStyle name="Денежный 2 2 2 3 3" xfId="1515"/>
    <cellStyle name="Денежный 2 2 2 3 4" xfId="1516"/>
    <cellStyle name="Денежный 2 2 2 3 5" xfId="1517"/>
    <cellStyle name="Денежный 2 2 2 3 6" xfId="1518"/>
    <cellStyle name="Денежный 2 2 2 4" xfId="1519"/>
    <cellStyle name="Денежный 2 2 2 4 2" xfId="1520"/>
    <cellStyle name="Денежный 2 2 2 4 3" xfId="1521"/>
    <cellStyle name="Денежный 2 2 2 4 4" xfId="1522"/>
    <cellStyle name="Денежный 2 2 2 4 5" xfId="1523"/>
    <cellStyle name="Денежный 2 2 2 4 6" xfId="1524"/>
    <cellStyle name="Денежный 2 2 2 4 7" xfId="1525"/>
    <cellStyle name="Денежный 2 2 2 5" xfId="1526"/>
    <cellStyle name="Денежный 2 2 2 6" xfId="1527"/>
    <cellStyle name="Денежный 2 2 2 7" xfId="1528"/>
    <cellStyle name="Денежный 2 2 2 8" xfId="1529"/>
    <cellStyle name="Денежный 2 2 2 9" xfId="1530"/>
    <cellStyle name="Денежный 2 2 3" xfId="1531"/>
    <cellStyle name="Денежный 2 2 3 2" xfId="1532"/>
    <cellStyle name="Денежный 2 2 3 3" xfId="1533"/>
    <cellStyle name="Денежный 2 2 3 3 2" xfId="1534"/>
    <cellStyle name="Денежный 2 2 3 4" xfId="1535"/>
    <cellStyle name="Денежный 2 2 3 5" xfId="1536"/>
    <cellStyle name="Денежный 2 2 3 6" xfId="1537"/>
    <cellStyle name="Денежный 2 2 4" xfId="1538"/>
    <cellStyle name="Денежный 2 2 5" xfId="1539"/>
    <cellStyle name="Денежный 2 2 5 2" xfId="1540"/>
    <cellStyle name="Денежный 2 2 5 2 2" xfId="1541"/>
    <cellStyle name="Денежный 2 2 5 2 3" xfId="1542"/>
    <cellStyle name="Денежный 2 2 5 2 4" xfId="1543"/>
    <cellStyle name="Денежный 2 2 5 2 5" xfId="1544"/>
    <cellStyle name="Денежный 2 2 5 2 6" xfId="1545"/>
    <cellStyle name="Денежный 2 2 6" xfId="1546"/>
    <cellStyle name="Денежный 2 2 6 2" xfId="1547"/>
    <cellStyle name="Денежный 2 2 6 3" xfId="1548"/>
    <cellStyle name="Денежный 2 2 6 4" xfId="1549"/>
    <cellStyle name="Денежный 2 2 6 5" xfId="1550"/>
    <cellStyle name="Денежный 2 2 6 6" xfId="1551"/>
    <cellStyle name="Денежный 2 2 7" xfId="1552"/>
    <cellStyle name="Денежный 2 2 7 2" xfId="1553"/>
    <cellStyle name="Денежный 2 2 7 3" xfId="1554"/>
    <cellStyle name="Денежный 2 2 7 4" xfId="1555"/>
    <cellStyle name="Денежный 2 2 7 5" xfId="1556"/>
    <cellStyle name="Денежный 2 2 7 6" xfId="1557"/>
    <cellStyle name="Денежный 2 2 8" xfId="1558"/>
    <cellStyle name="Денежный 2 2 8 2" xfId="1559"/>
    <cellStyle name="Денежный 2 2 8 3" xfId="1560"/>
    <cellStyle name="Денежный 2 2 8 4" xfId="1561"/>
    <cellStyle name="Денежный 2 2 8 5" xfId="1562"/>
    <cellStyle name="Денежный 2 2 8 6" xfId="1563"/>
    <cellStyle name="Денежный 2 2 9" xfId="1564"/>
    <cellStyle name="Денежный 2 2 9 2" xfId="1565"/>
    <cellStyle name="Денежный 2 2 9 3" xfId="1566"/>
    <cellStyle name="Денежный 2 2 9 4" xfId="1567"/>
    <cellStyle name="Денежный 2 2 9 5" xfId="1568"/>
    <cellStyle name="Денежный 2 2 9 6" xfId="1569"/>
    <cellStyle name="Денежный 2 20" xfId="1570"/>
    <cellStyle name="Денежный 2 21" xfId="1571"/>
    <cellStyle name="Денежный 2 21 2" xfId="1572"/>
    <cellStyle name="Денежный 2 21 3" xfId="1573"/>
    <cellStyle name="Денежный 2 21 4" xfId="1574"/>
    <cellStyle name="Денежный 2 21 5" xfId="1575"/>
    <cellStyle name="Денежный 2 21 6" xfId="1576"/>
    <cellStyle name="Денежный 2 22" xfId="1577"/>
    <cellStyle name="Денежный 2 22 2" xfId="1578"/>
    <cellStyle name="Денежный 2 22 3" xfId="1579"/>
    <cellStyle name="Денежный 2 22 4" xfId="1580"/>
    <cellStyle name="Денежный 2 22 5" xfId="1581"/>
    <cellStyle name="Денежный 2 22 6" xfId="1582"/>
    <cellStyle name="Денежный 2 23" xfId="1583"/>
    <cellStyle name="Денежный 2 23 2" xfId="1584"/>
    <cellStyle name="Денежный 2 23 3" xfId="1585"/>
    <cellStyle name="Денежный 2 23 4" xfId="1586"/>
    <cellStyle name="Денежный 2 23 5" xfId="1587"/>
    <cellStyle name="Денежный 2 23 6" xfId="1588"/>
    <cellStyle name="Денежный 2 24" xfId="1589"/>
    <cellStyle name="Денежный 2 24 2" xfId="1590"/>
    <cellStyle name="Денежный 2 24 3" xfId="1591"/>
    <cellStyle name="Денежный 2 24 4" xfId="1592"/>
    <cellStyle name="Денежный 2 24 5" xfId="1593"/>
    <cellStyle name="Денежный 2 24 6" xfId="1594"/>
    <cellStyle name="Денежный 2 24 7" xfId="1595"/>
    <cellStyle name="Денежный 2 25" xfId="1596"/>
    <cellStyle name="Денежный 2 26" xfId="1597"/>
    <cellStyle name="Денежный 2 27" xfId="1598"/>
    <cellStyle name="Денежный 2 28" xfId="1599"/>
    <cellStyle name="Денежный 2 28 2" xfId="1600"/>
    <cellStyle name="Денежный 2 28 3" xfId="1601"/>
    <cellStyle name="Денежный 2 28 4" xfId="1602"/>
    <cellStyle name="Денежный 2 28 5" xfId="1603"/>
    <cellStyle name="Денежный 2 28 6" xfId="1604"/>
    <cellStyle name="Денежный 2 29" xfId="1605"/>
    <cellStyle name="Денежный 2 29 2" xfId="1606"/>
    <cellStyle name="Денежный 2 29 3" xfId="1607"/>
    <cellStyle name="Денежный 2 29 4" xfId="1608"/>
    <cellStyle name="Денежный 2 29 5" xfId="1609"/>
    <cellStyle name="Денежный 2 29 6" xfId="1610"/>
    <cellStyle name="Денежный 2 3" xfId="1611"/>
    <cellStyle name="Денежный 2 3 10" xfId="1612"/>
    <cellStyle name="Денежный 2 3 11" xfId="1613"/>
    <cellStyle name="Денежный 2 3 12" xfId="1614"/>
    <cellStyle name="Денежный 2 3 13" xfId="1615"/>
    <cellStyle name="Денежный 2 3 14" xfId="1616"/>
    <cellStyle name="Денежный 2 3 2" xfId="1617"/>
    <cellStyle name="Денежный 2 3 2 2" xfId="1618"/>
    <cellStyle name="Денежный 2 3 2 3" xfId="1619"/>
    <cellStyle name="Денежный 2 3 2 3 2" xfId="1620"/>
    <cellStyle name="Денежный 2 3 2 3 3" xfId="1621"/>
    <cellStyle name="Денежный 2 3 2 3 4" xfId="1622"/>
    <cellStyle name="Денежный 2 3 2 3 5" xfId="1623"/>
    <cellStyle name="Денежный 2 3 2 3 6" xfId="1624"/>
    <cellStyle name="Денежный 2 3 2 4" xfId="1625"/>
    <cellStyle name="Денежный 2 3 3" xfId="1626"/>
    <cellStyle name="Денежный 2 3 4" xfId="1627"/>
    <cellStyle name="Денежный 2 3 5" xfId="1628"/>
    <cellStyle name="Денежный 2 3 6" xfId="1629"/>
    <cellStyle name="Денежный 2 3 7" xfId="1630"/>
    <cellStyle name="Денежный 2 3 8" xfId="1631"/>
    <cellStyle name="Денежный 2 3 9" xfId="1632"/>
    <cellStyle name="Денежный 2 3 9 10" xfId="1633"/>
    <cellStyle name="Денежный 2 3 9 2" xfId="1634"/>
    <cellStyle name="Денежный 2 3 9 2 2" xfId="1635"/>
    <cellStyle name="Денежный 2 3 9 2 3" xfId="1636"/>
    <cellStyle name="Денежный 2 3 9 2 4" xfId="1637"/>
    <cellStyle name="Денежный 2 3 9 2 5" xfId="1638"/>
    <cellStyle name="Денежный 2 3 9 2 6" xfId="1639"/>
    <cellStyle name="Денежный 2 3 9 3" xfId="1640"/>
    <cellStyle name="Денежный 2 3 9 4" xfId="1641"/>
    <cellStyle name="Денежный 2 3 9 5" xfId="1642"/>
    <cellStyle name="Денежный 2 3 9 6" xfId="1643"/>
    <cellStyle name="Денежный 2 3 9 7" xfId="1644"/>
    <cellStyle name="Денежный 2 3 9 8" xfId="1645"/>
    <cellStyle name="Денежный 2 3 9 9" xfId="1646"/>
    <cellStyle name="Денежный 2 30" xfId="1647"/>
    <cellStyle name="Денежный 2 31" xfId="1648"/>
    <cellStyle name="Денежный 2 32" xfId="1649"/>
    <cellStyle name="Денежный 2 33" xfId="1650"/>
    <cellStyle name="Денежный 2 34" xfId="1651"/>
    <cellStyle name="Денежный 2 34 2" xfId="1652"/>
    <cellStyle name="Денежный 2 34 3" xfId="1653"/>
    <cellStyle name="Денежный 2 34 4" xfId="1654"/>
    <cellStyle name="Денежный 2 34 5" xfId="1655"/>
    <cellStyle name="Денежный 2 34 6" xfId="1656"/>
    <cellStyle name="Денежный 2 35" xfId="1657"/>
    <cellStyle name="Денежный 2 35 2" xfId="1658"/>
    <cellStyle name="Денежный 2 35 3" xfId="1659"/>
    <cellStyle name="Денежный 2 35 4" xfId="1660"/>
    <cellStyle name="Денежный 2 35 5" xfId="1661"/>
    <cellStyle name="Денежный 2 35 6" xfId="1662"/>
    <cellStyle name="Денежный 2 36" xfId="1663"/>
    <cellStyle name="Денежный 2 36 2" xfId="1664"/>
    <cellStyle name="Денежный 2 37" xfId="1665"/>
    <cellStyle name="Денежный 2 38" xfId="1666"/>
    <cellStyle name="Денежный 2 39" xfId="1667"/>
    <cellStyle name="Денежный 2 4" xfId="1668"/>
    <cellStyle name="Денежный 2 4 10" xfId="1669"/>
    <cellStyle name="Денежный 2 4 11" xfId="1670"/>
    <cellStyle name="Денежный 2 4 12" xfId="1671"/>
    <cellStyle name="Денежный 2 4 13" xfId="1672"/>
    <cellStyle name="Денежный 2 4 14" xfId="1673"/>
    <cellStyle name="Денежный 2 4 2" xfId="1674"/>
    <cellStyle name="Денежный 2 4 2 2" xfId="1675"/>
    <cellStyle name="Денежный 2 4 2 3" xfId="1676"/>
    <cellStyle name="Денежный 2 4 3" xfId="1677"/>
    <cellStyle name="Денежный 2 4 3 2" xfId="1678"/>
    <cellStyle name="Денежный 2 4 3 3" xfId="1679"/>
    <cellStyle name="Денежный 2 4 4" xfId="1680"/>
    <cellStyle name="Денежный 2 4 5" xfId="1681"/>
    <cellStyle name="Денежный 2 4 6" xfId="1682"/>
    <cellStyle name="Денежный 2 4 7" xfId="1683"/>
    <cellStyle name="Денежный 2 4 8" xfId="1684"/>
    <cellStyle name="Денежный 2 4 9" xfId="1685"/>
    <cellStyle name="Денежный 2 40" xfId="1686"/>
    <cellStyle name="Денежный 2 41" xfId="1687"/>
    <cellStyle name="Денежный 2 42" xfId="1688"/>
    <cellStyle name="Денежный 2 43" xfId="1689"/>
    <cellStyle name="Денежный 2 44" xfId="1690"/>
    <cellStyle name="Денежный 2 44 10" xfId="1691"/>
    <cellStyle name="Денежный 2 44 11" xfId="1692"/>
    <cellStyle name="Денежный 2 44 12" xfId="1693"/>
    <cellStyle name="Денежный 2 44 2" xfId="1694"/>
    <cellStyle name="Денежный 2 44 2 10" xfId="1695"/>
    <cellStyle name="Денежный 2 44 2 11" xfId="1696"/>
    <cellStyle name="Денежный 2 44 2 12" xfId="1697"/>
    <cellStyle name="Денежный 2 44 2 2" xfId="1698"/>
    <cellStyle name="Денежный 2 44 2 2 10" xfId="1699"/>
    <cellStyle name="Денежный 2 44 2 2 2" xfId="1700"/>
    <cellStyle name="Денежный 2 44 2 2 2 2" xfId="1701"/>
    <cellStyle name="Денежный 2 44 2 2 2 2 2" xfId="1702"/>
    <cellStyle name="Денежный 2 44 2 2 2 2 3" xfId="1703"/>
    <cellStyle name="Денежный 2 44 2 2 2 2 4" xfId="1704"/>
    <cellStyle name="Денежный 2 44 2 2 2 2 5" xfId="1705"/>
    <cellStyle name="Денежный 2 44 2 2 2 2 6" xfId="1706"/>
    <cellStyle name="Денежный 2 44 2 2 2 2 7" xfId="1707"/>
    <cellStyle name="Денежный 2 44 2 2 2 2 8" xfId="1708"/>
    <cellStyle name="Денежный 2 44 2 2 2 3" xfId="1709"/>
    <cellStyle name="Денежный 2 44 2 2 2 4" xfId="1710"/>
    <cellStyle name="Денежный 2 44 2 2 2 5" xfId="1711"/>
    <cellStyle name="Денежный 2 44 2 2 2 6" xfId="1712"/>
    <cellStyle name="Денежный 2 44 2 2 2 7" xfId="1713"/>
    <cellStyle name="Денежный 2 44 2 2 2 8" xfId="1714"/>
    <cellStyle name="Денежный 2 44 2 2 3" xfId="1715"/>
    <cellStyle name="Денежный 2 44 2 2 4" xfId="1716"/>
    <cellStyle name="Денежный 2 44 2 2 5" xfId="1717"/>
    <cellStyle name="Денежный 2 44 2 2 6" xfId="1718"/>
    <cellStyle name="Денежный 2 44 2 2 7" xfId="1719"/>
    <cellStyle name="Денежный 2 44 2 2 8" xfId="1720"/>
    <cellStyle name="Денежный 2 44 2 2 9" xfId="1721"/>
    <cellStyle name="Денежный 2 44 2 3" xfId="1722"/>
    <cellStyle name="Денежный 2 44 2 4" xfId="1723"/>
    <cellStyle name="Денежный 2 44 2 5" xfId="1724"/>
    <cellStyle name="Денежный 2 44 2 5 2" xfId="1725"/>
    <cellStyle name="Денежный 2 44 2 5 2 2" xfId="1726"/>
    <cellStyle name="Денежный 2 44 2 5 2 3" xfId="1727"/>
    <cellStyle name="Денежный 2 44 2 5 2 4" xfId="1728"/>
    <cellStyle name="Денежный 2 44 2 5 2 5" xfId="1729"/>
    <cellStyle name="Денежный 2 44 2 5 2 6" xfId="1730"/>
    <cellStyle name="Денежный 2 44 2 5 2 7" xfId="1731"/>
    <cellStyle name="Денежный 2 44 2 5 2 8" xfId="1732"/>
    <cellStyle name="Денежный 2 44 2 5 3" xfId="1733"/>
    <cellStyle name="Денежный 2 44 2 5 4" xfId="1734"/>
    <cellStyle name="Денежный 2 44 2 5 5" xfId="1735"/>
    <cellStyle name="Денежный 2 44 2 5 6" xfId="1736"/>
    <cellStyle name="Денежный 2 44 2 5 7" xfId="1737"/>
    <cellStyle name="Денежный 2 44 2 5 8" xfId="1738"/>
    <cellStyle name="Денежный 2 44 2 6" xfId="1739"/>
    <cellStyle name="Денежный 2 44 2 7" xfId="1740"/>
    <cellStyle name="Денежный 2 44 2 8" xfId="1741"/>
    <cellStyle name="Денежный 2 44 2 9" xfId="1742"/>
    <cellStyle name="Денежный 2 44 3" xfId="1743"/>
    <cellStyle name="Денежный 2 44 3 10" xfId="1744"/>
    <cellStyle name="Денежный 2 44 3 2" xfId="1745"/>
    <cellStyle name="Денежный 2 44 3 2 2" xfId="1746"/>
    <cellStyle name="Денежный 2 44 3 2 2 2" xfId="1747"/>
    <cellStyle name="Денежный 2 44 3 2 2 3" xfId="1748"/>
    <cellStyle name="Денежный 2 44 3 2 2 4" xfId="1749"/>
    <cellStyle name="Денежный 2 44 3 2 2 5" xfId="1750"/>
    <cellStyle name="Денежный 2 44 3 2 2 6" xfId="1751"/>
    <cellStyle name="Денежный 2 44 3 2 2 7" xfId="1752"/>
    <cellStyle name="Денежный 2 44 3 2 2 8" xfId="1753"/>
    <cellStyle name="Денежный 2 44 3 2 3" xfId="1754"/>
    <cellStyle name="Денежный 2 44 3 2 4" xfId="1755"/>
    <cellStyle name="Денежный 2 44 3 2 5" xfId="1756"/>
    <cellStyle name="Денежный 2 44 3 2 6" xfId="1757"/>
    <cellStyle name="Денежный 2 44 3 2 7" xfId="1758"/>
    <cellStyle name="Денежный 2 44 3 2 8" xfId="1759"/>
    <cellStyle name="Денежный 2 44 3 3" xfId="1760"/>
    <cellStyle name="Денежный 2 44 3 4" xfId="1761"/>
    <cellStyle name="Денежный 2 44 3 5" xfId="1762"/>
    <cellStyle name="Денежный 2 44 3 6" xfId="1763"/>
    <cellStyle name="Денежный 2 44 3 7" xfId="1764"/>
    <cellStyle name="Денежный 2 44 3 8" xfId="1765"/>
    <cellStyle name="Денежный 2 44 3 9" xfId="1766"/>
    <cellStyle name="Денежный 2 44 4" xfId="1767"/>
    <cellStyle name="Денежный 2 44 5" xfId="1768"/>
    <cellStyle name="Денежный 2 44 5 2" xfId="1769"/>
    <cellStyle name="Денежный 2 44 5 2 2" xfId="1770"/>
    <cellStyle name="Денежный 2 44 5 2 3" xfId="1771"/>
    <cellStyle name="Денежный 2 44 5 2 4" xfId="1772"/>
    <cellStyle name="Денежный 2 44 5 2 5" xfId="1773"/>
    <cellStyle name="Денежный 2 44 5 2 6" xfId="1774"/>
    <cellStyle name="Денежный 2 44 5 2 7" xfId="1775"/>
    <cellStyle name="Денежный 2 44 5 2 8" xfId="1776"/>
    <cellStyle name="Денежный 2 44 5 3" xfId="1777"/>
    <cellStyle name="Денежный 2 44 5 4" xfId="1778"/>
    <cellStyle name="Денежный 2 44 5 5" xfId="1779"/>
    <cellStyle name="Денежный 2 44 5 6" xfId="1780"/>
    <cellStyle name="Денежный 2 44 5 7" xfId="1781"/>
    <cellStyle name="Денежный 2 44 5 8" xfId="1782"/>
    <cellStyle name="Денежный 2 44 6" xfId="1783"/>
    <cellStyle name="Денежный 2 44 7" xfId="1784"/>
    <cellStyle name="Денежный 2 44 8" xfId="1785"/>
    <cellStyle name="Денежный 2 44 9" xfId="1786"/>
    <cellStyle name="Денежный 2 45" xfId="1787"/>
    <cellStyle name="Денежный 2 45 2" xfId="1788"/>
    <cellStyle name="Денежный 2 45 3" xfId="1789"/>
    <cellStyle name="Денежный 2 45 4" xfId="1790"/>
    <cellStyle name="Денежный 2 45 5" xfId="1791"/>
    <cellStyle name="Денежный 2 45 6" xfId="1792"/>
    <cellStyle name="Денежный 2 46" xfId="1793"/>
    <cellStyle name="Денежный 2 47" xfId="1794"/>
    <cellStyle name="Денежный 2 48" xfId="1795"/>
    <cellStyle name="Денежный 2 49" xfId="1796"/>
    <cellStyle name="Денежный 2 49 10" xfId="1797"/>
    <cellStyle name="Денежный 2 49 2" xfId="1798"/>
    <cellStyle name="Денежный 2 49 2 2" xfId="1799"/>
    <cellStyle name="Денежный 2 49 2 2 2" xfId="1800"/>
    <cellStyle name="Денежный 2 49 2 2 3" xfId="1801"/>
    <cellStyle name="Денежный 2 49 2 2 4" xfId="1802"/>
    <cellStyle name="Денежный 2 49 2 2 5" xfId="1803"/>
    <cellStyle name="Денежный 2 49 2 2 6" xfId="1804"/>
    <cellStyle name="Денежный 2 49 2 2 7" xfId="1805"/>
    <cellStyle name="Денежный 2 49 2 2 8" xfId="1806"/>
    <cellStyle name="Денежный 2 49 2 3" xfId="1807"/>
    <cellStyle name="Денежный 2 49 2 4" xfId="1808"/>
    <cellStyle name="Денежный 2 49 2 5" xfId="1809"/>
    <cellStyle name="Денежный 2 49 2 6" xfId="1810"/>
    <cellStyle name="Денежный 2 49 2 7" xfId="1811"/>
    <cellStyle name="Денежный 2 49 2 8" xfId="1812"/>
    <cellStyle name="Денежный 2 49 3" xfId="1813"/>
    <cellStyle name="Денежный 2 49 4" xfId="1814"/>
    <cellStyle name="Денежный 2 49 5" xfId="1815"/>
    <cellStyle name="Денежный 2 49 6" xfId="1816"/>
    <cellStyle name="Денежный 2 49 7" xfId="1817"/>
    <cellStyle name="Денежный 2 49 8" xfId="1818"/>
    <cellStyle name="Денежный 2 49 9" xfId="1819"/>
    <cellStyle name="Денежный 2 5" xfId="1820"/>
    <cellStyle name="Денежный 2 5 10" xfId="1821"/>
    <cellStyle name="Денежный 2 5 10 2" xfId="1822"/>
    <cellStyle name="Денежный 2 5 11" xfId="1823"/>
    <cellStyle name="Денежный 2 5 12" xfId="1824"/>
    <cellStyle name="Денежный 2 5 13" xfId="1825"/>
    <cellStyle name="Денежный 2 5 2" xfId="1826"/>
    <cellStyle name="Денежный 2 5 2 2" xfId="1827"/>
    <cellStyle name="Денежный 2 5 2 3" xfId="1828"/>
    <cellStyle name="Денежный 2 5 2 4" xfId="1829"/>
    <cellStyle name="Денежный 2 5 2 5" xfId="1830"/>
    <cellStyle name="Денежный 2 5 2 6" xfId="1831"/>
    <cellStyle name="Денежный 2 5 2 7" xfId="1832"/>
    <cellStyle name="Денежный 2 5 2 8" xfId="1833"/>
    <cellStyle name="Денежный 2 5 2 9" xfId="1834"/>
    <cellStyle name="Денежный 2 5 3" xfId="1835"/>
    <cellStyle name="Денежный 2 5 3 2" xfId="1836"/>
    <cellStyle name="Денежный 2 5 3 3" xfId="1837"/>
    <cellStyle name="Денежный 2 5 3 4" xfId="1838"/>
    <cellStyle name="Денежный 2 5 3 5" xfId="1839"/>
    <cellStyle name="Денежный 2 5 3 6" xfId="1840"/>
    <cellStyle name="Денежный 2 5 3 6 2" xfId="1841"/>
    <cellStyle name="Денежный 2 5 3 7" xfId="1842"/>
    <cellStyle name="Денежный 2 5 3 8" xfId="1843"/>
    <cellStyle name="Денежный 2 5 3 9" xfId="1844"/>
    <cellStyle name="Денежный 2 5 4" xfId="1845"/>
    <cellStyle name="Денежный 2 5 4 2" xfId="1846"/>
    <cellStyle name="Денежный 2 5 4 3" xfId="1847"/>
    <cellStyle name="Денежный 2 5 4 4" xfId="1848"/>
    <cellStyle name="Денежный 2 5 4 5" xfId="1849"/>
    <cellStyle name="Денежный 2 5 4 6" xfId="1850"/>
    <cellStyle name="Денежный 2 5 4 7" xfId="1851"/>
    <cellStyle name="Денежный 2 5 4 8" xfId="1852"/>
    <cellStyle name="Денежный 2 5 4 9" xfId="1853"/>
    <cellStyle name="Денежный 2 5 5" xfId="1854"/>
    <cellStyle name="Денежный 2 5 6" xfId="1855"/>
    <cellStyle name="Денежный 2 5 6 2" xfId="1856"/>
    <cellStyle name="Денежный 2 5 6 3" xfId="1857"/>
    <cellStyle name="Денежный 2 5 6 4" xfId="1858"/>
    <cellStyle name="Денежный 2 5 6 5" xfId="1859"/>
    <cellStyle name="Денежный 2 5 6 6" xfId="1860"/>
    <cellStyle name="Денежный 2 5 7" xfId="1861"/>
    <cellStyle name="Денежный 2 5 7 2" xfId="1862"/>
    <cellStyle name="Денежный 2 5 7 3" xfId="1863"/>
    <cellStyle name="Денежный 2 5 7 4" xfId="1864"/>
    <cellStyle name="Денежный 2 5 7 5" xfId="1865"/>
    <cellStyle name="Денежный 2 5 7 6" xfId="1866"/>
    <cellStyle name="Денежный 2 5 8" xfId="1867"/>
    <cellStyle name="Денежный 2 5 9" xfId="1868"/>
    <cellStyle name="Денежный 2 5 9 2" xfId="1869"/>
    <cellStyle name="Денежный 2 50" xfId="1870"/>
    <cellStyle name="Денежный 2 51" xfId="1871"/>
    <cellStyle name="Денежный 2 52" xfId="1872"/>
    <cellStyle name="Денежный 2 53" xfId="1873"/>
    <cellStyle name="Денежный 2 53 2" xfId="1874"/>
    <cellStyle name="Денежный 2 53 2 2" xfId="1875"/>
    <cellStyle name="Денежный 2 53 2 3" xfId="1876"/>
    <cellStyle name="Денежный 2 53 2 4" xfId="1877"/>
    <cellStyle name="Денежный 2 53 2 5" xfId="1878"/>
    <cellStyle name="Денежный 2 53 2 6" xfId="1879"/>
    <cellStyle name="Денежный 2 53 2 7" xfId="1880"/>
    <cellStyle name="Денежный 2 53 2 8" xfId="1881"/>
    <cellStyle name="Денежный 2 53 3" xfId="1882"/>
    <cellStyle name="Денежный 2 53 4" xfId="1883"/>
    <cellStyle name="Денежный 2 53 5" xfId="1884"/>
    <cellStyle name="Денежный 2 53 6" xfId="1885"/>
    <cellStyle name="Денежный 2 53 7" xfId="1886"/>
    <cellStyle name="Денежный 2 53 8" xfId="1887"/>
    <cellStyle name="Денежный 2 54" xfId="1888"/>
    <cellStyle name="Денежный 2 55" xfId="1889"/>
    <cellStyle name="Денежный 2 56" xfId="1890"/>
    <cellStyle name="Денежный 2 57" xfId="1891"/>
    <cellStyle name="Денежный 2 58" xfId="1892"/>
    <cellStyle name="Денежный 2 59" xfId="1893"/>
    <cellStyle name="Денежный 2 6" xfId="1894"/>
    <cellStyle name="Денежный 2 6 2" xfId="1895"/>
    <cellStyle name="Денежный 2 6 3" xfId="1896"/>
    <cellStyle name="Денежный 2 6 4" xfId="1897"/>
    <cellStyle name="Денежный 2 6 5" xfId="1898"/>
    <cellStyle name="Денежный 2 6 6" xfId="1899"/>
    <cellStyle name="Денежный 2 60" xfId="1900"/>
    <cellStyle name="Денежный 2 7" xfId="1901"/>
    <cellStyle name="Денежный 2 7 2" xfId="1902"/>
    <cellStyle name="Денежный 2 7 3" xfId="1903"/>
    <cellStyle name="Денежный 2 7 4" xfId="1904"/>
    <cellStyle name="Денежный 2 7 5" xfId="1905"/>
    <cellStyle name="Денежный 2 7 6" xfId="1906"/>
    <cellStyle name="Денежный 2 8" xfId="1907"/>
    <cellStyle name="Денежный 2 8 2" xfId="1908"/>
    <cellStyle name="Денежный 2 8 3" xfId="1909"/>
    <cellStyle name="Денежный 2 8 4" xfId="1910"/>
    <cellStyle name="Денежный 2 8 5" xfId="1911"/>
    <cellStyle name="Денежный 2 8 6" xfId="1912"/>
    <cellStyle name="Денежный 2 9" xfId="1913"/>
    <cellStyle name="Денежный 2 9 2" xfId="1914"/>
    <cellStyle name="Денежный 2 9 3" xfId="1915"/>
    <cellStyle name="Денежный 2 9 4" xfId="1916"/>
    <cellStyle name="Денежный 2 9 5" xfId="1917"/>
    <cellStyle name="Денежный 2 9 6" xfId="1918"/>
    <cellStyle name="Денежный 2_МЛ" xfId="1919"/>
    <cellStyle name="Денежный 20" xfId="1920"/>
    <cellStyle name="Денежный 20 2" xfId="1921"/>
    <cellStyle name="Денежный 21" xfId="1922"/>
    <cellStyle name="Денежный 22" xfId="1923"/>
    <cellStyle name="Денежный 23" xfId="1924"/>
    <cellStyle name="Денежный 24" xfId="1925"/>
    <cellStyle name="Денежный 24 10" xfId="1926"/>
    <cellStyle name="Денежный 24 11" xfId="1927"/>
    <cellStyle name="Денежный 24 12" xfId="1928"/>
    <cellStyle name="Денежный 24 12 2" xfId="1929"/>
    <cellStyle name="Денежный 24 13" xfId="1930"/>
    <cellStyle name="Денежный 24 14" xfId="1931"/>
    <cellStyle name="Денежный 24 15" xfId="1932"/>
    <cellStyle name="Денежный 24 2" xfId="1933"/>
    <cellStyle name="Денежный 24 2 2" xfId="1934"/>
    <cellStyle name="Денежный 24 2 2 2" xfId="1935"/>
    <cellStyle name="Денежный 24 2 2 2 2" xfId="1936"/>
    <cellStyle name="Денежный 24 2 2 3" xfId="1937"/>
    <cellStyle name="Денежный 24 2 2 3 10" xfId="1938"/>
    <cellStyle name="Денежный 24 2 2 3 11" xfId="1939"/>
    <cellStyle name="Денежный 24 2 2 3 12" xfId="1940"/>
    <cellStyle name="Денежный 24 2 2 3 2" xfId="1941"/>
    <cellStyle name="Денежный 24 2 2 3 2 10" xfId="1942"/>
    <cellStyle name="Денежный 24 2 2 3 2 11" xfId="1943"/>
    <cellStyle name="Денежный 24 2 2 3 2 12" xfId="1944"/>
    <cellStyle name="Денежный 24 2 2 3 2 2" xfId="1945"/>
    <cellStyle name="Денежный 24 2 2 3 2 2 10" xfId="1946"/>
    <cellStyle name="Денежный 24 2 2 3 2 2 2" xfId="1947"/>
    <cellStyle name="Денежный 24 2 2 3 2 2 2 2" xfId="1948"/>
    <cellStyle name="Денежный 24 2 2 3 2 2 2 2 2" xfId="1949"/>
    <cellStyle name="Денежный 24 2 2 3 2 2 2 2 3" xfId="1950"/>
    <cellStyle name="Денежный 24 2 2 3 2 2 2 2 4" xfId="1951"/>
    <cellStyle name="Денежный 24 2 2 3 2 2 2 2 5" xfId="1952"/>
    <cellStyle name="Денежный 24 2 2 3 2 2 2 2 6" xfId="1953"/>
    <cellStyle name="Денежный 24 2 2 3 2 2 2 2 7" xfId="1954"/>
    <cellStyle name="Денежный 24 2 2 3 2 2 2 2 8" xfId="1955"/>
    <cellStyle name="Денежный 24 2 2 3 2 2 2 3" xfId="1956"/>
    <cellStyle name="Денежный 24 2 2 3 2 2 2 4" xfId="1957"/>
    <cellStyle name="Денежный 24 2 2 3 2 2 2 5" xfId="1958"/>
    <cellStyle name="Денежный 24 2 2 3 2 2 2 6" xfId="1959"/>
    <cellStyle name="Денежный 24 2 2 3 2 2 2 7" xfId="1960"/>
    <cellStyle name="Денежный 24 2 2 3 2 2 2 8" xfId="1961"/>
    <cellStyle name="Денежный 24 2 2 3 2 2 3" xfId="1962"/>
    <cellStyle name="Денежный 24 2 2 3 2 2 4" xfId="1963"/>
    <cellStyle name="Денежный 24 2 2 3 2 2 5" xfId="1964"/>
    <cellStyle name="Денежный 24 2 2 3 2 2 6" xfId="1965"/>
    <cellStyle name="Денежный 24 2 2 3 2 2 7" xfId="1966"/>
    <cellStyle name="Денежный 24 2 2 3 2 2 8" xfId="1967"/>
    <cellStyle name="Денежный 24 2 2 3 2 2 9" xfId="1968"/>
    <cellStyle name="Денежный 24 2 2 3 2 3" xfId="1969"/>
    <cellStyle name="Денежный 24 2 2 3 2 4" xfId="1970"/>
    <cellStyle name="Денежный 24 2 2 3 2 5" xfId="1971"/>
    <cellStyle name="Денежный 24 2 2 3 2 5 2" xfId="1972"/>
    <cellStyle name="Денежный 24 2 2 3 2 5 2 2" xfId="1973"/>
    <cellStyle name="Денежный 24 2 2 3 2 5 2 3" xfId="1974"/>
    <cellStyle name="Денежный 24 2 2 3 2 5 2 4" xfId="1975"/>
    <cellStyle name="Денежный 24 2 2 3 2 5 2 5" xfId="1976"/>
    <cellStyle name="Денежный 24 2 2 3 2 5 2 6" xfId="1977"/>
    <cellStyle name="Денежный 24 2 2 3 2 5 2 7" xfId="1978"/>
    <cellStyle name="Денежный 24 2 2 3 2 5 2 8" xfId="1979"/>
    <cellStyle name="Денежный 24 2 2 3 2 5 3" xfId="1980"/>
    <cellStyle name="Денежный 24 2 2 3 2 5 4" xfId="1981"/>
    <cellStyle name="Денежный 24 2 2 3 2 5 5" xfId="1982"/>
    <cellStyle name="Денежный 24 2 2 3 2 5 6" xfId="1983"/>
    <cellStyle name="Денежный 24 2 2 3 2 5 7" xfId="1984"/>
    <cellStyle name="Денежный 24 2 2 3 2 5 8" xfId="1985"/>
    <cellStyle name="Денежный 24 2 2 3 2 6" xfId="1986"/>
    <cellStyle name="Денежный 24 2 2 3 2 7" xfId="1987"/>
    <cellStyle name="Денежный 24 2 2 3 2 8" xfId="1988"/>
    <cellStyle name="Денежный 24 2 2 3 2 9" xfId="1989"/>
    <cellStyle name="Денежный 24 2 2 3 3" xfId="1990"/>
    <cellStyle name="Денежный 24 2 2 3 3 10" xfId="1991"/>
    <cellStyle name="Денежный 24 2 2 3 3 2" xfId="1992"/>
    <cellStyle name="Денежный 24 2 2 3 3 2 2" xfId="1993"/>
    <cellStyle name="Денежный 24 2 2 3 3 2 2 2" xfId="1994"/>
    <cellStyle name="Денежный 24 2 2 3 3 2 2 3" xfId="1995"/>
    <cellStyle name="Денежный 24 2 2 3 3 2 2 4" xfId="1996"/>
    <cellStyle name="Денежный 24 2 2 3 3 2 2 5" xfId="1997"/>
    <cellStyle name="Денежный 24 2 2 3 3 2 2 6" xfId="1998"/>
    <cellStyle name="Денежный 24 2 2 3 3 2 2 7" xfId="1999"/>
    <cellStyle name="Денежный 24 2 2 3 3 2 2 8" xfId="2000"/>
    <cellStyle name="Денежный 24 2 2 3 3 2 3" xfId="2001"/>
    <cellStyle name="Денежный 24 2 2 3 3 2 4" xfId="2002"/>
    <cellStyle name="Денежный 24 2 2 3 3 2 5" xfId="2003"/>
    <cellStyle name="Денежный 24 2 2 3 3 2 6" xfId="2004"/>
    <cellStyle name="Денежный 24 2 2 3 3 2 7" xfId="2005"/>
    <cellStyle name="Денежный 24 2 2 3 3 2 8" xfId="2006"/>
    <cellStyle name="Денежный 24 2 2 3 3 3" xfId="2007"/>
    <cellStyle name="Денежный 24 2 2 3 3 4" xfId="2008"/>
    <cellStyle name="Денежный 24 2 2 3 3 5" xfId="2009"/>
    <cellStyle name="Денежный 24 2 2 3 3 6" xfId="2010"/>
    <cellStyle name="Денежный 24 2 2 3 3 7" xfId="2011"/>
    <cellStyle name="Денежный 24 2 2 3 3 8" xfId="2012"/>
    <cellStyle name="Денежный 24 2 2 3 3 9" xfId="2013"/>
    <cellStyle name="Денежный 24 2 2 3 4" xfId="2014"/>
    <cellStyle name="Денежный 24 2 2 3 5" xfId="2015"/>
    <cellStyle name="Денежный 24 2 2 3 5 2" xfId="2016"/>
    <cellStyle name="Денежный 24 2 2 3 5 2 2" xfId="2017"/>
    <cellStyle name="Денежный 24 2 2 3 5 2 3" xfId="2018"/>
    <cellStyle name="Денежный 24 2 2 3 5 2 4" xfId="2019"/>
    <cellStyle name="Денежный 24 2 2 3 5 2 5" xfId="2020"/>
    <cellStyle name="Денежный 24 2 2 3 5 2 6" xfId="2021"/>
    <cellStyle name="Денежный 24 2 2 3 5 2 7" xfId="2022"/>
    <cellStyle name="Денежный 24 2 2 3 5 2 8" xfId="2023"/>
    <cellStyle name="Денежный 24 2 2 3 5 3" xfId="2024"/>
    <cellStyle name="Денежный 24 2 2 3 5 4" xfId="2025"/>
    <cellStyle name="Денежный 24 2 2 3 5 5" xfId="2026"/>
    <cellStyle name="Денежный 24 2 2 3 5 6" xfId="2027"/>
    <cellStyle name="Денежный 24 2 2 3 5 7" xfId="2028"/>
    <cellStyle name="Денежный 24 2 2 3 5 8" xfId="2029"/>
    <cellStyle name="Денежный 24 2 2 3 6" xfId="2030"/>
    <cellStyle name="Денежный 24 2 2 3 7" xfId="2031"/>
    <cellStyle name="Денежный 24 2 2 3 8" xfId="2032"/>
    <cellStyle name="Денежный 24 2 2 3 9" xfId="2033"/>
    <cellStyle name="Денежный 24 2 2 4" xfId="2034"/>
    <cellStyle name="Денежный 24 2 3" xfId="2035"/>
    <cellStyle name="Денежный 24 2 4" xfId="2036"/>
    <cellStyle name="Денежный 24 3" xfId="2037"/>
    <cellStyle name="Денежный 24 3 10" xfId="2038"/>
    <cellStyle name="Денежный 24 3 11" xfId="2039"/>
    <cellStyle name="Денежный 24 3 11 2" xfId="2040"/>
    <cellStyle name="Денежный 24 3 11 2 2" xfId="2041"/>
    <cellStyle name="Денежный 24 3 11 2 3" xfId="2042"/>
    <cellStyle name="Денежный 24 3 11 2 4" xfId="2043"/>
    <cellStyle name="Денежный 24 3 11 2 5" xfId="2044"/>
    <cellStyle name="Денежный 24 3 11 2 6" xfId="2045"/>
    <cellStyle name="Денежный 24 3 11 2 7" xfId="2046"/>
    <cellStyle name="Денежный 24 3 11 2 8" xfId="2047"/>
    <cellStyle name="Денежный 24 3 11 3" xfId="2048"/>
    <cellStyle name="Денежный 24 3 11 4" xfId="2049"/>
    <cellStyle name="Денежный 24 3 11 5" xfId="2050"/>
    <cellStyle name="Денежный 24 3 11 6" xfId="2051"/>
    <cellStyle name="Денежный 24 3 11 7" xfId="2052"/>
    <cellStyle name="Денежный 24 3 11 8" xfId="2053"/>
    <cellStyle name="Денежный 24 3 12" xfId="2054"/>
    <cellStyle name="Денежный 24 3 13" xfId="2055"/>
    <cellStyle name="Денежный 24 3 14" xfId="2056"/>
    <cellStyle name="Денежный 24 3 15" xfId="2057"/>
    <cellStyle name="Денежный 24 3 16" xfId="2058"/>
    <cellStyle name="Денежный 24 3 17" xfId="2059"/>
    <cellStyle name="Денежный 24 3 18" xfId="2060"/>
    <cellStyle name="Денежный 24 3 19" xfId="2061"/>
    <cellStyle name="Денежный 24 3 2" xfId="2062"/>
    <cellStyle name="Денежный 24 3 3" xfId="2063"/>
    <cellStyle name="Денежный 24 3 4" xfId="2064"/>
    <cellStyle name="Денежный 24 3 5" xfId="2065"/>
    <cellStyle name="Денежный 24 3 6" xfId="2066"/>
    <cellStyle name="Денежный 24 3 6 10" xfId="2067"/>
    <cellStyle name="Денежный 24 3 6 11" xfId="2068"/>
    <cellStyle name="Денежный 24 3 6 12" xfId="2069"/>
    <cellStyle name="Денежный 24 3 6 2" xfId="2070"/>
    <cellStyle name="Денежный 24 3 6 2 10" xfId="2071"/>
    <cellStyle name="Денежный 24 3 6 2 11" xfId="2072"/>
    <cellStyle name="Денежный 24 3 6 2 12" xfId="2073"/>
    <cellStyle name="Денежный 24 3 6 2 2" xfId="2074"/>
    <cellStyle name="Денежный 24 3 6 2 2 10" xfId="2075"/>
    <cellStyle name="Денежный 24 3 6 2 2 2" xfId="2076"/>
    <cellStyle name="Денежный 24 3 6 2 2 2 2" xfId="2077"/>
    <cellStyle name="Денежный 24 3 6 2 2 2 2 2" xfId="2078"/>
    <cellStyle name="Денежный 24 3 6 2 2 2 2 3" xfId="2079"/>
    <cellStyle name="Денежный 24 3 6 2 2 2 2 4" xfId="2080"/>
    <cellStyle name="Денежный 24 3 6 2 2 2 2 5" xfId="2081"/>
    <cellStyle name="Денежный 24 3 6 2 2 2 2 6" xfId="2082"/>
    <cellStyle name="Денежный 24 3 6 2 2 2 2 7" xfId="2083"/>
    <cellStyle name="Денежный 24 3 6 2 2 2 2 8" xfId="2084"/>
    <cellStyle name="Денежный 24 3 6 2 2 2 3" xfId="2085"/>
    <cellStyle name="Денежный 24 3 6 2 2 2 4" xfId="2086"/>
    <cellStyle name="Денежный 24 3 6 2 2 2 5" xfId="2087"/>
    <cellStyle name="Денежный 24 3 6 2 2 2 6" xfId="2088"/>
    <cellStyle name="Денежный 24 3 6 2 2 2 7" xfId="2089"/>
    <cellStyle name="Денежный 24 3 6 2 2 2 8" xfId="2090"/>
    <cellStyle name="Денежный 24 3 6 2 2 3" xfId="2091"/>
    <cellStyle name="Денежный 24 3 6 2 2 4" xfId="2092"/>
    <cellStyle name="Денежный 24 3 6 2 2 5" xfId="2093"/>
    <cellStyle name="Денежный 24 3 6 2 2 6" xfId="2094"/>
    <cellStyle name="Денежный 24 3 6 2 2 7" xfId="2095"/>
    <cellStyle name="Денежный 24 3 6 2 2 8" xfId="2096"/>
    <cellStyle name="Денежный 24 3 6 2 2 9" xfId="2097"/>
    <cellStyle name="Денежный 24 3 6 2 3" xfId="2098"/>
    <cellStyle name="Денежный 24 3 6 2 4" xfId="2099"/>
    <cellStyle name="Денежный 24 3 6 2 5" xfId="2100"/>
    <cellStyle name="Денежный 24 3 6 2 5 2" xfId="2101"/>
    <cellStyle name="Денежный 24 3 6 2 5 2 2" xfId="2102"/>
    <cellStyle name="Денежный 24 3 6 2 5 2 3" xfId="2103"/>
    <cellStyle name="Денежный 24 3 6 2 5 2 4" xfId="2104"/>
    <cellStyle name="Денежный 24 3 6 2 5 2 5" xfId="2105"/>
    <cellStyle name="Денежный 24 3 6 2 5 2 6" xfId="2106"/>
    <cellStyle name="Денежный 24 3 6 2 5 2 7" xfId="2107"/>
    <cellStyle name="Денежный 24 3 6 2 5 2 8" xfId="2108"/>
    <cellStyle name="Денежный 24 3 6 2 5 3" xfId="2109"/>
    <cellStyle name="Денежный 24 3 6 2 5 4" xfId="2110"/>
    <cellStyle name="Денежный 24 3 6 2 5 5" xfId="2111"/>
    <cellStyle name="Денежный 24 3 6 2 5 6" xfId="2112"/>
    <cellStyle name="Денежный 24 3 6 2 5 7" xfId="2113"/>
    <cellStyle name="Денежный 24 3 6 2 5 8" xfId="2114"/>
    <cellStyle name="Денежный 24 3 6 2 6" xfId="2115"/>
    <cellStyle name="Денежный 24 3 6 2 7" xfId="2116"/>
    <cellStyle name="Денежный 24 3 6 2 8" xfId="2117"/>
    <cellStyle name="Денежный 24 3 6 2 9" xfId="2118"/>
    <cellStyle name="Денежный 24 3 6 3" xfId="2119"/>
    <cellStyle name="Денежный 24 3 6 3 10" xfId="2120"/>
    <cellStyle name="Денежный 24 3 6 3 2" xfId="2121"/>
    <cellStyle name="Денежный 24 3 6 3 2 2" xfId="2122"/>
    <cellStyle name="Денежный 24 3 6 3 2 2 2" xfId="2123"/>
    <cellStyle name="Денежный 24 3 6 3 2 2 3" xfId="2124"/>
    <cellStyle name="Денежный 24 3 6 3 2 2 4" xfId="2125"/>
    <cellStyle name="Денежный 24 3 6 3 2 2 5" xfId="2126"/>
    <cellStyle name="Денежный 24 3 6 3 2 2 6" xfId="2127"/>
    <cellStyle name="Денежный 24 3 6 3 2 2 7" xfId="2128"/>
    <cellStyle name="Денежный 24 3 6 3 2 2 8" xfId="2129"/>
    <cellStyle name="Денежный 24 3 6 3 2 3" xfId="2130"/>
    <cellStyle name="Денежный 24 3 6 3 2 4" xfId="2131"/>
    <cellStyle name="Денежный 24 3 6 3 2 5" xfId="2132"/>
    <cellStyle name="Денежный 24 3 6 3 2 6" xfId="2133"/>
    <cellStyle name="Денежный 24 3 6 3 2 7" xfId="2134"/>
    <cellStyle name="Денежный 24 3 6 3 2 8" xfId="2135"/>
    <cellStyle name="Денежный 24 3 6 3 3" xfId="2136"/>
    <cellStyle name="Денежный 24 3 6 3 4" xfId="2137"/>
    <cellStyle name="Денежный 24 3 6 3 5" xfId="2138"/>
    <cellStyle name="Денежный 24 3 6 3 6" xfId="2139"/>
    <cellStyle name="Денежный 24 3 6 3 7" xfId="2140"/>
    <cellStyle name="Денежный 24 3 6 3 8" xfId="2141"/>
    <cellStyle name="Денежный 24 3 6 3 9" xfId="2142"/>
    <cellStyle name="Денежный 24 3 6 4" xfId="2143"/>
    <cellStyle name="Денежный 24 3 6 5" xfId="2144"/>
    <cellStyle name="Денежный 24 3 6 5 2" xfId="2145"/>
    <cellStyle name="Денежный 24 3 6 5 2 2" xfId="2146"/>
    <cellStyle name="Денежный 24 3 6 5 2 3" xfId="2147"/>
    <cellStyle name="Денежный 24 3 6 5 2 4" xfId="2148"/>
    <cellStyle name="Денежный 24 3 6 5 2 5" xfId="2149"/>
    <cellStyle name="Денежный 24 3 6 5 2 6" xfId="2150"/>
    <cellStyle name="Денежный 24 3 6 5 2 7" xfId="2151"/>
    <cellStyle name="Денежный 24 3 6 5 2 8" xfId="2152"/>
    <cellStyle name="Денежный 24 3 6 5 3" xfId="2153"/>
    <cellStyle name="Денежный 24 3 6 5 4" xfId="2154"/>
    <cellStyle name="Денежный 24 3 6 5 5" xfId="2155"/>
    <cellStyle name="Денежный 24 3 6 5 6" xfId="2156"/>
    <cellStyle name="Денежный 24 3 6 5 7" xfId="2157"/>
    <cellStyle name="Денежный 24 3 6 5 8" xfId="2158"/>
    <cellStyle name="Денежный 24 3 6 6" xfId="2159"/>
    <cellStyle name="Денежный 24 3 6 7" xfId="2160"/>
    <cellStyle name="Денежный 24 3 6 8" xfId="2161"/>
    <cellStyle name="Денежный 24 3 6 9" xfId="2162"/>
    <cellStyle name="Денежный 24 3 7" xfId="2163"/>
    <cellStyle name="Денежный 24 3 8" xfId="2164"/>
    <cellStyle name="Денежный 24 3 8 10" xfId="2165"/>
    <cellStyle name="Денежный 24 3 8 2" xfId="2166"/>
    <cellStyle name="Денежный 24 3 8 2 2" xfId="2167"/>
    <cellStyle name="Денежный 24 3 8 2 2 2" xfId="2168"/>
    <cellStyle name="Денежный 24 3 8 2 2 3" xfId="2169"/>
    <cellStyle name="Денежный 24 3 8 2 2 4" xfId="2170"/>
    <cellStyle name="Денежный 24 3 8 2 2 5" xfId="2171"/>
    <cellStyle name="Денежный 24 3 8 2 2 6" xfId="2172"/>
    <cellStyle name="Денежный 24 3 8 2 2 7" xfId="2173"/>
    <cellStyle name="Денежный 24 3 8 2 2 8" xfId="2174"/>
    <cellStyle name="Денежный 24 3 8 2 3" xfId="2175"/>
    <cellStyle name="Денежный 24 3 8 2 4" xfId="2176"/>
    <cellStyle name="Денежный 24 3 8 2 5" xfId="2177"/>
    <cellStyle name="Денежный 24 3 8 2 6" xfId="2178"/>
    <cellStyle name="Денежный 24 3 8 2 7" xfId="2179"/>
    <cellStyle name="Денежный 24 3 8 2 8" xfId="2180"/>
    <cellStyle name="Денежный 24 3 8 3" xfId="2181"/>
    <cellStyle name="Денежный 24 3 8 4" xfId="2182"/>
    <cellStyle name="Денежный 24 3 8 5" xfId="2183"/>
    <cellStyle name="Денежный 24 3 8 6" xfId="2184"/>
    <cellStyle name="Денежный 24 3 8 7" xfId="2185"/>
    <cellStyle name="Денежный 24 3 8 8" xfId="2186"/>
    <cellStyle name="Денежный 24 3 8 9" xfId="2187"/>
    <cellStyle name="Денежный 24 3 9" xfId="2188"/>
    <cellStyle name="Денежный 24 4" xfId="2189"/>
    <cellStyle name="Денежный 24 5" xfId="2190"/>
    <cellStyle name="Денежный 24 6" xfId="2191"/>
    <cellStyle name="Денежный 24 7" xfId="2192"/>
    <cellStyle name="Денежный 24 8" xfId="2193"/>
    <cellStyle name="Денежный 24 9" xfId="2194"/>
    <cellStyle name="Денежный 25" xfId="2195"/>
    <cellStyle name="Денежный 26" xfId="2196"/>
    <cellStyle name="Денежный 27" xfId="2197"/>
    <cellStyle name="Денежный 28" xfId="2198"/>
    <cellStyle name="Денежный 29" xfId="2199"/>
    <cellStyle name="Денежный 3" xfId="2200"/>
    <cellStyle name="Денежный 3 10" xfId="2201"/>
    <cellStyle name="Денежный 3 11" xfId="2202"/>
    <cellStyle name="Денежный 3 12" xfId="2203"/>
    <cellStyle name="Денежный 3 13" xfId="2204"/>
    <cellStyle name="Денежный 3 14" xfId="2205"/>
    <cellStyle name="Денежный 3 15" xfId="2206"/>
    <cellStyle name="Денежный 3 15 10" xfId="2207"/>
    <cellStyle name="Денежный 3 15 11" xfId="2208"/>
    <cellStyle name="Денежный 3 15 12" xfId="2209"/>
    <cellStyle name="Денежный 3 15 2" xfId="2210"/>
    <cellStyle name="Денежный 3 15 3" xfId="2211"/>
    <cellStyle name="Денежный 3 15 4" xfId="2212"/>
    <cellStyle name="Денежный 3 15 5" xfId="2213"/>
    <cellStyle name="Денежный 3 15 6" xfId="2214"/>
    <cellStyle name="Денежный 3 15 7" xfId="2215"/>
    <cellStyle name="Денежный 3 15 8" xfId="2216"/>
    <cellStyle name="Денежный 3 15 9" xfId="2217"/>
    <cellStyle name="Денежный 3 2" xfId="2218"/>
    <cellStyle name="Денежный 3 2 2" xfId="2219"/>
    <cellStyle name="Денежный 3 2 2 2" xfId="2220"/>
    <cellStyle name="Денежный 3 2 2 2 2" xfId="2221"/>
    <cellStyle name="Денежный 3 2 2 2 2 2" xfId="2222"/>
    <cellStyle name="Денежный 3 2 2 2 2 3" xfId="2223"/>
    <cellStyle name="Денежный 3 2 2 2 2 4" xfId="2224"/>
    <cellStyle name="Денежный 3 2 2 2 3" xfId="2225"/>
    <cellStyle name="Денежный 3 2 2 2 3 2" xfId="2226"/>
    <cellStyle name="Денежный 3 2 2 2 4" xfId="2227"/>
    <cellStyle name="Денежный 3 2 2 2 5" xfId="2228"/>
    <cellStyle name="Денежный 3 2 2 2 6" xfId="2229"/>
    <cellStyle name="Денежный 3 2 2 2 7" xfId="2230"/>
    <cellStyle name="Денежный 3 2 2 3" xfId="2231"/>
    <cellStyle name="Денежный 3 2 2 4" xfId="2232"/>
    <cellStyle name="Денежный 3 2 2 5" xfId="2233"/>
    <cellStyle name="Денежный 3 2 3" xfId="2234"/>
    <cellStyle name="Денежный 3 2 3 2" xfId="2235"/>
    <cellStyle name="Денежный 3 2 3 3" xfId="2236"/>
    <cellStyle name="Денежный 3 2 4" xfId="2237"/>
    <cellStyle name="Денежный 3 2 5" xfId="2238"/>
    <cellStyle name="Денежный 3 2_1443_germes-27.07.2014 финал" xfId="2239"/>
    <cellStyle name="Денежный 3 3" xfId="2240"/>
    <cellStyle name="Денежный 3 3 2" xfId="2241"/>
    <cellStyle name="Денежный 3 3 3" xfId="2242"/>
    <cellStyle name="Денежный 3 3 3 2" xfId="2243"/>
    <cellStyle name="Денежный 3 3 3 2 2" xfId="2244"/>
    <cellStyle name="Денежный 3 3 3 2 3" xfId="2245"/>
    <cellStyle name="Денежный 3 3 3 2 4" xfId="2246"/>
    <cellStyle name="Денежный 3 3 3 3" xfId="2247"/>
    <cellStyle name="Денежный 3 3 3 4" xfId="2248"/>
    <cellStyle name="Денежный 3 3 3 5" xfId="2249"/>
    <cellStyle name="Денежный 3 3 3 6" xfId="2250"/>
    <cellStyle name="Денежный 3 3 3 7" xfId="2251"/>
    <cellStyle name="Денежный 3 3 4" xfId="2252"/>
    <cellStyle name="Денежный 3 4" xfId="2253"/>
    <cellStyle name="Денежный 3 4 2" xfId="2254"/>
    <cellStyle name="Денежный 3 4 3" xfId="2255"/>
    <cellStyle name="Денежный 3 4 3 2" xfId="2256"/>
    <cellStyle name="Денежный 3 4 3 2 2" xfId="2257"/>
    <cellStyle name="Денежный 3 4 3 2 3" xfId="2258"/>
    <cellStyle name="Денежный 3 4 3 2 4" xfId="2259"/>
    <cellStyle name="Денежный 3 4 3 3" xfId="2260"/>
    <cellStyle name="Денежный 3 4 3 4" xfId="2261"/>
    <cellStyle name="Денежный 3 4 3 5" xfId="2262"/>
    <cellStyle name="Денежный 3 4 3 6" xfId="2263"/>
    <cellStyle name="Денежный 3 4 3 7" xfId="2264"/>
    <cellStyle name="Денежный 3 5" xfId="2265"/>
    <cellStyle name="Денежный 3 5 2" xfId="2266"/>
    <cellStyle name="Денежный 3 5 3" xfId="2267"/>
    <cellStyle name="Денежный 3 5 4" xfId="2268"/>
    <cellStyle name="Денежный 3 5 5" xfId="2269"/>
    <cellStyle name="Денежный 3 5 6" xfId="2270"/>
    <cellStyle name="Денежный 3 6" xfId="2271"/>
    <cellStyle name="Денежный 3 6 2" xfId="2272"/>
    <cellStyle name="Денежный 3 6 2 2" xfId="2273"/>
    <cellStyle name="Денежный 3 6 2 2 2" xfId="2274"/>
    <cellStyle name="Денежный 3 6 2 2 3" xfId="2275"/>
    <cellStyle name="Денежный 3 6 2 2 4" xfId="2276"/>
    <cellStyle name="Денежный 3 6 2 3" xfId="2277"/>
    <cellStyle name="Денежный 3 6 2 4" xfId="2278"/>
    <cellStyle name="Денежный 3 6 2 5" xfId="2279"/>
    <cellStyle name="Денежный 3 6 2 6" xfId="2280"/>
    <cellStyle name="Денежный 3 6 2 7" xfId="2281"/>
    <cellStyle name="Денежный 3 6 3" xfId="2282"/>
    <cellStyle name="Денежный 3 7" xfId="2283"/>
    <cellStyle name="Денежный 3 8" xfId="2284"/>
    <cellStyle name="Денежный 3 8 10" xfId="2285"/>
    <cellStyle name="Денежный 3 8 2" xfId="2286"/>
    <cellStyle name="Денежный 3 8 3" xfId="2287"/>
    <cellStyle name="Денежный 3 8 4" xfId="2288"/>
    <cellStyle name="Денежный 3 8 5" xfId="2289"/>
    <cellStyle name="Денежный 3 8 5 2" xfId="2290"/>
    <cellStyle name="Денежный 3 8 5 3" xfId="2291"/>
    <cellStyle name="Денежный 3 8 5 4" xfId="2292"/>
    <cellStyle name="Денежный 3 8 6" xfId="2293"/>
    <cellStyle name="Денежный 3 8 7" xfId="2294"/>
    <cellStyle name="Денежный 3 8 8" xfId="2295"/>
    <cellStyle name="Денежный 3 8 9" xfId="2296"/>
    <cellStyle name="Денежный 3 9" xfId="2297"/>
    <cellStyle name="Денежный 3_1443_germes-27.07.2014 финал" xfId="2298"/>
    <cellStyle name="Денежный 30" xfId="2299"/>
    <cellStyle name="Денежный 31" xfId="2300"/>
    <cellStyle name="Денежный 32" xfId="2301"/>
    <cellStyle name="Денежный 32 2" xfId="2302"/>
    <cellStyle name="Денежный 33" xfId="2303"/>
    <cellStyle name="Денежный 34" xfId="2304"/>
    <cellStyle name="Денежный 35" xfId="2305"/>
    <cellStyle name="Денежный 36" xfId="2306"/>
    <cellStyle name="Денежный 37" xfId="2307"/>
    <cellStyle name="Денежный 38" xfId="2308"/>
    <cellStyle name="Денежный 39" xfId="2309"/>
    <cellStyle name="Денежный 4" xfId="2310"/>
    <cellStyle name="Денежный 4 10" xfId="2311"/>
    <cellStyle name="Денежный 4 11" xfId="2312"/>
    <cellStyle name="Денежный 4 12" xfId="2313"/>
    <cellStyle name="Денежный 4 13" xfId="2314"/>
    <cellStyle name="Денежный 4 13 2" xfId="2315"/>
    <cellStyle name="Денежный 4 13 3" xfId="2316"/>
    <cellStyle name="Денежный 4 13 4" xfId="2317"/>
    <cellStyle name="Денежный 4 14" xfId="2318"/>
    <cellStyle name="Денежный 4 14 10" xfId="2319"/>
    <cellStyle name="Денежный 4 14 11" xfId="2320"/>
    <cellStyle name="Денежный 4 14 12" xfId="2321"/>
    <cellStyle name="Денежный 4 14 2" xfId="2322"/>
    <cellStyle name="Денежный 4 14 2 2" xfId="2323"/>
    <cellStyle name="Денежный 4 14 2 2 2" xfId="2324"/>
    <cellStyle name="Денежный 4 14 2 2 3" xfId="2325"/>
    <cellStyle name="Денежный 4 14 2 2 4" xfId="2326"/>
    <cellStyle name="Денежный 4 14 2 3" xfId="2327"/>
    <cellStyle name="Денежный 4 14 2 4" xfId="2328"/>
    <cellStyle name="Денежный 4 14 2 5" xfId="2329"/>
    <cellStyle name="Денежный 4 14 2 6" xfId="2330"/>
    <cellStyle name="Денежный 4 14 2 7" xfId="2331"/>
    <cellStyle name="Денежный 4 14 3" xfId="2332"/>
    <cellStyle name="Денежный 4 14 3 2" xfId="2333"/>
    <cellStyle name="Денежный 4 14 3 2 2" xfId="2334"/>
    <cellStyle name="Денежный 4 14 3 2 3" xfId="2335"/>
    <cellStyle name="Денежный 4 14 3 2 4" xfId="2336"/>
    <cellStyle name="Денежный 4 14 3 3" xfId="2337"/>
    <cellStyle name="Денежный 4 14 3 4" xfId="2338"/>
    <cellStyle name="Денежный 4 14 3 5" xfId="2339"/>
    <cellStyle name="Денежный 4 14 3 6" xfId="2340"/>
    <cellStyle name="Денежный 4 14 3 7" xfId="2341"/>
    <cellStyle name="Денежный 4 14 4" xfId="2342"/>
    <cellStyle name="Денежный 4 14 4 2" xfId="2343"/>
    <cellStyle name="Денежный 4 14 4 2 2" xfId="2344"/>
    <cellStyle name="Денежный 4 14 4 2 3" xfId="2345"/>
    <cellStyle name="Денежный 4 14 4 2 4" xfId="2346"/>
    <cellStyle name="Денежный 4 14 4 3" xfId="2347"/>
    <cellStyle name="Денежный 4 14 4 4" xfId="2348"/>
    <cellStyle name="Денежный 4 14 4 5" xfId="2349"/>
    <cellStyle name="Денежный 4 14 4 6" xfId="2350"/>
    <cellStyle name="Денежный 4 14 4 7" xfId="2351"/>
    <cellStyle name="Денежный 4 14 5" xfId="2352"/>
    <cellStyle name="Денежный 4 14 5 2" xfId="2353"/>
    <cellStyle name="Денежный 4 14 5 2 2" xfId="2354"/>
    <cellStyle name="Денежный 4 14 5 2 3" xfId="2355"/>
    <cellStyle name="Денежный 4 14 5 2 4" xfId="2356"/>
    <cellStyle name="Денежный 4 14 5 3" xfId="2357"/>
    <cellStyle name="Денежный 4 14 5 4" xfId="2358"/>
    <cellStyle name="Денежный 4 14 5 5" xfId="2359"/>
    <cellStyle name="Денежный 4 14 5 6" xfId="2360"/>
    <cellStyle name="Денежный 4 14 5 7" xfId="2361"/>
    <cellStyle name="Денежный 4 14 6" xfId="2362"/>
    <cellStyle name="Денежный 4 14 6 2" xfId="2363"/>
    <cellStyle name="Денежный 4 14 6 2 2" xfId="2364"/>
    <cellStyle name="Денежный 4 14 6 2 3" xfId="2365"/>
    <cellStyle name="Денежный 4 14 6 2 4" xfId="2366"/>
    <cellStyle name="Денежный 4 14 6 3" xfId="2367"/>
    <cellStyle name="Денежный 4 14 6 4" xfId="2368"/>
    <cellStyle name="Денежный 4 14 6 5" xfId="2369"/>
    <cellStyle name="Денежный 4 14 6 6" xfId="2370"/>
    <cellStyle name="Денежный 4 14 6 7" xfId="2371"/>
    <cellStyle name="Денежный 4 14 7" xfId="2372"/>
    <cellStyle name="Денежный 4 14 7 2" xfId="2373"/>
    <cellStyle name="Денежный 4 14 7 2 2" xfId="2374"/>
    <cellStyle name="Денежный 4 14 7 3" xfId="2375"/>
    <cellStyle name="Денежный 4 14 7 4" xfId="2376"/>
    <cellStyle name="Денежный 4 14 8" xfId="2377"/>
    <cellStyle name="Денежный 4 14 9" xfId="2378"/>
    <cellStyle name="Денежный 4 15" xfId="2379"/>
    <cellStyle name="Денежный 4 15 2" xfId="2380"/>
    <cellStyle name="Денежный 4 15 2 2" xfId="2381"/>
    <cellStyle name="Денежный 4 15 3" xfId="2382"/>
    <cellStyle name="Денежный 4 16" xfId="2383"/>
    <cellStyle name="Денежный 4 16 2" xfId="2384"/>
    <cellStyle name="Денежный 4 2" xfId="2385"/>
    <cellStyle name="Денежный 4 2 2" xfId="2386"/>
    <cellStyle name="Денежный 4 2 3" xfId="2387"/>
    <cellStyle name="Денежный 4 2 4" xfId="2388"/>
    <cellStyle name="Денежный 4 3" xfId="2389"/>
    <cellStyle name="Денежный 4 3 2" xfId="2390"/>
    <cellStyle name="Денежный 4 3 3" xfId="2391"/>
    <cellStyle name="Денежный 4 3 3 2" xfId="2392"/>
    <cellStyle name="Денежный 4 3 3 3" xfId="2393"/>
    <cellStyle name="Денежный 4 3 3 4" xfId="2394"/>
    <cellStyle name="Денежный 4 3 4" xfId="2395"/>
    <cellStyle name="Денежный 4 3 5" xfId="2396"/>
    <cellStyle name="Денежный 4 3 6" xfId="2397"/>
    <cellStyle name="Денежный 4 3 7" xfId="2398"/>
    <cellStyle name="Денежный 4 3 8" xfId="2399"/>
    <cellStyle name="Денежный 4 3 9" xfId="2400"/>
    <cellStyle name="Денежный 4 4" xfId="2401"/>
    <cellStyle name="Денежный 4 4 2" xfId="2402"/>
    <cellStyle name="Денежный 4 5" xfId="2403"/>
    <cellStyle name="Денежный 4 5 2" xfId="2404"/>
    <cellStyle name="Денежный 4 5 2 2" xfId="2405"/>
    <cellStyle name="Денежный 4 5 2 2 2" xfId="2406"/>
    <cellStyle name="Денежный 4 5 2 2 3" xfId="2407"/>
    <cellStyle name="Денежный 4 5 2 2 4" xfId="2408"/>
    <cellStyle name="Денежный 4 5 2 3" xfId="2409"/>
    <cellStyle name="Денежный 4 5 2 4" xfId="2410"/>
    <cellStyle name="Денежный 4 5 2 5" xfId="2411"/>
    <cellStyle name="Денежный 4 5 2 6" xfId="2412"/>
    <cellStyle name="Денежный 4 5 2 7" xfId="2413"/>
    <cellStyle name="Денежный 4 6" xfId="2414"/>
    <cellStyle name="Денежный 4 7" xfId="2415"/>
    <cellStyle name="Денежный 4 8" xfId="2416"/>
    <cellStyle name="Денежный 4 9" xfId="2417"/>
    <cellStyle name="Денежный 4_МЛ" xfId="2418"/>
    <cellStyle name="Денежный 40" xfId="2419"/>
    <cellStyle name="Денежный 41" xfId="2420"/>
    <cellStyle name="Денежный 42" xfId="2421"/>
    <cellStyle name="Денежный 43" xfId="2422"/>
    <cellStyle name="Денежный 44" xfId="2423"/>
    <cellStyle name="Денежный 45" xfId="2424"/>
    <cellStyle name="Денежный 46" xfId="2425"/>
    <cellStyle name="Денежный 47" xfId="2426"/>
    <cellStyle name="Денежный 48" xfId="2427"/>
    <cellStyle name="Денежный 49" xfId="2428"/>
    <cellStyle name="Денежный 5" xfId="2429"/>
    <cellStyle name="Денежный 5 2" xfId="2430"/>
    <cellStyle name="Денежный 5 2 2" xfId="2431"/>
    <cellStyle name="Денежный 5 2 3" xfId="2432"/>
    <cellStyle name="Денежный 5 2 4" xfId="2433"/>
    <cellStyle name="Денежный 5 3" xfId="2434"/>
    <cellStyle name="Денежный 5 3 2" xfId="2435"/>
    <cellStyle name="Денежный 5 4" xfId="2436"/>
    <cellStyle name="Денежный 5 5" xfId="2437"/>
    <cellStyle name="Денежный 5 5 2" xfId="2438"/>
    <cellStyle name="Денежный 5 5 3" xfId="2439"/>
    <cellStyle name="Денежный 5 5 4" xfId="2440"/>
    <cellStyle name="Денежный 5 6" xfId="2441"/>
    <cellStyle name="Денежный 5 7" xfId="2442"/>
    <cellStyle name="Денежный 50" xfId="2443"/>
    <cellStyle name="Денежный 51" xfId="2444"/>
    <cellStyle name="Денежный 52" xfId="2445"/>
    <cellStyle name="Денежный 53" xfId="2446"/>
    <cellStyle name="Денежный 54" xfId="2447"/>
    <cellStyle name="Денежный 55" xfId="2448"/>
    <cellStyle name="Денежный 56" xfId="2449"/>
    <cellStyle name="Денежный 57" xfId="2450"/>
    <cellStyle name="Денежный 58" xfId="2451"/>
    <cellStyle name="Денежный 59" xfId="2452"/>
    <cellStyle name="Денежный 6" xfId="2453"/>
    <cellStyle name="Денежный 6 10" xfId="2454"/>
    <cellStyle name="Денежный 6 11" xfId="2455"/>
    <cellStyle name="Денежный 6 2" xfId="2456"/>
    <cellStyle name="Денежный 6 2 2" xfId="2457"/>
    <cellStyle name="Денежный 6 2 3" xfId="2458"/>
    <cellStyle name="Денежный 6 2 4" xfId="2459"/>
    <cellStyle name="Денежный 6 3" xfId="2460"/>
    <cellStyle name="Денежный 6 3 2" xfId="2461"/>
    <cellStyle name="Денежный 6 3 3" xfId="2462"/>
    <cellStyle name="Денежный 6 4" xfId="2463"/>
    <cellStyle name="Денежный 6 4 2" xfId="2464"/>
    <cellStyle name="Денежный 6 4 3" xfId="2465"/>
    <cellStyle name="Денежный 6 5" xfId="2466"/>
    <cellStyle name="Денежный 6 5 2" xfId="2467"/>
    <cellStyle name="Денежный 6 5 3" xfId="2468"/>
    <cellStyle name="Денежный 6 5 4" xfId="2469"/>
    <cellStyle name="Денежный 6 6" xfId="2470"/>
    <cellStyle name="Денежный 6 7" xfId="2471"/>
    <cellStyle name="Денежный 6 7 10" xfId="2472"/>
    <cellStyle name="Денежный 6 7 10 10" xfId="2473"/>
    <cellStyle name="Денежный 6 7 10 2" xfId="2474"/>
    <cellStyle name="Денежный 6 7 10 2 2" xfId="2475"/>
    <cellStyle name="Денежный 6 7 10 2 2 2" xfId="2476"/>
    <cellStyle name="Денежный 6 7 10 2 2 3" xfId="2477"/>
    <cellStyle name="Денежный 6 7 10 2 2 4" xfId="2478"/>
    <cellStyle name="Денежный 6 7 10 2 2 5" xfId="2479"/>
    <cellStyle name="Денежный 6 7 10 2 2 6" xfId="2480"/>
    <cellStyle name="Денежный 6 7 10 2 2 7" xfId="2481"/>
    <cellStyle name="Денежный 6 7 10 2 2 8" xfId="2482"/>
    <cellStyle name="Денежный 6 7 10 2 3" xfId="2483"/>
    <cellStyle name="Денежный 6 7 10 2 4" xfId="2484"/>
    <cellStyle name="Денежный 6 7 10 2 5" xfId="2485"/>
    <cellStyle name="Денежный 6 7 10 2 6" xfId="2486"/>
    <cellStyle name="Денежный 6 7 10 2 7" xfId="2487"/>
    <cellStyle name="Денежный 6 7 10 2 8" xfId="2488"/>
    <cellStyle name="Денежный 6 7 10 3" xfId="2489"/>
    <cellStyle name="Денежный 6 7 10 4" xfId="2490"/>
    <cellStyle name="Денежный 6 7 10 5" xfId="2491"/>
    <cellStyle name="Денежный 6 7 10 6" xfId="2492"/>
    <cellStyle name="Денежный 6 7 10 7" xfId="2493"/>
    <cellStyle name="Денежный 6 7 10 8" xfId="2494"/>
    <cellStyle name="Денежный 6 7 10 9" xfId="2495"/>
    <cellStyle name="Денежный 6 7 11" xfId="2496"/>
    <cellStyle name="Денежный 6 7 12" xfId="2497"/>
    <cellStyle name="Денежный 6 7 13" xfId="2498"/>
    <cellStyle name="Денежный 6 7 13 2" xfId="2499"/>
    <cellStyle name="Денежный 6 7 13 2 2" xfId="2500"/>
    <cellStyle name="Денежный 6 7 13 2 3" xfId="2501"/>
    <cellStyle name="Денежный 6 7 13 2 4" xfId="2502"/>
    <cellStyle name="Денежный 6 7 13 2 5" xfId="2503"/>
    <cellStyle name="Денежный 6 7 13 2 6" xfId="2504"/>
    <cellStyle name="Денежный 6 7 13 2 7" xfId="2505"/>
    <cellStyle name="Денежный 6 7 13 2 8" xfId="2506"/>
    <cellStyle name="Денежный 6 7 13 3" xfId="2507"/>
    <cellStyle name="Денежный 6 7 13 4" xfId="2508"/>
    <cellStyle name="Денежный 6 7 13 5" xfId="2509"/>
    <cellStyle name="Денежный 6 7 13 6" xfId="2510"/>
    <cellStyle name="Денежный 6 7 13 7" xfId="2511"/>
    <cellStyle name="Денежный 6 7 13 8" xfId="2512"/>
    <cellStyle name="Денежный 6 7 14" xfId="2513"/>
    <cellStyle name="Денежный 6 7 15" xfId="2514"/>
    <cellStyle name="Денежный 6 7 16" xfId="2515"/>
    <cellStyle name="Денежный 6 7 17" xfId="2516"/>
    <cellStyle name="Денежный 6 7 18" xfId="2517"/>
    <cellStyle name="Денежный 6 7 19" xfId="2518"/>
    <cellStyle name="Денежный 6 7 2" xfId="2519"/>
    <cellStyle name="Денежный 6 7 20" xfId="2520"/>
    <cellStyle name="Денежный 6 7 21" xfId="2521"/>
    <cellStyle name="Денежный 6 7 3" xfId="2522"/>
    <cellStyle name="Денежный 6 7 4" xfId="2523"/>
    <cellStyle name="Денежный 6 7 5" xfId="2524"/>
    <cellStyle name="Денежный 6 7 6" xfId="2525"/>
    <cellStyle name="Денежный 6 7 7" xfId="2526"/>
    <cellStyle name="Денежный 6 7 7 10" xfId="2527"/>
    <cellStyle name="Денежный 6 7 7 11" xfId="2528"/>
    <cellStyle name="Денежный 6 7 7 12" xfId="2529"/>
    <cellStyle name="Денежный 6 7 7 2" xfId="2530"/>
    <cellStyle name="Денежный 6 7 7 2 10" xfId="2531"/>
    <cellStyle name="Денежный 6 7 7 2 11" xfId="2532"/>
    <cellStyle name="Денежный 6 7 7 2 12" xfId="2533"/>
    <cellStyle name="Денежный 6 7 7 2 2" xfId="2534"/>
    <cellStyle name="Денежный 6 7 7 2 2 10" xfId="2535"/>
    <cellStyle name="Денежный 6 7 7 2 2 2" xfId="2536"/>
    <cellStyle name="Денежный 6 7 7 2 2 2 2" xfId="2537"/>
    <cellStyle name="Денежный 6 7 7 2 2 2 2 2" xfId="2538"/>
    <cellStyle name="Денежный 6 7 7 2 2 2 2 3" xfId="2539"/>
    <cellStyle name="Денежный 6 7 7 2 2 2 2 4" xfId="2540"/>
    <cellStyle name="Денежный 6 7 7 2 2 2 2 5" xfId="2541"/>
    <cellStyle name="Денежный 6 7 7 2 2 2 2 6" xfId="2542"/>
    <cellStyle name="Денежный 6 7 7 2 2 2 2 7" xfId="2543"/>
    <cellStyle name="Денежный 6 7 7 2 2 2 2 8" xfId="2544"/>
    <cellStyle name="Денежный 6 7 7 2 2 2 3" xfId="2545"/>
    <cellStyle name="Денежный 6 7 7 2 2 2 4" xfId="2546"/>
    <cellStyle name="Денежный 6 7 7 2 2 2 5" xfId="2547"/>
    <cellStyle name="Денежный 6 7 7 2 2 2 6" xfId="2548"/>
    <cellStyle name="Денежный 6 7 7 2 2 2 7" xfId="2549"/>
    <cellStyle name="Денежный 6 7 7 2 2 2 8" xfId="2550"/>
    <cellStyle name="Денежный 6 7 7 2 2 3" xfId="2551"/>
    <cellStyle name="Денежный 6 7 7 2 2 4" xfId="2552"/>
    <cellStyle name="Денежный 6 7 7 2 2 5" xfId="2553"/>
    <cellStyle name="Денежный 6 7 7 2 2 6" xfId="2554"/>
    <cellStyle name="Денежный 6 7 7 2 2 7" xfId="2555"/>
    <cellStyle name="Денежный 6 7 7 2 2 8" xfId="2556"/>
    <cellStyle name="Денежный 6 7 7 2 2 9" xfId="2557"/>
    <cellStyle name="Денежный 6 7 7 2 3" xfId="2558"/>
    <cellStyle name="Денежный 6 7 7 2 4" xfId="2559"/>
    <cellStyle name="Денежный 6 7 7 2 5" xfId="2560"/>
    <cellStyle name="Денежный 6 7 7 2 5 2" xfId="2561"/>
    <cellStyle name="Денежный 6 7 7 2 5 2 2" xfId="2562"/>
    <cellStyle name="Денежный 6 7 7 2 5 2 3" xfId="2563"/>
    <cellStyle name="Денежный 6 7 7 2 5 2 4" xfId="2564"/>
    <cellStyle name="Денежный 6 7 7 2 5 2 5" xfId="2565"/>
    <cellStyle name="Денежный 6 7 7 2 5 2 6" xfId="2566"/>
    <cellStyle name="Денежный 6 7 7 2 5 2 7" xfId="2567"/>
    <cellStyle name="Денежный 6 7 7 2 5 2 8" xfId="2568"/>
    <cellStyle name="Денежный 6 7 7 2 5 3" xfId="2569"/>
    <cellStyle name="Денежный 6 7 7 2 5 4" xfId="2570"/>
    <cellStyle name="Денежный 6 7 7 2 5 5" xfId="2571"/>
    <cellStyle name="Денежный 6 7 7 2 5 6" xfId="2572"/>
    <cellStyle name="Денежный 6 7 7 2 5 7" xfId="2573"/>
    <cellStyle name="Денежный 6 7 7 2 5 8" xfId="2574"/>
    <cellStyle name="Денежный 6 7 7 2 6" xfId="2575"/>
    <cellStyle name="Денежный 6 7 7 2 7" xfId="2576"/>
    <cellStyle name="Денежный 6 7 7 2 8" xfId="2577"/>
    <cellStyle name="Денежный 6 7 7 2 9" xfId="2578"/>
    <cellStyle name="Денежный 6 7 7 3" xfId="2579"/>
    <cellStyle name="Денежный 6 7 7 3 10" xfId="2580"/>
    <cellStyle name="Денежный 6 7 7 3 2" xfId="2581"/>
    <cellStyle name="Денежный 6 7 7 3 2 2" xfId="2582"/>
    <cellStyle name="Денежный 6 7 7 3 2 2 2" xfId="2583"/>
    <cellStyle name="Денежный 6 7 7 3 2 2 3" xfId="2584"/>
    <cellStyle name="Денежный 6 7 7 3 2 2 4" xfId="2585"/>
    <cellStyle name="Денежный 6 7 7 3 2 2 5" xfId="2586"/>
    <cellStyle name="Денежный 6 7 7 3 2 2 6" xfId="2587"/>
    <cellStyle name="Денежный 6 7 7 3 2 2 7" xfId="2588"/>
    <cellStyle name="Денежный 6 7 7 3 2 2 8" xfId="2589"/>
    <cellStyle name="Денежный 6 7 7 3 2 3" xfId="2590"/>
    <cellStyle name="Денежный 6 7 7 3 2 4" xfId="2591"/>
    <cellStyle name="Денежный 6 7 7 3 2 5" xfId="2592"/>
    <cellStyle name="Денежный 6 7 7 3 2 6" xfId="2593"/>
    <cellStyle name="Денежный 6 7 7 3 2 7" xfId="2594"/>
    <cellStyle name="Денежный 6 7 7 3 2 8" xfId="2595"/>
    <cellStyle name="Денежный 6 7 7 3 3" xfId="2596"/>
    <cellStyle name="Денежный 6 7 7 3 4" xfId="2597"/>
    <cellStyle name="Денежный 6 7 7 3 5" xfId="2598"/>
    <cellStyle name="Денежный 6 7 7 3 6" xfId="2599"/>
    <cellStyle name="Денежный 6 7 7 3 7" xfId="2600"/>
    <cellStyle name="Денежный 6 7 7 3 8" xfId="2601"/>
    <cellStyle name="Денежный 6 7 7 3 9" xfId="2602"/>
    <cellStyle name="Денежный 6 7 7 4" xfId="2603"/>
    <cellStyle name="Денежный 6 7 7 5" xfId="2604"/>
    <cellStyle name="Денежный 6 7 7 5 2" xfId="2605"/>
    <cellStyle name="Денежный 6 7 7 5 2 2" xfId="2606"/>
    <cellStyle name="Денежный 6 7 7 5 2 3" xfId="2607"/>
    <cellStyle name="Денежный 6 7 7 5 2 4" xfId="2608"/>
    <cellStyle name="Денежный 6 7 7 5 2 5" xfId="2609"/>
    <cellStyle name="Денежный 6 7 7 5 2 6" xfId="2610"/>
    <cellStyle name="Денежный 6 7 7 5 2 7" xfId="2611"/>
    <cellStyle name="Денежный 6 7 7 5 2 8" xfId="2612"/>
    <cellStyle name="Денежный 6 7 7 5 3" xfId="2613"/>
    <cellStyle name="Денежный 6 7 7 5 4" xfId="2614"/>
    <cellStyle name="Денежный 6 7 7 5 5" xfId="2615"/>
    <cellStyle name="Денежный 6 7 7 5 6" xfId="2616"/>
    <cellStyle name="Денежный 6 7 7 5 7" xfId="2617"/>
    <cellStyle name="Денежный 6 7 7 5 8" xfId="2618"/>
    <cellStyle name="Денежный 6 7 7 6" xfId="2619"/>
    <cellStyle name="Денежный 6 7 7 7" xfId="2620"/>
    <cellStyle name="Денежный 6 7 7 8" xfId="2621"/>
    <cellStyle name="Денежный 6 7 7 9" xfId="2622"/>
    <cellStyle name="Денежный 6 7 8" xfId="2623"/>
    <cellStyle name="Денежный 6 7 9" xfId="2624"/>
    <cellStyle name="Денежный 6 8" xfId="2625"/>
    <cellStyle name="Денежный 6 8 2" xfId="2626"/>
    <cellStyle name="Денежный 6 8 3" xfId="2627"/>
    <cellStyle name="Денежный 6 8 4" xfId="2628"/>
    <cellStyle name="Денежный 6 9" xfId="2629"/>
    <cellStyle name="Денежный 60" xfId="2630"/>
    <cellStyle name="Денежный 61" xfId="2631"/>
    <cellStyle name="Денежный 62" xfId="2632"/>
    <cellStyle name="Денежный 63" xfId="2633"/>
    <cellStyle name="Денежный 64" xfId="2634"/>
    <cellStyle name="Денежный 65" xfId="2635"/>
    <cellStyle name="Денежный 66" xfId="2636"/>
    <cellStyle name="Денежный 67" xfId="2637"/>
    <cellStyle name="Денежный 68" xfId="2638"/>
    <cellStyle name="Денежный 69" xfId="2639"/>
    <cellStyle name="Денежный 7" xfId="2640"/>
    <cellStyle name="Денежный 7 2" xfId="2641"/>
    <cellStyle name="Денежный 7 2 2" xfId="2642"/>
    <cellStyle name="Денежный 7 2 3" xfId="2643"/>
    <cellStyle name="Денежный 7 2 4" xfId="2644"/>
    <cellStyle name="Денежный 7 3" xfId="2645"/>
    <cellStyle name="Денежный 7 4" xfId="2646"/>
    <cellStyle name="Денежный 7 5" xfId="2647"/>
    <cellStyle name="Денежный 7 5 2" xfId="2648"/>
    <cellStyle name="Денежный 7 5 3" xfId="2649"/>
    <cellStyle name="Денежный 7 5 4" xfId="2650"/>
    <cellStyle name="Денежный 7 6" xfId="2651"/>
    <cellStyle name="Денежный 7 7" xfId="2652"/>
    <cellStyle name="Денежный 7 7 2" xfId="2653"/>
    <cellStyle name="Денежный 7 7 2 2" xfId="2654"/>
    <cellStyle name="Денежный 7 7 2 3" xfId="2655"/>
    <cellStyle name="Денежный 7 7 3" xfId="2656"/>
    <cellStyle name="Денежный 7 8" xfId="2657"/>
    <cellStyle name="Денежный 7 8 2" xfId="2658"/>
    <cellStyle name="Денежный 70" xfId="2659"/>
    <cellStyle name="Денежный 71" xfId="2660"/>
    <cellStyle name="Денежный 72" xfId="2661"/>
    <cellStyle name="Денежный 73" xfId="2662"/>
    <cellStyle name="Денежный 74" xfId="2663"/>
    <cellStyle name="Денежный 75" xfId="2664"/>
    <cellStyle name="Денежный 76" xfId="2665"/>
    <cellStyle name="Денежный 77" xfId="2666"/>
    <cellStyle name="Денежный 78" xfId="2667"/>
    <cellStyle name="Денежный 79" xfId="2668"/>
    <cellStyle name="Денежный 8" xfId="2669"/>
    <cellStyle name="Денежный 8 2" xfId="2670"/>
    <cellStyle name="Денежный 8 2 2" xfId="2671"/>
    <cellStyle name="Денежный 8 2 3" xfId="2672"/>
    <cellStyle name="Денежный 8 2 4" xfId="2673"/>
    <cellStyle name="Денежный 8 3" xfId="2674"/>
    <cellStyle name="Денежный 8 3 2" xfId="2675"/>
    <cellStyle name="Денежный 8 4" xfId="2676"/>
    <cellStyle name="Денежный 8 5" xfId="2677"/>
    <cellStyle name="Денежный 8 5 2" xfId="2678"/>
    <cellStyle name="Денежный 8 5 3" xfId="2679"/>
    <cellStyle name="Денежный 8 5 4" xfId="2680"/>
    <cellStyle name="Денежный 8 6" xfId="2681"/>
    <cellStyle name="Денежный 80" xfId="2682"/>
    <cellStyle name="Денежный 81" xfId="2683"/>
    <cellStyle name="Денежный 82" xfId="2684"/>
    <cellStyle name="Денежный 83" xfId="2685"/>
    <cellStyle name="Денежный 84" xfId="2686"/>
    <cellStyle name="Денежный 85" xfId="2687"/>
    <cellStyle name="Денежный 86" xfId="2688"/>
    <cellStyle name="Денежный 87" xfId="2689"/>
    <cellStyle name="Денежный 88" xfId="2690"/>
    <cellStyle name="Денежный 89" xfId="2691"/>
    <cellStyle name="Денежный 9" xfId="2692"/>
    <cellStyle name="Денежный 9 2" xfId="2693"/>
    <cellStyle name="Денежный 9 2 2" xfId="2694"/>
    <cellStyle name="Денежный 9 2 3" xfId="2695"/>
    <cellStyle name="Денежный 9 2 4" xfId="2696"/>
    <cellStyle name="Денежный 9 2 5" xfId="2697"/>
    <cellStyle name="Денежный 9 2 6" xfId="2698"/>
    <cellStyle name="Денежный 9 3" xfId="2699"/>
    <cellStyle name="Денежный 90" xfId="2700"/>
    <cellStyle name="Денежный 91" xfId="2701"/>
    <cellStyle name="Денежный 92" xfId="2702"/>
    <cellStyle name="Денежный 93" xfId="2703"/>
    <cellStyle name="Денежный 94" xfId="2704"/>
    <cellStyle name="Денежный 95" xfId="2705"/>
    <cellStyle name="Денежный 96" xfId="2706"/>
    <cellStyle name="Денежный 97" xfId="2707"/>
    <cellStyle name="Денежный 98" xfId="2708"/>
    <cellStyle name="Денежный 99" xfId="2709"/>
    <cellStyle name="Заголовок 1" xfId="2710"/>
    <cellStyle name="Заголовок 1 2" xfId="2711"/>
    <cellStyle name="Заголовок 1 2 2" xfId="2712"/>
    <cellStyle name="Заголовок 1 3" xfId="2713"/>
    <cellStyle name="Заголовок 1 3 2" xfId="2714"/>
    <cellStyle name="Заголовок 1 4" xfId="2715"/>
    <cellStyle name="Заголовок 1 4 2" xfId="2716"/>
    <cellStyle name="Заголовок 1 5" xfId="2717"/>
    <cellStyle name="Заголовок 1 5 2" xfId="2718"/>
    <cellStyle name="Заголовок 1 6" xfId="2719"/>
    <cellStyle name="Заголовок 1 6 2" xfId="2720"/>
    <cellStyle name="Заголовок 1 7" xfId="2721"/>
    <cellStyle name="Заголовок 1 8" xfId="2722"/>
    <cellStyle name="Заголовок 2" xfId="2723"/>
    <cellStyle name="Заголовок 2 2" xfId="2724"/>
    <cellStyle name="Заголовок 2 2 2" xfId="2725"/>
    <cellStyle name="Заголовок 2 3" xfId="2726"/>
    <cellStyle name="Заголовок 2 3 2" xfId="2727"/>
    <cellStyle name="Заголовок 2 4" xfId="2728"/>
    <cellStyle name="Заголовок 2 4 2" xfId="2729"/>
    <cellStyle name="Заголовок 2 5" xfId="2730"/>
    <cellStyle name="Заголовок 2 5 2" xfId="2731"/>
    <cellStyle name="Заголовок 2 6" xfId="2732"/>
    <cellStyle name="Заголовок 2 6 2" xfId="2733"/>
    <cellStyle name="Заголовок 2 7" xfId="2734"/>
    <cellStyle name="Заголовок 2 8" xfId="2735"/>
    <cellStyle name="Заголовок 3" xfId="2736"/>
    <cellStyle name="Заголовок 3 2" xfId="2737"/>
    <cellStyle name="Заголовок 3 2 2" xfId="2738"/>
    <cellStyle name="Заголовок 3 3" xfId="2739"/>
    <cellStyle name="Заголовок 3 3 2" xfId="2740"/>
    <cellStyle name="Заголовок 3 4" xfId="2741"/>
    <cellStyle name="Заголовок 3 4 2" xfId="2742"/>
    <cellStyle name="Заголовок 3 5" xfId="2743"/>
    <cellStyle name="Заголовок 3 5 2" xfId="2744"/>
    <cellStyle name="Заголовок 3 6" xfId="2745"/>
    <cellStyle name="Заголовок 3 6 2" xfId="2746"/>
    <cellStyle name="Заголовок 3 7" xfId="2747"/>
    <cellStyle name="Заголовок 3 8" xfId="2748"/>
    <cellStyle name="Заголовок 4" xfId="2749"/>
    <cellStyle name="Заголовок 4 2" xfId="2750"/>
    <cellStyle name="Заголовок 4 2 2" xfId="2751"/>
    <cellStyle name="Заголовок 4 3" xfId="2752"/>
    <cellStyle name="Заголовок 4 3 2" xfId="2753"/>
    <cellStyle name="Заголовок 4 4" xfId="2754"/>
    <cellStyle name="Заголовок 4 4 2" xfId="2755"/>
    <cellStyle name="Заголовок 4 5" xfId="2756"/>
    <cellStyle name="Заголовок 4 5 2" xfId="2757"/>
    <cellStyle name="Заголовок 4 6" xfId="2758"/>
    <cellStyle name="Заголовок 4 6 2" xfId="2759"/>
    <cellStyle name="Заголовок 4 7" xfId="2760"/>
    <cellStyle name="Заголовок 4 8" xfId="2761"/>
    <cellStyle name="Итог" xfId="2762"/>
    <cellStyle name="Итог 2" xfId="2763"/>
    <cellStyle name="Итог 2 2" xfId="2764"/>
    <cellStyle name="Итог 3" xfId="2765"/>
    <cellStyle name="Итог 3 2" xfId="2766"/>
    <cellStyle name="Итог 4" xfId="2767"/>
    <cellStyle name="Итог 4 2" xfId="2768"/>
    <cellStyle name="Итог 5" xfId="2769"/>
    <cellStyle name="Итог 5 2" xfId="2770"/>
    <cellStyle name="Итог 6" xfId="2771"/>
    <cellStyle name="Итог 6 2" xfId="2772"/>
    <cellStyle name="Итог 7" xfId="2773"/>
    <cellStyle name="Итог 8" xfId="2774"/>
    <cellStyle name="Контрольная ячейка" xfId="2775"/>
    <cellStyle name="Контрольная ячейка 2" xfId="2776"/>
    <cellStyle name="Контрольная ячейка 2 2" xfId="2777"/>
    <cellStyle name="Контрольная ячейка 3" xfId="2778"/>
    <cellStyle name="Контрольная ячейка 3 2" xfId="2779"/>
    <cellStyle name="Контрольная ячейка 4" xfId="2780"/>
    <cellStyle name="Контрольная ячейка 4 2" xfId="2781"/>
    <cellStyle name="Контрольная ячейка 5" xfId="2782"/>
    <cellStyle name="Контрольная ячейка 5 2" xfId="2783"/>
    <cellStyle name="Контрольная ячейка 6" xfId="2784"/>
    <cellStyle name="Контрольная ячейка 6 2" xfId="2785"/>
    <cellStyle name="Контрольная ячейка 7" xfId="2786"/>
    <cellStyle name="Контрольная ячейка 7 2" xfId="2787"/>
    <cellStyle name="Контрольная ячейка 8" xfId="2788"/>
    <cellStyle name="Контрольная ячейка 9" xfId="2789"/>
    <cellStyle name="Название" xfId="2790"/>
    <cellStyle name="Название 2" xfId="2791"/>
    <cellStyle name="Название 2 2" xfId="2792"/>
    <cellStyle name="Название 3" xfId="2793"/>
    <cellStyle name="Название 3 2" xfId="2794"/>
    <cellStyle name="Название 4" xfId="2795"/>
    <cellStyle name="Название 4 2" xfId="2796"/>
    <cellStyle name="Название 5" xfId="2797"/>
    <cellStyle name="Название 5 2" xfId="2798"/>
    <cellStyle name="Название 6" xfId="2799"/>
    <cellStyle name="Название 6 2" xfId="2800"/>
    <cellStyle name="Название 7" xfId="2801"/>
    <cellStyle name="Название 8" xfId="2802"/>
    <cellStyle name="Нейтральный" xfId="2803"/>
    <cellStyle name="Нейтральный 2" xfId="2804"/>
    <cellStyle name="Нейтральный 2 2" xfId="2805"/>
    <cellStyle name="Нейтральный 3" xfId="2806"/>
    <cellStyle name="Нейтральный 3 2" xfId="2807"/>
    <cellStyle name="Нейтральный 4" xfId="2808"/>
    <cellStyle name="Нейтральный 4 2" xfId="2809"/>
    <cellStyle name="Нейтральный 5" xfId="2810"/>
    <cellStyle name="Нейтральный 5 2" xfId="2811"/>
    <cellStyle name="Нейтральный 6" xfId="2812"/>
    <cellStyle name="Нейтральный 6 2" xfId="2813"/>
    <cellStyle name="Нейтральный 7" xfId="2814"/>
    <cellStyle name="Нейтральный 7 2" xfId="2815"/>
    <cellStyle name="Нейтральный 8" xfId="2816"/>
    <cellStyle name="Нейтральный 9" xfId="2817"/>
    <cellStyle name="Обычный 10" xfId="2818"/>
    <cellStyle name="Обычный 10 2" xfId="2819"/>
    <cellStyle name="Обычный 10 2 2" xfId="2820"/>
    <cellStyle name="Обычный 10 3" xfId="2821"/>
    <cellStyle name="Обычный 11" xfId="2822"/>
    <cellStyle name="Обычный 11 10" xfId="2823"/>
    <cellStyle name="Обычный 11 10 2" xfId="2824"/>
    <cellStyle name="Обычный 11 11" xfId="2825"/>
    <cellStyle name="Обычный 11 12" xfId="2826"/>
    <cellStyle name="Обычный 11 12 2" xfId="2827"/>
    <cellStyle name="Обычный 11 12 2 2" xfId="2828"/>
    <cellStyle name="Обычный 11 12 3" xfId="2829"/>
    <cellStyle name="Обычный 11 2" xfId="2830"/>
    <cellStyle name="Обычный 11 2 2" xfId="2831"/>
    <cellStyle name="Обычный 11 3" xfId="2832"/>
    <cellStyle name="Обычный 11 4" xfId="2833"/>
    <cellStyle name="Обычный 11 5" xfId="2834"/>
    <cellStyle name="Обычный 11 6" xfId="2835"/>
    <cellStyle name="Обычный 11 7" xfId="2836"/>
    <cellStyle name="Обычный 11 8" xfId="2837"/>
    <cellStyle name="Обычный 11 9" xfId="2838"/>
    <cellStyle name="Обычный 12" xfId="2839"/>
    <cellStyle name="Обычный 12 2" xfId="2840"/>
    <cellStyle name="Обычный 12 2 2" xfId="2841"/>
    <cellStyle name="Обычный 12 2 2 2" xfId="2842"/>
    <cellStyle name="Обычный 12 2 2 2 2" xfId="2843"/>
    <cellStyle name="Обычный 12 2 2 2 3" xfId="2844"/>
    <cellStyle name="Обычный 12 2 2 3" xfId="2845"/>
    <cellStyle name="Обычный 12 2 2 5" xfId="2846"/>
    <cellStyle name="Обычный 12 2 2 6" xfId="2847"/>
    <cellStyle name="Обычный 12 2 3" xfId="2848"/>
    <cellStyle name="Обычный 12 2 4" xfId="2849"/>
    <cellStyle name="Обычный 12 3" xfId="2850"/>
    <cellStyle name="Обычный 12 4" xfId="2851"/>
    <cellStyle name="Обычный 12 5" xfId="2852"/>
    <cellStyle name="Обычный 13" xfId="2853"/>
    <cellStyle name="Обычный 13 2" xfId="2854"/>
    <cellStyle name="Обычный 14" xfId="2855"/>
    <cellStyle name="Обычный 14 2" xfId="2856"/>
    <cellStyle name="Обычный 14 2 2" xfId="2857"/>
    <cellStyle name="Обычный 14 3" xfId="2858"/>
    <cellStyle name="Обычный 14 4" xfId="2859"/>
    <cellStyle name="Обычный 14 5" xfId="2860"/>
    <cellStyle name="Обычный 14 6" xfId="2861"/>
    <cellStyle name="Обычный 15" xfId="2862"/>
    <cellStyle name="Обычный 15 2" xfId="2863"/>
    <cellStyle name="Обычный 16" xfId="2864"/>
    <cellStyle name="Обычный 17" xfId="2865"/>
    <cellStyle name="Обычный 17 2" xfId="2866"/>
    <cellStyle name="Обычный 17 3" xfId="2867"/>
    <cellStyle name="Обычный 17 4" xfId="2868"/>
    <cellStyle name="Обычный 17 5" xfId="2869"/>
    <cellStyle name="Обычный 17 6" xfId="2870"/>
    <cellStyle name="Обычный 17 7" xfId="2871"/>
    <cellStyle name="Обычный 18" xfId="2872"/>
    <cellStyle name="Обычный 18 2" xfId="2873"/>
    <cellStyle name="Обычный 18 3" xfId="2874"/>
    <cellStyle name="Обычный 19" xfId="2875"/>
    <cellStyle name="Обычный 2" xfId="2876"/>
    <cellStyle name="Обычный 2 10" xfId="2877"/>
    <cellStyle name="Обычный 2 10 2" xfId="2878"/>
    <cellStyle name="Обычный 2 10 2 2" xfId="2879"/>
    <cellStyle name="Обычный 2 11" xfId="2880"/>
    <cellStyle name="Обычный 2 12" xfId="2881"/>
    <cellStyle name="Обычный 2 13" xfId="2882"/>
    <cellStyle name="Обычный 2 14" xfId="2883"/>
    <cellStyle name="Обычный 2 14 10" xfId="2884"/>
    <cellStyle name="Обычный 2 14 10 2" xfId="2885"/>
    <cellStyle name="Обычный 2 14 10 3" xfId="2886"/>
    <cellStyle name="Обычный 2 14 11" xfId="2887"/>
    <cellStyle name="Обычный 2 14 12" xfId="2888"/>
    <cellStyle name="Обычный 2 14 2" xfId="2889"/>
    <cellStyle name="Обычный 2 14 2 2" xfId="2890"/>
    <cellStyle name="Обычный 2 14 3" xfId="2891"/>
    <cellStyle name="Обычный 2 14 4" xfId="2892"/>
    <cellStyle name="Обычный 2 14 5" xfId="2893"/>
    <cellStyle name="Обычный 2 14 6" xfId="2894"/>
    <cellStyle name="Обычный 2 14 7" xfId="2895"/>
    <cellStyle name="Обычный 2 14 8" xfId="2896"/>
    <cellStyle name="Обычный 2 14 9" xfId="2897"/>
    <cellStyle name="Обычный 2 15" xfId="2898"/>
    <cellStyle name="Обычный 2 16" xfId="2899"/>
    <cellStyle name="Обычный 2 17" xfId="2900"/>
    <cellStyle name="Обычный 2 18" xfId="2901"/>
    <cellStyle name="Обычный 2 19" xfId="2902"/>
    <cellStyle name="Обычный 2 2" xfId="2903"/>
    <cellStyle name="Обычный 2 2 10" xfId="2904"/>
    <cellStyle name="Обычный 2 2 10 2" xfId="2905"/>
    <cellStyle name="Обычный 2 2 11" xfId="2906"/>
    <cellStyle name="Обычный 2 2 12" xfId="2907"/>
    <cellStyle name="Обычный 2 2 13" xfId="2908"/>
    <cellStyle name="Обычный 2 2 14" xfId="2909"/>
    <cellStyle name="Обычный 2 2 15" xfId="2910"/>
    <cellStyle name="Обычный 2 2 16" xfId="2911"/>
    <cellStyle name="Обычный 2 2 17" xfId="2912"/>
    <cellStyle name="Обычный 2 2 18" xfId="2913"/>
    <cellStyle name="Обычный 2 2 19" xfId="2914"/>
    <cellStyle name="Обычный 2 2 2" xfId="2915"/>
    <cellStyle name="Обычный 2 2 2 2" xfId="2916"/>
    <cellStyle name="Обычный 2 2 2 2 2" xfId="2917"/>
    <cellStyle name="Обычный 2 2 2 2 2 2" xfId="2918"/>
    <cellStyle name="Обычный 2 2 2 2 3" xfId="2919"/>
    <cellStyle name="Обычный 2 2 2 2 3 2" xfId="2920"/>
    <cellStyle name="Обычный 2 2 2 2 4" xfId="2921"/>
    <cellStyle name="Обычный 2 2 2 2 5" xfId="2922"/>
    <cellStyle name="Обычный 2 2 2 3" xfId="2923"/>
    <cellStyle name="Обычный 2 2 2 3 2" xfId="2924"/>
    <cellStyle name="Обычный 2 2 2 4" xfId="2925"/>
    <cellStyle name="Обычный 2 2 2 4 2" xfId="2926"/>
    <cellStyle name="Обычный 2 2 2 4 3" xfId="2927"/>
    <cellStyle name="Обычный 2 2 2 4 4" xfId="2928"/>
    <cellStyle name="Обычный 2 2 2 5" xfId="2929"/>
    <cellStyle name="Обычный 2 2 2 5 2" xfId="2930"/>
    <cellStyle name="Обычный 2 2 2 5 3" xfId="2931"/>
    <cellStyle name="Обычный 2 2 2 5 4" xfId="2932"/>
    <cellStyle name="Обычный 2 2 2 6" xfId="2933"/>
    <cellStyle name="Обычный 2 2 2 7" xfId="2934"/>
    <cellStyle name="Обычный 2 2 2 8" xfId="2935"/>
    <cellStyle name="Обычный 2 2 2 9" xfId="2936"/>
    <cellStyle name="Обычный 2 2 3" xfId="2937"/>
    <cellStyle name="Обычный 2 2 3 10" xfId="2938"/>
    <cellStyle name="Обычный 2 2 3 2" xfId="2939"/>
    <cellStyle name="Обычный 2 2 3 2 2" xfId="2940"/>
    <cellStyle name="Обычный 2 2 3 2 3" xfId="2941"/>
    <cellStyle name="Обычный 2 2 3 3" xfId="2942"/>
    <cellStyle name="Обычный 2 2 3 4" xfId="2943"/>
    <cellStyle name="Обычный 2 2 3 5" xfId="2944"/>
    <cellStyle name="Обычный 2 2 3 6" xfId="2945"/>
    <cellStyle name="Обычный 2 2 3 7" xfId="2946"/>
    <cellStyle name="Обычный 2 2 3 8" xfId="2947"/>
    <cellStyle name="Обычный 2 2 3 9" xfId="2948"/>
    <cellStyle name="Обычный 2 2 4" xfId="2949"/>
    <cellStyle name="Обычный 2 2 4 2" xfId="2950"/>
    <cellStyle name="Обычный 2 2 4 3" xfId="2951"/>
    <cellStyle name="Обычный 2 2 4 4" xfId="2952"/>
    <cellStyle name="Обычный 2 2 5" xfId="2953"/>
    <cellStyle name="Обычный 2 2 5 2" xfId="2954"/>
    <cellStyle name="Обычный 2 2 5 3" xfId="2955"/>
    <cellStyle name="Обычный 2 2 5 4" xfId="2956"/>
    <cellStyle name="Обычный 2 2 6" xfId="2957"/>
    <cellStyle name="Обычный 2 2 7" xfId="2958"/>
    <cellStyle name="Обычный 2 2 8" xfId="2959"/>
    <cellStyle name="Обычный 2 2 9" xfId="2960"/>
    <cellStyle name="Обычный 2 2_База1 (version 1)" xfId="2961"/>
    <cellStyle name="Обычный 2 20" xfId="2962"/>
    <cellStyle name="Обычный 2 21" xfId="2963"/>
    <cellStyle name="Обычный 2 22" xfId="2964"/>
    <cellStyle name="Обычный 2 23" xfId="2965"/>
    <cellStyle name="Обычный 2 23 2" xfId="2966"/>
    <cellStyle name="Обычный 2 24" xfId="2967"/>
    <cellStyle name="Обычный 2 24 2" xfId="2968"/>
    <cellStyle name="Обычный 2 24 3" xfId="2969"/>
    <cellStyle name="Обычный 2 24 4" xfId="2970"/>
    <cellStyle name="Обычный 2 24 5" xfId="2971"/>
    <cellStyle name="Обычный 2 24 6" xfId="2972"/>
    <cellStyle name="Обычный 2 24 7" xfId="2973"/>
    <cellStyle name="Обычный 2 25" xfId="2974"/>
    <cellStyle name="Обычный 2 26" xfId="2975"/>
    <cellStyle name="Обычный 2 27" xfId="2976"/>
    <cellStyle name="Обычный 2 28" xfId="2977"/>
    <cellStyle name="Обычный 2 29" xfId="2978"/>
    <cellStyle name="Обычный 2 3" xfId="2979"/>
    <cellStyle name="Обычный 2 3 10" xfId="2980"/>
    <cellStyle name="Обычный 2 3 10 10" xfId="2981"/>
    <cellStyle name="Обычный 2 3 10 11" xfId="2982"/>
    <cellStyle name="Обычный 2 3 10 12" xfId="2983"/>
    <cellStyle name="Обычный 2 3 10 2" xfId="2984"/>
    <cellStyle name="Обычный 2 3 10 2 10" xfId="2985"/>
    <cellStyle name="Обычный 2 3 10 2 11" xfId="2986"/>
    <cellStyle name="Обычный 2 3 10 2 12" xfId="2987"/>
    <cellStyle name="Обычный 2 3 10 2 2" xfId="2988"/>
    <cellStyle name="Обычный 2 3 10 2 2 10" xfId="2989"/>
    <cellStyle name="Обычный 2 3 10 2 2 2" xfId="2990"/>
    <cellStyle name="Обычный 2 3 10 2 2 2 2" xfId="2991"/>
    <cellStyle name="Обычный 2 3 10 2 2 2 2 2" xfId="2992"/>
    <cellStyle name="Обычный 2 3 10 2 2 2 2 3" xfId="2993"/>
    <cellStyle name="Обычный 2 3 10 2 2 2 2 4" xfId="2994"/>
    <cellStyle name="Обычный 2 3 10 2 2 2 2 5" xfId="2995"/>
    <cellStyle name="Обычный 2 3 10 2 2 2 2 6" xfId="2996"/>
    <cellStyle name="Обычный 2 3 10 2 2 2 2 7" xfId="2997"/>
    <cellStyle name="Обычный 2 3 10 2 2 2 2 8" xfId="2998"/>
    <cellStyle name="Обычный 2 3 10 2 2 2 3" xfId="2999"/>
    <cellStyle name="Обычный 2 3 10 2 2 2 4" xfId="3000"/>
    <cellStyle name="Обычный 2 3 10 2 2 2 5" xfId="3001"/>
    <cellStyle name="Обычный 2 3 10 2 2 2 6" xfId="3002"/>
    <cellStyle name="Обычный 2 3 10 2 2 2 7" xfId="3003"/>
    <cellStyle name="Обычный 2 3 10 2 2 2 8" xfId="3004"/>
    <cellStyle name="Обычный 2 3 10 2 2 3" xfId="3005"/>
    <cellStyle name="Обычный 2 3 10 2 2 4" xfId="3006"/>
    <cellStyle name="Обычный 2 3 10 2 2 5" xfId="3007"/>
    <cellStyle name="Обычный 2 3 10 2 2 6" xfId="3008"/>
    <cellStyle name="Обычный 2 3 10 2 2 7" xfId="3009"/>
    <cellStyle name="Обычный 2 3 10 2 2 8" xfId="3010"/>
    <cellStyle name="Обычный 2 3 10 2 2 9" xfId="3011"/>
    <cellStyle name="Обычный 2 3 10 2 3" xfId="3012"/>
    <cellStyle name="Обычный 2 3 10 2 4" xfId="3013"/>
    <cellStyle name="Обычный 2 3 10 2 5" xfId="3014"/>
    <cellStyle name="Обычный 2 3 10 2 5 2" xfId="3015"/>
    <cellStyle name="Обычный 2 3 10 2 5 2 2" xfId="3016"/>
    <cellStyle name="Обычный 2 3 10 2 5 2 3" xfId="3017"/>
    <cellStyle name="Обычный 2 3 10 2 5 2 4" xfId="3018"/>
    <cellStyle name="Обычный 2 3 10 2 5 2 5" xfId="3019"/>
    <cellStyle name="Обычный 2 3 10 2 5 2 6" xfId="3020"/>
    <cellStyle name="Обычный 2 3 10 2 5 2 7" xfId="3021"/>
    <cellStyle name="Обычный 2 3 10 2 5 2 8" xfId="3022"/>
    <cellStyle name="Обычный 2 3 10 2 5 3" xfId="3023"/>
    <cellStyle name="Обычный 2 3 10 2 5 4" xfId="3024"/>
    <cellStyle name="Обычный 2 3 10 2 5 5" xfId="3025"/>
    <cellStyle name="Обычный 2 3 10 2 5 6" xfId="3026"/>
    <cellStyle name="Обычный 2 3 10 2 5 7" xfId="3027"/>
    <cellStyle name="Обычный 2 3 10 2 5 8" xfId="3028"/>
    <cellStyle name="Обычный 2 3 10 2 6" xfId="3029"/>
    <cellStyle name="Обычный 2 3 10 2 7" xfId="3030"/>
    <cellStyle name="Обычный 2 3 10 2 8" xfId="3031"/>
    <cellStyle name="Обычный 2 3 10 2 9" xfId="3032"/>
    <cellStyle name="Обычный 2 3 10 3" xfId="3033"/>
    <cellStyle name="Обычный 2 3 10 3 10" xfId="3034"/>
    <cellStyle name="Обычный 2 3 10 3 2" xfId="3035"/>
    <cellStyle name="Обычный 2 3 10 3 2 2" xfId="3036"/>
    <cellStyle name="Обычный 2 3 10 3 2 2 2" xfId="3037"/>
    <cellStyle name="Обычный 2 3 10 3 2 2 3" xfId="3038"/>
    <cellStyle name="Обычный 2 3 10 3 2 2 4" xfId="3039"/>
    <cellStyle name="Обычный 2 3 10 3 2 2 5" xfId="3040"/>
    <cellStyle name="Обычный 2 3 10 3 2 2 6" xfId="3041"/>
    <cellStyle name="Обычный 2 3 10 3 2 2 7" xfId="3042"/>
    <cellStyle name="Обычный 2 3 10 3 2 2 8" xfId="3043"/>
    <cellStyle name="Обычный 2 3 10 3 2 3" xfId="3044"/>
    <cellStyle name="Обычный 2 3 10 3 2 4" xfId="3045"/>
    <cellStyle name="Обычный 2 3 10 3 2 5" xfId="3046"/>
    <cellStyle name="Обычный 2 3 10 3 2 6" xfId="3047"/>
    <cellStyle name="Обычный 2 3 10 3 2 7" xfId="3048"/>
    <cellStyle name="Обычный 2 3 10 3 2 8" xfId="3049"/>
    <cellStyle name="Обычный 2 3 10 3 3" xfId="3050"/>
    <cellStyle name="Обычный 2 3 10 3 4" xfId="3051"/>
    <cellStyle name="Обычный 2 3 10 3 5" xfId="3052"/>
    <cellStyle name="Обычный 2 3 10 3 6" xfId="3053"/>
    <cellStyle name="Обычный 2 3 10 3 7" xfId="3054"/>
    <cellStyle name="Обычный 2 3 10 3 8" xfId="3055"/>
    <cellStyle name="Обычный 2 3 10 3 9" xfId="3056"/>
    <cellStyle name="Обычный 2 3 10 4" xfId="3057"/>
    <cellStyle name="Обычный 2 3 10 5" xfId="3058"/>
    <cellStyle name="Обычный 2 3 10 5 2" xfId="3059"/>
    <cellStyle name="Обычный 2 3 10 5 2 2" xfId="3060"/>
    <cellStyle name="Обычный 2 3 10 5 2 3" xfId="3061"/>
    <cellStyle name="Обычный 2 3 10 5 2 4" xfId="3062"/>
    <cellStyle name="Обычный 2 3 10 5 2 5" xfId="3063"/>
    <cellStyle name="Обычный 2 3 10 5 2 6" xfId="3064"/>
    <cellStyle name="Обычный 2 3 10 5 2 7" xfId="3065"/>
    <cellStyle name="Обычный 2 3 10 5 2 8" xfId="3066"/>
    <cellStyle name="Обычный 2 3 10 5 3" xfId="3067"/>
    <cellStyle name="Обычный 2 3 10 5 4" xfId="3068"/>
    <cellStyle name="Обычный 2 3 10 5 5" xfId="3069"/>
    <cellStyle name="Обычный 2 3 10 5 6" xfId="3070"/>
    <cellStyle name="Обычный 2 3 10 5 7" xfId="3071"/>
    <cellStyle name="Обычный 2 3 10 5 8" xfId="3072"/>
    <cellStyle name="Обычный 2 3 10 6" xfId="3073"/>
    <cellStyle name="Обычный 2 3 10 7" xfId="3074"/>
    <cellStyle name="Обычный 2 3 10 8" xfId="3075"/>
    <cellStyle name="Обычный 2 3 10 9" xfId="3076"/>
    <cellStyle name="Обычный 2 3 11" xfId="3077"/>
    <cellStyle name="Обычный 2 3 12" xfId="3078"/>
    <cellStyle name="Обычный 2 3 13" xfId="3079"/>
    <cellStyle name="Обычный 2 3 14" xfId="3080"/>
    <cellStyle name="Обычный 2 3 15" xfId="3081"/>
    <cellStyle name="Обычный 2 3 16" xfId="3082"/>
    <cellStyle name="Обычный 2 3 17" xfId="3083"/>
    <cellStyle name="Обычный 2 3 18" xfId="3084"/>
    <cellStyle name="Обычный 2 3 19" xfId="3085"/>
    <cellStyle name="Обычный 2 3 2" xfId="3086"/>
    <cellStyle name="Обычный 2 3 2 2" xfId="3087"/>
    <cellStyle name="Обычный 2 3 2 3" xfId="3088"/>
    <cellStyle name="Обычный 2 3 2 4" xfId="3089"/>
    <cellStyle name="Обычный 2 3 20" xfId="3090"/>
    <cellStyle name="Обычный 2 3 21" xfId="3091"/>
    <cellStyle name="Обычный 2 3 3" xfId="3092"/>
    <cellStyle name="Обычный 2 3 4" xfId="3093"/>
    <cellStyle name="Обычный 2 3 4 2" xfId="3094"/>
    <cellStyle name="Обычный 2 3 4 3" xfId="3095"/>
    <cellStyle name="Обычный 2 3 5" xfId="3096"/>
    <cellStyle name="Обычный 2 3 6" xfId="3097"/>
    <cellStyle name="Обычный 2 3 7" xfId="3098"/>
    <cellStyle name="Обычный 2 3 8" xfId="3099"/>
    <cellStyle name="Обычный 2 3 9" xfId="3100"/>
    <cellStyle name="Обычный 2 30" xfId="3101"/>
    <cellStyle name="Обычный 2 31" xfId="3102"/>
    <cellStyle name="Обычный 2 32" xfId="3103"/>
    <cellStyle name="Обычный 2 33" xfId="3104"/>
    <cellStyle name="Обычный 2 33 2" xfId="3105"/>
    <cellStyle name="Обычный 2 34" xfId="3106"/>
    <cellStyle name="Обычный 2 35" xfId="3107"/>
    <cellStyle name="Обычный 2 36" xfId="3108"/>
    <cellStyle name="Обычный 2 37" xfId="3109"/>
    <cellStyle name="Обычный 2 38" xfId="3110"/>
    <cellStyle name="Обычный 2 39" xfId="3111"/>
    <cellStyle name="Обычный 2 4" xfId="3112"/>
    <cellStyle name="Обычный 2 4 10" xfId="3113"/>
    <cellStyle name="Обычный 2 4 2" xfId="3114"/>
    <cellStyle name="Обычный 2 4 2 2" xfId="3115"/>
    <cellStyle name="Обычный 2 4 2 3" xfId="3116"/>
    <cellStyle name="Обычный 2 4 2 4" xfId="3117"/>
    <cellStyle name="Обычный 2 4 3" xfId="3118"/>
    <cellStyle name="Обычный 2 4 3 2" xfId="3119"/>
    <cellStyle name="Обычный 2 4 3 3" xfId="3120"/>
    <cellStyle name="Обычный 2 4 4" xfId="3121"/>
    <cellStyle name="Обычный 2 4 5" xfId="3122"/>
    <cellStyle name="Обычный 2 4 6" xfId="3123"/>
    <cellStyle name="Обычный 2 4 7" xfId="3124"/>
    <cellStyle name="Обычный 2 4 8" xfId="3125"/>
    <cellStyle name="Обычный 2 4 9" xfId="3126"/>
    <cellStyle name="Обычный 2 40" xfId="3127"/>
    <cellStyle name="Обычный 2 41" xfId="3128"/>
    <cellStyle name="Обычный 2 42" xfId="3129"/>
    <cellStyle name="Обычный 2 43" xfId="3130"/>
    <cellStyle name="Обычный 2 44" xfId="3131"/>
    <cellStyle name="Обычный 2 45" xfId="3132"/>
    <cellStyle name="Обычный 2 46" xfId="3133"/>
    <cellStyle name="Обычный 2 47" xfId="3134"/>
    <cellStyle name="Обычный 2 5" xfId="3135"/>
    <cellStyle name="Обычный 2 5 2" xfId="3136"/>
    <cellStyle name="Обычный 2 5 2 2" xfId="3137"/>
    <cellStyle name="Обычный 2 5 3" xfId="3138"/>
    <cellStyle name="Обычный 2 5 3 2" xfId="3139"/>
    <cellStyle name="Обычный 2 5 3 3" xfId="3140"/>
    <cellStyle name="Обычный 2 5 3 4" xfId="3141"/>
    <cellStyle name="Обычный 2 51" xfId="3142"/>
    <cellStyle name="Обычный 2 6" xfId="3143"/>
    <cellStyle name="Обычный 2 6 2" xfId="3144"/>
    <cellStyle name="Обычный 2 6 2 2" xfId="3145"/>
    <cellStyle name="Обычный 2 6 2 3" xfId="3146"/>
    <cellStyle name="Обычный 2 7" xfId="3147"/>
    <cellStyle name="Обычный 2 7 2" xfId="3148"/>
    <cellStyle name="Обычный 2 8" xfId="3149"/>
    <cellStyle name="Обычный 2 9" xfId="3150"/>
    <cellStyle name="Обычный 2_12_08_12" xfId="3151"/>
    <cellStyle name="Обычный 20" xfId="3152"/>
    <cellStyle name="Обычный 21" xfId="3153"/>
    <cellStyle name="Обычный 22" xfId="3154"/>
    <cellStyle name="Обычный 23" xfId="3155"/>
    <cellStyle name="Обычный 24" xfId="3156"/>
    <cellStyle name="Обычный 25" xfId="3157"/>
    <cellStyle name="Обычный 26" xfId="3158"/>
    <cellStyle name="Обычный 27" xfId="3159"/>
    <cellStyle name="Обычный 28" xfId="3160"/>
    <cellStyle name="Обычный 29" xfId="3161"/>
    <cellStyle name="Обычный 3" xfId="3162"/>
    <cellStyle name="Обычный 3 10" xfId="3163"/>
    <cellStyle name="Обычный 3 10 2" xfId="3164"/>
    <cellStyle name="Обычный 3 10 3" xfId="3165"/>
    <cellStyle name="Обычный 3 11" xfId="3166"/>
    <cellStyle name="Обычный 3 11 2" xfId="3167"/>
    <cellStyle name="Обычный 3 11 3" xfId="3168"/>
    <cellStyle name="Обычный 3 12" xfId="3169"/>
    <cellStyle name="Обычный 3 12 2" xfId="3170"/>
    <cellStyle name="Обычный 3 12 3" xfId="3171"/>
    <cellStyle name="Обычный 3 13" xfId="3172"/>
    <cellStyle name="Обычный 3 13 11" xfId="3173"/>
    <cellStyle name="Обычный 3 13 2" xfId="3174"/>
    <cellStyle name="Обычный 3 13 2 2" xfId="3175"/>
    <cellStyle name="Обычный 3 13 2 2 2" xfId="3176"/>
    <cellStyle name="Обычный 3 13 2 3" xfId="3177"/>
    <cellStyle name="Обычный 3 13 3" xfId="3178"/>
    <cellStyle name="Обычный 3 13 3 2" xfId="3179"/>
    <cellStyle name="Обычный 3 13 3 5" xfId="3180"/>
    <cellStyle name="Обычный 3 13 4" xfId="3181"/>
    <cellStyle name="Обычный 3 13 4 2" xfId="3182"/>
    <cellStyle name="Обычный 3 13 5" xfId="3183"/>
    <cellStyle name="Обычный 3 13 6" xfId="3184"/>
    <cellStyle name="Обычный 3 13_pudost_16-07_17_startovye" xfId="3185"/>
    <cellStyle name="Обычный 3 14" xfId="3186"/>
    <cellStyle name="Обычный 3 14 2" xfId="3187"/>
    <cellStyle name="Обычный 3 15" xfId="3188"/>
    <cellStyle name="Обычный 3 15 2" xfId="3189"/>
    <cellStyle name="Обычный 3 16" xfId="3190"/>
    <cellStyle name="Обычный 3 16 2" xfId="3191"/>
    <cellStyle name="Обычный 3 17" xfId="3192"/>
    <cellStyle name="Обычный 3 17 2" xfId="3193"/>
    <cellStyle name="Обычный 3 18" xfId="3194"/>
    <cellStyle name="Обычный 3 18 2" xfId="3195"/>
    <cellStyle name="Обычный 3 19" xfId="3196"/>
    <cellStyle name="Обычный 3 19 2" xfId="3197"/>
    <cellStyle name="Обычный 3 2" xfId="3198"/>
    <cellStyle name="Обычный 3 2 10" xfId="3199"/>
    <cellStyle name="Обычный 3 2 11" xfId="3200"/>
    <cellStyle name="Обычный 3 2 12" xfId="3201"/>
    <cellStyle name="Обычный 3 2 13" xfId="3202"/>
    <cellStyle name="Обычный 3 2 2" xfId="3203"/>
    <cellStyle name="Обычный 3 2 2 10" xfId="3204"/>
    <cellStyle name="Обычный 3 2 2 2" xfId="3205"/>
    <cellStyle name="Обычный 3 2 2 2 2" xfId="3206"/>
    <cellStyle name="Обычный 3 2 2 3" xfId="3207"/>
    <cellStyle name="Обычный 3 2 2 4" xfId="3208"/>
    <cellStyle name="Обычный 3 2 2 5" xfId="3209"/>
    <cellStyle name="Обычный 3 2 2 6" xfId="3210"/>
    <cellStyle name="Обычный 3 2 2 7" xfId="3211"/>
    <cellStyle name="Обычный 3 2 2 8" xfId="3212"/>
    <cellStyle name="Обычный 3 2 2 9" xfId="3213"/>
    <cellStyle name="Обычный 3 2 3" xfId="3214"/>
    <cellStyle name="Обычный 3 2 4" xfId="3215"/>
    <cellStyle name="Обычный 3 2 4 2" xfId="3216"/>
    <cellStyle name="Обычный 3 2 4 3" xfId="3217"/>
    <cellStyle name="Обычный 3 2 5" xfId="3218"/>
    <cellStyle name="Обычный 3 2 6" xfId="3219"/>
    <cellStyle name="Обычный 3 2 7" xfId="3220"/>
    <cellStyle name="Обычный 3 2 8" xfId="3221"/>
    <cellStyle name="Обычный 3 2 9" xfId="3222"/>
    <cellStyle name="Обычный 3 20" xfId="3223"/>
    <cellStyle name="Обычный 3 20 2" xfId="3224"/>
    <cellStyle name="Обычный 3 21" xfId="3225"/>
    <cellStyle name="Обычный 3 21 2" xfId="3226"/>
    <cellStyle name="Обычный 3 22" xfId="3227"/>
    <cellStyle name="Обычный 3 23" xfId="3228"/>
    <cellStyle name="Обычный 3 24" xfId="3229"/>
    <cellStyle name="Обычный 3 3" xfId="3230"/>
    <cellStyle name="Обычный 3 3 2" xfId="3231"/>
    <cellStyle name="Обычный 3 3 2 2" xfId="3232"/>
    <cellStyle name="Обычный 3 3 3" xfId="3233"/>
    <cellStyle name="Обычный 3 3 4" xfId="3234"/>
    <cellStyle name="Обычный 3 3 5" xfId="3235"/>
    <cellStyle name="Обычный 3 4" xfId="3236"/>
    <cellStyle name="Обычный 3 4 2" xfId="3237"/>
    <cellStyle name="Обычный 3 4 3" xfId="3238"/>
    <cellStyle name="Обычный 3 5" xfId="3239"/>
    <cellStyle name="Обычный 3 5 2" xfId="3240"/>
    <cellStyle name="Обычный 3 5 2 2" xfId="3241"/>
    <cellStyle name="Обычный 3 5 3" xfId="3242"/>
    <cellStyle name="Обычный 3 5 4" xfId="3243"/>
    <cellStyle name="Обычный 3 5 5" xfId="3244"/>
    <cellStyle name="Обычный 3 6" xfId="3245"/>
    <cellStyle name="Обычный 3 6 2" xfId="3246"/>
    <cellStyle name="Обычный 3 6 3" xfId="3247"/>
    <cellStyle name="Обычный 3 7" xfId="3248"/>
    <cellStyle name="Обычный 3 7 2" xfId="3249"/>
    <cellStyle name="Обычный 3 8" xfId="3250"/>
    <cellStyle name="Обычный 3 8 2" xfId="3251"/>
    <cellStyle name="Обычный 3 8 3" xfId="3252"/>
    <cellStyle name="Обычный 3 9" xfId="3253"/>
    <cellStyle name="Обычный 3 9 2" xfId="3254"/>
    <cellStyle name="Обычный 3 9 3" xfId="3255"/>
    <cellStyle name="Обычный 3_1443_germes-27.07.2014 финал" xfId="3256"/>
    <cellStyle name="Обычный 30" xfId="3257"/>
    <cellStyle name="Обычный 30 12" xfId="3258"/>
    <cellStyle name="Обычный 30 16" xfId="3259"/>
    <cellStyle name="Обычный 30 2" xfId="3260"/>
    <cellStyle name="Обычный 30 3" xfId="3261"/>
    <cellStyle name="Обычный 30 4" xfId="3262"/>
    <cellStyle name="Обычный 30 5" xfId="3263"/>
    <cellStyle name="Обычный 31" xfId="3264"/>
    <cellStyle name="Обычный 34" xfId="3265"/>
    <cellStyle name="Обычный 35" xfId="3266"/>
    <cellStyle name="Обычный 36" xfId="3267"/>
    <cellStyle name="Обычный 39" xfId="3268"/>
    <cellStyle name="Обычный 4" xfId="3269"/>
    <cellStyle name="Обычный 4 10" xfId="3270"/>
    <cellStyle name="Обычный 4 11" xfId="3271"/>
    <cellStyle name="Обычный 4 12" xfId="3272"/>
    <cellStyle name="Обычный 4 13" xfId="3273"/>
    <cellStyle name="Обычный 4 13 2" xfId="3274"/>
    <cellStyle name="Обычный 4 13 3" xfId="3275"/>
    <cellStyle name="Обычный 4 14" xfId="3276"/>
    <cellStyle name="Обычный 4 14 2" xfId="3277"/>
    <cellStyle name="Обычный 4 14 3" xfId="3278"/>
    <cellStyle name="Обычный 4 14 4" xfId="3279"/>
    <cellStyle name="Обычный 4 15" xfId="3280"/>
    <cellStyle name="Обычный 4 16" xfId="3281"/>
    <cellStyle name="Обычный 4 17" xfId="3282"/>
    <cellStyle name="Обычный 4 2" xfId="3283"/>
    <cellStyle name="Обычный 4 2 2" xfId="3284"/>
    <cellStyle name="Обычный 4 2 2 2" xfId="3285"/>
    <cellStyle name="Обычный 4 2 2 3" xfId="3286"/>
    <cellStyle name="Обычный 4 2 3" xfId="3287"/>
    <cellStyle name="Обычный 4 2 4" xfId="3288"/>
    <cellStyle name="Обычный 4 3" xfId="3289"/>
    <cellStyle name="Обычный 4 4" xfId="3290"/>
    <cellStyle name="Обычный 4 5" xfId="3291"/>
    <cellStyle name="Обычный 4 6" xfId="3292"/>
    <cellStyle name="Обычный 4 7" xfId="3293"/>
    <cellStyle name="Обычный 4 8" xfId="3294"/>
    <cellStyle name="Обычный 4 9" xfId="3295"/>
    <cellStyle name="Обычный 4_МЛ" xfId="3296"/>
    <cellStyle name="Обычный 40" xfId="3297"/>
    <cellStyle name="Обычный 42" xfId="3298"/>
    <cellStyle name="Обычный 43" xfId="3299"/>
    <cellStyle name="Обычный 45" xfId="3300"/>
    <cellStyle name="Обычный 5" xfId="3301"/>
    <cellStyle name="Обычный 5 10" xfId="3302"/>
    <cellStyle name="Обычный 5 11" xfId="3303"/>
    <cellStyle name="Обычный 5 12" xfId="3304"/>
    <cellStyle name="Обычный 5 13" xfId="3305"/>
    <cellStyle name="Обычный 5 13 2" xfId="3306"/>
    <cellStyle name="Обычный 5 14" xfId="3307"/>
    <cellStyle name="Обычный 5 14 2" xfId="3308"/>
    <cellStyle name="Обычный 5 14 3" xfId="3309"/>
    <cellStyle name="Обычный 5 15" xfId="3310"/>
    <cellStyle name="Обычный 5 16" xfId="3311"/>
    <cellStyle name="Обычный 5 17" xfId="3312"/>
    <cellStyle name="Обычный 5 18" xfId="3313"/>
    <cellStyle name="Обычный 5 19" xfId="3314"/>
    <cellStyle name="Обычный 5 19 2" xfId="3315"/>
    <cellStyle name="Обычный 5 19 3" xfId="3316"/>
    <cellStyle name="Обычный 5 2" xfId="3317"/>
    <cellStyle name="Обычный 5 2 2" xfId="3318"/>
    <cellStyle name="Обычный 5 2 2 2" xfId="3319"/>
    <cellStyle name="Обычный 5 2 2 3" xfId="3320"/>
    <cellStyle name="Обычный 5 2 3" xfId="3321"/>
    <cellStyle name="Обычный 5 2 3 2" xfId="3322"/>
    <cellStyle name="Обычный 5 2 3 3" xfId="3323"/>
    <cellStyle name="Обычный 5 2 4" xfId="3324"/>
    <cellStyle name="Обычный 5 2 5" xfId="3325"/>
    <cellStyle name="Обычный 5 20" xfId="3326"/>
    <cellStyle name="Обычный 5 20 2" xfId="3327"/>
    <cellStyle name="Обычный 5 20 3" xfId="3328"/>
    <cellStyle name="Обычный 5 21" xfId="3329"/>
    <cellStyle name="Обычный 5 21 2" xfId="3330"/>
    <cellStyle name="Обычный 5 21 2 2" xfId="3331"/>
    <cellStyle name="Обычный 5 21 3" xfId="3332"/>
    <cellStyle name="Обычный 5 22" xfId="3333"/>
    <cellStyle name="Обычный 5 3" xfId="3334"/>
    <cellStyle name="Обычный 5 3 2" xfId="3335"/>
    <cellStyle name="Обычный 5 3 2 2" xfId="3336"/>
    <cellStyle name="Обычный 5 3 2 3" xfId="3337"/>
    <cellStyle name="Обычный 5 3 3" xfId="3338"/>
    <cellStyle name="Обычный 5 3 3 2" xfId="3339"/>
    <cellStyle name="Обычный 5 3 4" xfId="3340"/>
    <cellStyle name="Обычный 5 3 4 2" xfId="3341"/>
    <cellStyle name="Обычный 5 3 5" xfId="3342"/>
    <cellStyle name="Обычный 5 4" xfId="3343"/>
    <cellStyle name="Обычный 5 4 2" xfId="3344"/>
    <cellStyle name="Обычный 5 4 2 2" xfId="3345"/>
    <cellStyle name="Обычный 5 4 2 3" xfId="3346"/>
    <cellStyle name="Обычный 5 4 3" xfId="3347"/>
    <cellStyle name="Обычный 5 5" xfId="3348"/>
    <cellStyle name="Обычный 5 6" xfId="3349"/>
    <cellStyle name="Обычный 5 7" xfId="3350"/>
    <cellStyle name="Обычный 5 8" xfId="3351"/>
    <cellStyle name="Обычный 5 9" xfId="3352"/>
    <cellStyle name="Обычный 5_15_06_2014_prinevskoe" xfId="3353"/>
    <cellStyle name="Обычный 5_25_05_13 2" xfId="3354"/>
    <cellStyle name="Обычный 6" xfId="3355"/>
    <cellStyle name="Обычный 6 10" xfId="3356"/>
    <cellStyle name="Обычный 6 11" xfId="3357"/>
    <cellStyle name="Обычный 6 12" xfId="3358"/>
    <cellStyle name="Обычный 6 12 2" xfId="3359"/>
    <cellStyle name="Обычный 6 13" xfId="3360"/>
    <cellStyle name="Обычный 6 14" xfId="3361"/>
    <cellStyle name="Обычный 6 15" xfId="3362"/>
    <cellStyle name="Обычный 6 16" xfId="3363"/>
    <cellStyle name="Обычный 6 17" xfId="3364"/>
    <cellStyle name="Обычный 6 2" xfId="3365"/>
    <cellStyle name="Обычный 6 2 2" xfId="3366"/>
    <cellStyle name="Обычный 6 2 3" xfId="3367"/>
    <cellStyle name="Обычный 6 3" xfId="3368"/>
    <cellStyle name="Обычный 6 4" xfId="3369"/>
    <cellStyle name="Обычный 6 5" xfId="3370"/>
    <cellStyle name="Обычный 6 6" xfId="3371"/>
    <cellStyle name="Обычный 6 7" xfId="3372"/>
    <cellStyle name="Обычный 6 8" xfId="3373"/>
    <cellStyle name="Обычный 6 9" xfId="3374"/>
    <cellStyle name="Обычный 6_Гермес 26.09.15" xfId="3375"/>
    <cellStyle name="Обычный 7" xfId="3376"/>
    <cellStyle name="Обычный 7 10" xfId="3377"/>
    <cellStyle name="Обычный 7 11" xfId="3378"/>
    <cellStyle name="Обычный 7 12" xfId="3379"/>
    <cellStyle name="Обычный 7 13" xfId="3380"/>
    <cellStyle name="Обычный 7 14" xfId="3381"/>
    <cellStyle name="Обычный 7 2" xfId="3382"/>
    <cellStyle name="Обычный 7 3" xfId="3383"/>
    <cellStyle name="Обычный 7 4" xfId="3384"/>
    <cellStyle name="Обычный 7 5" xfId="3385"/>
    <cellStyle name="Обычный 7 6" xfId="3386"/>
    <cellStyle name="Обычный 7 7" xfId="3387"/>
    <cellStyle name="Обычный 7 8" xfId="3388"/>
    <cellStyle name="Обычный 7 9" xfId="3389"/>
    <cellStyle name="Обычный 8" xfId="3390"/>
    <cellStyle name="Обычный 8 10" xfId="3391"/>
    <cellStyle name="Обычный 8 2" xfId="3392"/>
    <cellStyle name="Обычный 8 3" xfId="3393"/>
    <cellStyle name="Обычный 8 4" xfId="3394"/>
    <cellStyle name="Обычный 8 5" xfId="3395"/>
    <cellStyle name="Обычный 8 6" xfId="3396"/>
    <cellStyle name="Обычный 8 7" xfId="3397"/>
    <cellStyle name="Обычный 8 8" xfId="3398"/>
    <cellStyle name="Обычный 8 9" xfId="3399"/>
    <cellStyle name="Обычный 9" xfId="3400"/>
    <cellStyle name="Обычный 9 2" xfId="3401"/>
    <cellStyle name="Обычный 9 3" xfId="3402"/>
    <cellStyle name="Обычный_База" xfId="3403"/>
    <cellStyle name="Обычный_База 2 2 2 2 2 2" xfId="3404"/>
    <cellStyle name="Обычный_База_База1 2_База1 (version 1)" xfId="3405"/>
    <cellStyle name="Обычный_Выездка технические1 2 2" xfId="3406"/>
    <cellStyle name="Обычный_Выездка технические1 3" xfId="3407"/>
    <cellStyle name="Обычный_Измайлово-2003" xfId="3408"/>
    <cellStyle name="Обычный_Измайлово-2003 2" xfId="3409"/>
    <cellStyle name="Обычный_конкур f" xfId="3410"/>
    <cellStyle name="Обычный_конкур1 11 2" xfId="3411"/>
    <cellStyle name="Обычный_конкур1 2 2" xfId="3412"/>
    <cellStyle name="Обычный_Лист Microsoft Excel" xfId="3413"/>
    <cellStyle name="Обычный_Лист Microsoft Excel 10" xfId="3414"/>
    <cellStyle name="Обычный_Лист Microsoft Excel 10 2" xfId="3415"/>
    <cellStyle name="Обычный_Лист Microsoft Excel 11" xfId="3416"/>
    <cellStyle name="Обычный_Лист Microsoft Excel 11 2" xfId="3417"/>
    <cellStyle name="Обычный_Лист Microsoft Excel 2 12 2" xfId="3418"/>
    <cellStyle name="Обычный_Лист Microsoft Excel 3 2" xfId="3419"/>
    <cellStyle name="Обычный_Орел 11 2" xfId="3420"/>
    <cellStyle name="Обычный_Россия (В) юниоры 2_Стартовые 04-06.04.13" xfId="3421"/>
    <cellStyle name="Followed Hyperlink" xfId="3422"/>
    <cellStyle name="Плохой" xfId="3423"/>
    <cellStyle name="Плохой 2" xfId="3424"/>
    <cellStyle name="Плохой 2 2" xfId="3425"/>
    <cellStyle name="Плохой 3" xfId="3426"/>
    <cellStyle name="Плохой 3 2" xfId="3427"/>
    <cellStyle name="Плохой 4" xfId="3428"/>
    <cellStyle name="Плохой 4 2" xfId="3429"/>
    <cellStyle name="Плохой 5" xfId="3430"/>
    <cellStyle name="Плохой 5 2" xfId="3431"/>
    <cellStyle name="Плохой 6" xfId="3432"/>
    <cellStyle name="Плохой 6 2" xfId="3433"/>
    <cellStyle name="Плохой 7" xfId="3434"/>
    <cellStyle name="Плохой 7 2" xfId="3435"/>
    <cellStyle name="Плохой 8" xfId="3436"/>
    <cellStyle name="Плохой 9" xfId="3437"/>
    <cellStyle name="Пояснение" xfId="3438"/>
    <cellStyle name="Пояснение 2" xfId="3439"/>
    <cellStyle name="Пояснение 2 2" xfId="3440"/>
    <cellStyle name="Пояснение 3" xfId="3441"/>
    <cellStyle name="Пояснение 3 2" xfId="3442"/>
    <cellStyle name="Пояснение 4" xfId="3443"/>
    <cellStyle name="Пояснение 4 2" xfId="3444"/>
    <cellStyle name="Пояснение 5" xfId="3445"/>
    <cellStyle name="Пояснение 5 2" xfId="3446"/>
    <cellStyle name="Пояснение 6" xfId="3447"/>
    <cellStyle name="Пояснение 6 2" xfId="3448"/>
    <cellStyle name="Пояснение 7" xfId="3449"/>
    <cellStyle name="Пояснение 8" xfId="3450"/>
    <cellStyle name="Примечание" xfId="3451"/>
    <cellStyle name="Примечание 10" xfId="3452"/>
    <cellStyle name="Примечание 2" xfId="3453"/>
    <cellStyle name="Примечание 2 2" xfId="3454"/>
    <cellStyle name="Примечание 2 3" xfId="3455"/>
    <cellStyle name="Примечание 3" xfId="3456"/>
    <cellStyle name="Примечание 4" xfId="3457"/>
    <cellStyle name="Примечание 5" xfId="3458"/>
    <cellStyle name="Примечание 6" xfId="3459"/>
    <cellStyle name="Примечание 6 2" xfId="3460"/>
    <cellStyle name="Примечание 7" xfId="3461"/>
    <cellStyle name="Примечание 7 2" xfId="3462"/>
    <cellStyle name="Примечание 8" xfId="3463"/>
    <cellStyle name="Примечание 8 2" xfId="3464"/>
    <cellStyle name="Примечание 9" xfId="3465"/>
    <cellStyle name="Percent" xfId="3466"/>
    <cellStyle name="Процентный 2" xfId="3467"/>
    <cellStyle name="Процентный 2 2" xfId="3468"/>
    <cellStyle name="Связанная ячейка" xfId="3469"/>
    <cellStyle name="Связанная ячейка 2" xfId="3470"/>
    <cellStyle name="Связанная ячейка 2 2" xfId="3471"/>
    <cellStyle name="Связанная ячейка 3" xfId="3472"/>
    <cellStyle name="Связанная ячейка 3 2" xfId="3473"/>
    <cellStyle name="Связанная ячейка 4" xfId="3474"/>
    <cellStyle name="Связанная ячейка 4 2" xfId="3475"/>
    <cellStyle name="Связанная ячейка 5" xfId="3476"/>
    <cellStyle name="Связанная ячейка 5 2" xfId="3477"/>
    <cellStyle name="Связанная ячейка 6" xfId="3478"/>
    <cellStyle name="Связанная ячейка 6 2" xfId="3479"/>
    <cellStyle name="Связанная ячейка 7" xfId="3480"/>
    <cellStyle name="Связанная ячейка 8" xfId="3481"/>
    <cellStyle name="Текст предупреждения" xfId="3482"/>
    <cellStyle name="Текст предупреждения 2" xfId="3483"/>
    <cellStyle name="Текст предупреждения 2 2" xfId="3484"/>
    <cellStyle name="Текст предупреждения 3" xfId="3485"/>
    <cellStyle name="Текст предупреждения 3 2" xfId="3486"/>
    <cellStyle name="Текст предупреждения 4" xfId="3487"/>
    <cellStyle name="Текст предупреждения 4 2" xfId="3488"/>
    <cellStyle name="Текст предупреждения 5" xfId="3489"/>
    <cellStyle name="Текст предупреждения 5 2" xfId="3490"/>
    <cellStyle name="Текст предупреждения 6" xfId="3491"/>
    <cellStyle name="Текст предупреждения 6 2" xfId="3492"/>
    <cellStyle name="Текст предупреждения 7" xfId="3493"/>
    <cellStyle name="Текст предупреждения 8" xfId="3494"/>
    <cellStyle name="Comma" xfId="3495"/>
    <cellStyle name="Comma [0]" xfId="3496"/>
    <cellStyle name="Финансовый 2" xfId="3497"/>
    <cellStyle name="Финансовый 2 2" xfId="3498"/>
    <cellStyle name="Финансовый 2 2 2" xfId="3499"/>
    <cellStyle name="Финансовый 2 2 2 2" xfId="3500"/>
    <cellStyle name="Финансовый 2 2 2 2 2" xfId="3501"/>
    <cellStyle name="Финансовый 2 2 3" xfId="3502"/>
    <cellStyle name="Финансовый 2 2 3 2" xfId="3503"/>
    <cellStyle name="Финансовый 2 2 3 3" xfId="3504"/>
    <cellStyle name="Финансовый 2 2 3 4" xfId="3505"/>
    <cellStyle name="Финансовый 2 2 3 5" xfId="3506"/>
    <cellStyle name="Финансовый 2 2 3 6" xfId="3507"/>
    <cellStyle name="Финансовый 2 2 4" xfId="3508"/>
    <cellStyle name="Финансовый 2 2 4 2" xfId="3509"/>
    <cellStyle name="Финансовый 2 2 4 2 2" xfId="3510"/>
    <cellStyle name="Финансовый 2 2 5" xfId="3511"/>
    <cellStyle name="Финансовый 2 2 5 2" xfId="3512"/>
    <cellStyle name="Финансовый 2 2 5 2 2" xfId="3513"/>
    <cellStyle name="Финансовый 2 2 6" xfId="3514"/>
    <cellStyle name="Финансовый 2 2 6 2" xfId="3515"/>
    <cellStyle name="Финансовый 2 2 6 2 2" xfId="3516"/>
    <cellStyle name="Финансовый 2 2 7" xfId="3517"/>
    <cellStyle name="Финансовый 2 3" xfId="3518"/>
    <cellStyle name="Финансовый 2 3 2" xfId="3519"/>
    <cellStyle name="Финансовый 2 3 2 2" xfId="3520"/>
    <cellStyle name="Финансовый 2 4" xfId="3521"/>
    <cellStyle name="Финансовый 2 4 2" xfId="3522"/>
    <cellStyle name="Финансовый 2 4 2 2" xfId="3523"/>
    <cellStyle name="Финансовый 2 5" xfId="3524"/>
    <cellStyle name="Финансовый 2 6" xfId="3525"/>
    <cellStyle name="Финансовый 2 7" xfId="3526"/>
    <cellStyle name="Финансовый 2 8" xfId="3527"/>
    <cellStyle name="Финансовый 2 9" xfId="3528"/>
    <cellStyle name="Финансовый 3" xfId="3529"/>
    <cellStyle name="Финансовый 3 2" xfId="3530"/>
    <cellStyle name="Финансовый 3 2 2" xfId="3531"/>
    <cellStyle name="Финансовый 3 2 2 2" xfId="3532"/>
    <cellStyle name="Финансовый 3 3" xfId="3533"/>
    <cellStyle name="Финансовый 3 3 2" xfId="3534"/>
    <cellStyle name="Финансовый 3 4" xfId="3535"/>
    <cellStyle name="Финансовый 4" xfId="3536"/>
    <cellStyle name="Финансовый 4 2" xfId="3537"/>
    <cellStyle name="Финансовый 4 2 2" xfId="3538"/>
    <cellStyle name="Финансовый 4 2 3" xfId="3539"/>
    <cellStyle name="Финансовый 4 2 4" xfId="3540"/>
    <cellStyle name="Финансовый 4 2 5" xfId="3541"/>
    <cellStyle name="Финансовый 4 2 6" xfId="3542"/>
    <cellStyle name="Финансовый 4 3" xfId="3543"/>
    <cellStyle name="Хороший" xfId="3544"/>
    <cellStyle name="Хороший 2" xfId="3545"/>
    <cellStyle name="Хороший 2 2" xfId="3546"/>
    <cellStyle name="Хороший 3" xfId="3547"/>
    <cellStyle name="Хороший 3 2" xfId="3548"/>
    <cellStyle name="Хороший 4" xfId="3549"/>
    <cellStyle name="Хороший 4 2" xfId="3550"/>
    <cellStyle name="Хороший 5" xfId="3551"/>
    <cellStyle name="Хороший 5 2" xfId="3552"/>
    <cellStyle name="Хороший 6" xfId="3553"/>
    <cellStyle name="Хороший 6 2" xfId="3554"/>
    <cellStyle name="Хороший 7" xfId="3555"/>
    <cellStyle name="Хороший 7 2" xfId="3556"/>
    <cellStyle name="Хороший 8" xfId="3557"/>
    <cellStyle name="Хороший 9" xfId="3558"/>
  </cellStyles>
  <dxfs count="210">
    <dxf>
      <font>
        <color rgb="FFFF0000"/>
      </font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ont>
        <color rgb="FFFF0000"/>
      </font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ont>
        <color rgb="FFFF0000"/>
      </font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ont>
        <color rgb="FFFF0000"/>
      </font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ont>
        <color rgb="FFFF0000"/>
      </font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ont>
        <color rgb="FFFF0000"/>
      </font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ont>
        <color rgb="FFFF0000"/>
      </font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7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5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5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3</xdr:col>
      <xdr:colOff>1543050</xdr:colOff>
      <xdr:row>0</xdr:row>
      <xdr:rowOff>695325</xdr:rowOff>
    </xdr:to>
    <xdr:pic>
      <xdr:nvPicPr>
        <xdr:cNvPr id="1" name="Рисунок 2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8097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781050</xdr:rowOff>
    </xdr:from>
    <xdr:to>
      <xdr:col>3</xdr:col>
      <xdr:colOff>581025</xdr:colOff>
      <xdr:row>1</xdr:row>
      <xdr:rowOff>361950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781050"/>
          <a:ext cx="8191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1533525</xdr:colOff>
      <xdr:row>0</xdr:row>
      <xdr:rowOff>47625</xdr:rowOff>
    </xdr:from>
    <xdr:to>
      <xdr:col>11</xdr:col>
      <xdr:colOff>752475</xdr:colOff>
      <xdr:row>1</xdr:row>
      <xdr:rowOff>219075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58350" y="47625"/>
          <a:ext cx="11430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209550</xdr:colOff>
      <xdr:row>0</xdr:row>
      <xdr:rowOff>104775</xdr:rowOff>
    </xdr:from>
    <xdr:to>
      <xdr:col>22</xdr:col>
      <xdr:colOff>228600</xdr:colOff>
      <xdr:row>1</xdr:row>
      <xdr:rowOff>47625</xdr:rowOff>
    </xdr:to>
    <xdr:pic>
      <xdr:nvPicPr>
        <xdr:cNvPr id="1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63300" y="104775"/>
          <a:ext cx="9144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276225</xdr:colOff>
      <xdr:row>0</xdr:row>
      <xdr:rowOff>38100</xdr:rowOff>
    </xdr:from>
    <xdr:to>
      <xdr:col>25</xdr:col>
      <xdr:colOff>314325</xdr:colOff>
      <xdr:row>3</xdr:row>
      <xdr:rowOff>180975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25325" y="38100"/>
          <a:ext cx="11334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114300</xdr:rowOff>
    </xdr:from>
    <xdr:to>
      <xdr:col>5</xdr:col>
      <xdr:colOff>114300</xdr:colOff>
      <xdr:row>0</xdr:row>
      <xdr:rowOff>762000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114300"/>
          <a:ext cx="2209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95250</xdr:rowOff>
    </xdr:from>
    <xdr:to>
      <xdr:col>5</xdr:col>
      <xdr:colOff>209550</xdr:colOff>
      <xdr:row>0</xdr:row>
      <xdr:rowOff>847725</xdr:rowOff>
    </xdr:to>
    <xdr:pic>
      <xdr:nvPicPr>
        <xdr:cNvPr id="1" name="Picture 276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0"/>
          <a:ext cx="29146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238125</xdr:colOff>
      <xdr:row>0</xdr:row>
      <xdr:rowOff>85725</xdr:rowOff>
    </xdr:from>
    <xdr:to>
      <xdr:col>22</xdr:col>
      <xdr:colOff>257175</xdr:colOff>
      <xdr:row>1</xdr:row>
      <xdr:rowOff>133350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11025" y="85725"/>
          <a:ext cx="9144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342900</xdr:colOff>
      <xdr:row>0</xdr:row>
      <xdr:rowOff>0</xdr:rowOff>
    </xdr:from>
    <xdr:to>
      <xdr:col>25</xdr:col>
      <xdr:colOff>381000</xdr:colOff>
      <xdr:row>3</xdr:row>
      <xdr:rowOff>142875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11150" y="0"/>
          <a:ext cx="11334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76200</xdr:rowOff>
    </xdr:from>
    <xdr:to>
      <xdr:col>5</xdr:col>
      <xdr:colOff>314325</xdr:colOff>
      <xdr:row>0</xdr:row>
      <xdr:rowOff>838200</xdr:rowOff>
    </xdr:to>
    <xdr:pic>
      <xdr:nvPicPr>
        <xdr:cNvPr id="1" name="Picture 276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2438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209550</xdr:colOff>
      <xdr:row>0</xdr:row>
      <xdr:rowOff>114300</xdr:rowOff>
    </xdr:from>
    <xdr:to>
      <xdr:col>22</xdr:col>
      <xdr:colOff>276225</xdr:colOff>
      <xdr:row>1</xdr:row>
      <xdr:rowOff>57150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30050" y="114300"/>
          <a:ext cx="9620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352425</xdr:colOff>
      <xdr:row>0</xdr:row>
      <xdr:rowOff>85725</xdr:rowOff>
    </xdr:from>
    <xdr:to>
      <xdr:col>25</xdr:col>
      <xdr:colOff>409575</xdr:colOff>
      <xdr:row>3</xdr:row>
      <xdr:rowOff>19050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868275" y="85725"/>
          <a:ext cx="1152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3</xdr:col>
      <xdr:colOff>1409700</xdr:colOff>
      <xdr:row>0</xdr:row>
      <xdr:rowOff>809625</xdr:rowOff>
    </xdr:to>
    <xdr:pic>
      <xdr:nvPicPr>
        <xdr:cNvPr id="1" name="Picture 13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6764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76200</xdr:rowOff>
    </xdr:from>
    <xdr:to>
      <xdr:col>4</xdr:col>
      <xdr:colOff>76200</xdr:colOff>
      <xdr:row>0</xdr:row>
      <xdr:rowOff>838200</xdr:rowOff>
    </xdr:to>
    <xdr:pic>
      <xdr:nvPicPr>
        <xdr:cNvPr id="2" name="Picture 276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76200"/>
          <a:ext cx="2000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390525</xdr:colOff>
      <xdr:row>0</xdr:row>
      <xdr:rowOff>104775</xdr:rowOff>
    </xdr:from>
    <xdr:to>
      <xdr:col>18</xdr:col>
      <xdr:colOff>314325</xdr:colOff>
      <xdr:row>1</xdr:row>
      <xdr:rowOff>47625</xdr:rowOff>
    </xdr:to>
    <xdr:pic>
      <xdr:nvPicPr>
        <xdr:cNvPr id="3" name="Рисунок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30050" y="104775"/>
          <a:ext cx="9334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47625</xdr:colOff>
      <xdr:row>0</xdr:row>
      <xdr:rowOff>38100</xdr:rowOff>
    </xdr:from>
    <xdr:to>
      <xdr:col>20</xdr:col>
      <xdr:colOff>409575</xdr:colOff>
      <xdr:row>2</xdr:row>
      <xdr:rowOff>95250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830175" y="38100"/>
          <a:ext cx="11430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3</xdr:col>
      <xdr:colOff>1409700</xdr:colOff>
      <xdr:row>0</xdr:row>
      <xdr:rowOff>809625</xdr:rowOff>
    </xdr:to>
    <xdr:pic>
      <xdr:nvPicPr>
        <xdr:cNvPr id="1" name="Picture 13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8002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76200</xdr:rowOff>
    </xdr:from>
    <xdr:to>
      <xdr:col>4</xdr:col>
      <xdr:colOff>76200</xdr:colOff>
      <xdr:row>0</xdr:row>
      <xdr:rowOff>838200</xdr:rowOff>
    </xdr:to>
    <xdr:pic>
      <xdr:nvPicPr>
        <xdr:cNvPr id="2" name="Picture 276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76200"/>
          <a:ext cx="21240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0</xdr:row>
      <xdr:rowOff>85725</xdr:rowOff>
    </xdr:from>
    <xdr:to>
      <xdr:col>18</xdr:col>
      <xdr:colOff>238125</xdr:colOff>
      <xdr:row>1</xdr:row>
      <xdr:rowOff>28575</xdr:rowOff>
    </xdr:to>
    <xdr:pic>
      <xdr:nvPicPr>
        <xdr:cNvPr id="3" name="Рисунок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77675" y="85725"/>
          <a:ext cx="9334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47625</xdr:colOff>
      <xdr:row>0</xdr:row>
      <xdr:rowOff>38100</xdr:rowOff>
    </xdr:from>
    <xdr:to>
      <xdr:col>20</xdr:col>
      <xdr:colOff>409575</xdr:colOff>
      <xdr:row>2</xdr:row>
      <xdr:rowOff>95250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954000" y="38100"/>
          <a:ext cx="11430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219075</xdr:rowOff>
    </xdr:from>
    <xdr:to>
      <xdr:col>4</xdr:col>
      <xdr:colOff>85725</xdr:colOff>
      <xdr:row>0</xdr:row>
      <xdr:rowOff>981075</xdr:rowOff>
    </xdr:to>
    <xdr:pic>
      <xdr:nvPicPr>
        <xdr:cNvPr id="1" name="Picture 276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19075"/>
          <a:ext cx="20955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238125</xdr:colOff>
      <xdr:row>0</xdr:row>
      <xdr:rowOff>85725</xdr:rowOff>
    </xdr:from>
    <xdr:to>
      <xdr:col>18</xdr:col>
      <xdr:colOff>161925</xdr:colOff>
      <xdr:row>1</xdr:row>
      <xdr:rowOff>28575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72900" y="85725"/>
          <a:ext cx="9334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323850</xdr:colOff>
      <xdr:row>0</xdr:row>
      <xdr:rowOff>85725</xdr:rowOff>
    </xdr:from>
    <xdr:to>
      <xdr:col>20</xdr:col>
      <xdr:colOff>361950</xdr:colOff>
      <xdr:row>2</xdr:row>
      <xdr:rowOff>142875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868275" y="85725"/>
          <a:ext cx="1152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85725</xdr:rowOff>
    </xdr:from>
    <xdr:to>
      <xdr:col>5</xdr:col>
      <xdr:colOff>133350</xdr:colOff>
      <xdr:row>0</xdr:row>
      <xdr:rowOff>762000</xdr:rowOff>
    </xdr:to>
    <xdr:pic>
      <xdr:nvPicPr>
        <xdr:cNvPr id="1" name="Picture 276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2533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523875</xdr:colOff>
      <xdr:row>0</xdr:row>
      <xdr:rowOff>85725</xdr:rowOff>
    </xdr:from>
    <xdr:to>
      <xdr:col>17</xdr:col>
      <xdr:colOff>533400</xdr:colOff>
      <xdr:row>0</xdr:row>
      <xdr:rowOff>1000125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20475" y="85725"/>
          <a:ext cx="9525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0</xdr:row>
      <xdr:rowOff>76200</xdr:rowOff>
    </xdr:from>
    <xdr:to>
      <xdr:col>20</xdr:col>
      <xdr:colOff>381000</xdr:colOff>
      <xdr:row>2</xdr:row>
      <xdr:rowOff>171450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449175" y="76200"/>
          <a:ext cx="11430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6</xdr:col>
      <xdr:colOff>190500</xdr:colOff>
      <xdr:row>0</xdr:row>
      <xdr:rowOff>1028700</xdr:rowOff>
    </xdr:to>
    <xdr:pic>
      <xdr:nvPicPr>
        <xdr:cNvPr id="1" name="Picture 276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27051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428625</xdr:colOff>
      <xdr:row>0</xdr:row>
      <xdr:rowOff>76200</xdr:rowOff>
    </xdr:from>
    <xdr:to>
      <xdr:col>22</xdr:col>
      <xdr:colOff>161925</xdr:colOff>
      <xdr:row>0</xdr:row>
      <xdr:rowOff>990600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11050" y="76200"/>
          <a:ext cx="9620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200025</xdr:colOff>
      <xdr:row>0</xdr:row>
      <xdr:rowOff>28575</xdr:rowOff>
    </xdr:from>
    <xdr:to>
      <xdr:col>26</xdr:col>
      <xdr:colOff>390525</xdr:colOff>
      <xdr:row>3</xdr:row>
      <xdr:rowOff>142875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211175" y="28575"/>
          <a:ext cx="11620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47625</xdr:rowOff>
    </xdr:from>
    <xdr:to>
      <xdr:col>6</xdr:col>
      <xdr:colOff>200025</xdr:colOff>
      <xdr:row>0</xdr:row>
      <xdr:rowOff>990600</xdr:rowOff>
    </xdr:to>
    <xdr:pic>
      <xdr:nvPicPr>
        <xdr:cNvPr id="1" name="Picture 276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7625"/>
          <a:ext cx="27908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323850</xdr:colOff>
      <xdr:row>0</xdr:row>
      <xdr:rowOff>123825</xdr:rowOff>
    </xdr:from>
    <xdr:to>
      <xdr:col>22</xdr:col>
      <xdr:colOff>57150</xdr:colOff>
      <xdr:row>0</xdr:row>
      <xdr:rowOff>1028700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0" y="123825"/>
          <a:ext cx="9620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123825</xdr:colOff>
      <xdr:row>0</xdr:row>
      <xdr:rowOff>19050</xdr:rowOff>
    </xdr:from>
    <xdr:to>
      <xdr:col>26</xdr:col>
      <xdr:colOff>314325</xdr:colOff>
      <xdr:row>2</xdr:row>
      <xdr:rowOff>161925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220700" y="19050"/>
          <a:ext cx="11620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171450</xdr:rowOff>
    </xdr:from>
    <xdr:to>
      <xdr:col>5</xdr:col>
      <xdr:colOff>66675</xdr:colOff>
      <xdr:row>1</xdr:row>
      <xdr:rowOff>114300</xdr:rowOff>
    </xdr:to>
    <xdr:pic>
      <xdr:nvPicPr>
        <xdr:cNvPr id="1" name="Picture 276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71450"/>
          <a:ext cx="2085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266700</xdr:colOff>
      <xdr:row>0</xdr:row>
      <xdr:rowOff>9525</xdr:rowOff>
    </xdr:from>
    <xdr:to>
      <xdr:col>26</xdr:col>
      <xdr:colOff>390525</xdr:colOff>
      <xdr:row>4</xdr:row>
      <xdr:rowOff>76200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77700" y="9525"/>
          <a:ext cx="11239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381000</xdr:colOff>
      <xdr:row>0</xdr:row>
      <xdr:rowOff>85725</xdr:rowOff>
    </xdr:from>
    <xdr:to>
      <xdr:col>22</xdr:col>
      <xdr:colOff>180975</xdr:colOff>
      <xdr:row>2</xdr:row>
      <xdr:rowOff>85725</xdr:rowOff>
    </xdr:to>
    <xdr:pic>
      <xdr:nvPicPr>
        <xdr:cNvPr id="3" name="Рисунок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039475" y="85725"/>
          <a:ext cx="9525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161925</xdr:rowOff>
    </xdr:from>
    <xdr:to>
      <xdr:col>4</xdr:col>
      <xdr:colOff>523875</xdr:colOff>
      <xdr:row>0</xdr:row>
      <xdr:rowOff>838200</xdr:rowOff>
    </xdr:to>
    <xdr:pic>
      <xdr:nvPicPr>
        <xdr:cNvPr id="1" name="Picture 276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61925"/>
          <a:ext cx="2247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142875</xdr:colOff>
      <xdr:row>0</xdr:row>
      <xdr:rowOff>66675</xdr:rowOff>
    </xdr:from>
    <xdr:to>
      <xdr:col>22</xdr:col>
      <xdr:colOff>209550</xdr:colOff>
      <xdr:row>1</xdr:row>
      <xdr:rowOff>9525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0" y="66675"/>
          <a:ext cx="9620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285750</xdr:colOff>
      <xdr:row>0</xdr:row>
      <xdr:rowOff>38100</xdr:rowOff>
    </xdr:from>
    <xdr:to>
      <xdr:col>25</xdr:col>
      <xdr:colOff>352425</xdr:colOff>
      <xdr:row>2</xdr:row>
      <xdr:rowOff>228600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515975" y="38100"/>
          <a:ext cx="11620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85725</xdr:rowOff>
    </xdr:from>
    <xdr:to>
      <xdr:col>5</xdr:col>
      <xdr:colOff>180975</xdr:colOff>
      <xdr:row>0</xdr:row>
      <xdr:rowOff>838200</xdr:rowOff>
    </xdr:to>
    <xdr:pic>
      <xdr:nvPicPr>
        <xdr:cNvPr id="1" name="Picture 276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5725"/>
          <a:ext cx="2286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38100</xdr:colOff>
      <xdr:row>0</xdr:row>
      <xdr:rowOff>114300</xdr:rowOff>
    </xdr:from>
    <xdr:to>
      <xdr:col>22</xdr:col>
      <xdr:colOff>57150</xdr:colOff>
      <xdr:row>1</xdr:row>
      <xdr:rowOff>152400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0" y="114300"/>
          <a:ext cx="9144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342900</xdr:colOff>
      <xdr:row>0</xdr:row>
      <xdr:rowOff>0</xdr:rowOff>
    </xdr:from>
    <xdr:to>
      <xdr:col>25</xdr:col>
      <xdr:colOff>381000</xdr:colOff>
      <xdr:row>3</xdr:row>
      <xdr:rowOff>142875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53900" y="0"/>
          <a:ext cx="11334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85725</xdr:rowOff>
    </xdr:from>
    <xdr:to>
      <xdr:col>6</xdr:col>
      <xdr:colOff>0</xdr:colOff>
      <xdr:row>0</xdr:row>
      <xdr:rowOff>733425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2209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438150</xdr:colOff>
      <xdr:row>0</xdr:row>
      <xdr:rowOff>133350</xdr:rowOff>
    </xdr:from>
    <xdr:to>
      <xdr:col>24</xdr:col>
      <xdr:colOff>152400</xdr:colOff>
      <xdr:row>2</xdr:row>
      <xdr:rowOff>104775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96725" y="133350"/>
          <a:ext cx="9525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247650</xdr:colOff>
      <xdr:row>0</xdr:row>
      <xdr:rowOff>0</xdr:rowOff>
    </xdr:from>
    <xdr:to>
      <xdr:col>26</xdr:col>
      <xdr:colOff>647700</xdr:colOff>
      <xdr:row>5</xdr:row>
      <xdr:rowOff>28575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944475" y="0"/>
          <a:ext cx="1152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85725</xdr:rowOff>
    </xdr:from>
    <xdr:to>
      <xdr:col>6</xdr:col>
      <xdr:colOff>9525</xdr:colOff>
      <xdr:row>1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2209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400050</xdr:colOff>
      <xdr:row>0</xdr:row>
      <xdr:rowOff>104775</xdr:rowOff>
    </xdr:from>
    <xdr:to>
      <xdr:col>24</xdr:col>
      <xdr:colOff>161925</xdr:colOff>
      <xdr:row>2</xdr:row>
      <xdr:rowOff>114300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25275" y="104775"/>
          <a:ext cx="9525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247650</xdr:colOff>
      <xdr:row>0</xdr:row>
      <xdr:rowOff>0</xdr:rowOff>
    </xdr:from>
    <xdr:to>
      <xdr:col>26</xdr:col>
      <xdr:colOff>647700</xdr:colOff>
      <xdr:row>4</xdr:row>
      <xdr:rowOff>66675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763500" y="0"/>
          <a:ext cx="1152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view="pageBreakPreview" zoomScaleSheetLayoutView="100" zoomScalePageLayoutView="0" workbookViewId="0" topLeftCell="A1">
      <selection activeCell="K10" sqref="K10"/>
    </sheetView>
  </sheetViews>
  <sheetFormatPr defaultColWidth="9.140625" defaultRowHeight="12.75"/>
  <cols>
    <col min="1" max="1" width="5.00390625" style="0" customWidth="1"/>
    <col min="2" max="3" width="5.421875" style="0" hidden="1" customWidth="1"/>
    <col min="4" max="4" width="23.28125" style="5" customWidth="1"/>
    <col min="5" max="5" width="9.28125" style="6" customWidth="1"/>
    <col min="6" max="6" width="6.421875" style="2" customWidth="1"/>
    <col min="7" max="7" width="33.140625" style="5" customWidth="1"/>
    <col min="8" max="8" width="11.28125" style="5" customWidth="1"/>
    <col min="9" max="9" width="15.421875" style="0" customWidth="1"/>
    <col min="10" max="10" width="18.00390625" style="0" customWidth="1"/>
    <col min="11" max="11" width="28.8515625" style="2" customWidth="1"/>
    <col min="12" max="12" width="12.8515625" style="2" customWidth="1"/>
  </cols>
  <sheetData>
    <row r="1" spans="1:12" ht="95.25" customHeight="1">
      <c r="A1" s="299" t="s">
        <v>257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</row>
    <row r="2" spans="1:12" ht="34.5" customHeight="1">
      <c r="A2" s="301" t="s">
        <v>139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</row>
    <row r="3" spans="1:12" ht="21.75" customHeight="1">
      <c r="A3" s="302" t="s">
        <v>20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</row>
    <row r="4" spans="1:12" s="52" customFormat="1" ht="15" customHeight="1">
      <c r="A4" s="145" t="s">
        <v>67</v>
      </c>
      <c r="B4" s="146"/>
      <c r="C4" s="146"/>
      <c r="D4" s="26"/>
      <c r="E4" s="133"/>
      <c r="F4" s="134"/>
      <c r="G4" s="135"/>
      <c r="H4" s="134"/>
      <c r="I4" s="136"/>
      <c r="J4" s="136"/>
      <c r="K4" s="137"/>
      <c r="L4" s="147" t="s">
        <v>140</v>
      </c>
    </row>
    <row r="5" spans="1:12" ht="58.5" customHeight="1">
      <c r="A5" s="138" t="s">
        <v>0</v>
      </c>
      <c r="B5" s="138" t="s">
        <v>21</v>
      </c>
      <c r="C5" s="138"/>
      <c r="D5" s="139" t="s">
        <v>236</v>
      </c>
      <c r="E5" s="140" t="s">
        <v>2</v>
      </c>
      <c r="F5" s="138" t="s">
        <v>3</v>
      </c>
      <c r="G5" s="139" t="s">
        <v>237</v>
      </c>
      <c r="H5" s="139" t="s">
        <v>2</v>
      </c>
      <c r="I5" s="139" t="s">
        <v>4</v>
      </c>
      <c r="J5" s="139" t="s">
        <v>5</v>
      </c>
      <c r="K5" s="139" t="s">
        <v>6</v>
      </c>
      <c r="L5" s="139" t="s">
        <v>22</v>
      </c>
    </row>
    <row r="6" spans="1:12" ht="45" customHeight="1">
      <c r="A6" s="284">
        <v>1</v>
      </c>
      <c r="B6" s="285"/>
      <c r="C6" s="285"/>
      <c r="D6" s="110" t="s">
        <v>313</v>
      </c>
      <c r="E6" s="149" t="s">
        <v>122</v>
      </c>
      <c r="F6" s="60" t="s">
        <v>9</v>
      </c>
      <c r="G6" s="105" t="s">
        <v>314</v>
      </c>
      <c r="H6" s="106" t="s">
        <v>107</v>
      </c>
      <c r="I6" s="107" t="s">
        <v>8</v>
      </c>
      <c r="J6" s="107" t="s">
        <v>103</v>
      </c>
      <c r="K6" s="65" t="s">
        <v>7</v>
      </c>
      <c r="L6" s="107" t="s">
        <v>23</v>
      </c>
    </row>
    <row r="7" spans="1:12" ht="45" customHeight="1">
      <c r="A7" s="284">
        <v>2</v>
      </c>
      <c r="B7" s="285"/>
      <c r="C7" s="285"/>
      <c r="D7" s="58" t="s">
        <v>238</v>
      </c>
      <c r="E7" s="59" t="s">
        <v>75</v>
      </c>
      <c r="F7" s="60" t="s">
        <v>9</v>
      </c>
      <c r="G7" s="61" t="s">
        <v>239</v>
      </c>
      <c r="H7" s="62" t="s">
        <v>144</v>
      </c>
      <c r="I7" s="63" t="s">
        <v>8</v>
      </c>
      <c r="J7" s="64" t="s">
        <v>8</v>
      </c>
      <c r="K7" s="65" t="s">
        <v>145</v>
      </c>
      <c r="L7" s="107" t="s">
        <v>23</v>
      </c>
    </row>
    <row r="8" spans="1:12" ht="45" customHeight="1">
      <c r="A8" s="284">
        <v>3</v>
      </c>
      <c r="B8" s="285"/>
      <c r="C8" s="285"/>
      <c r="D8" s="58" t="s">
        <v>238</v>
      </c>
      <c r="E8" s="59" t="s">
        <v>75</v>
      </c>
      <c r="F8" s="111" t="s">
        <v>9</v>
      </c>
      <c r="G8" s="227" t="s">
        <v>307</v>
      </c>
      <c r="H8" s="228" t="s">
        <v>215</v>
      </c>
      <c r="I8" s="229" t="s">
        <v>132</v>
      </c>
      <c r="J8" s="229" t="s">
        <v>8</v>
      </c>
      <c r="K8" s="65" t="s">
        <v>73</v>
      </c>
      <c r="L8" s="107" t="s">
        <v>23</v>
      </c>
    </row>
    <row r="9" spans="1:12" ht="45" customHeight="1">
      <c r="A9" s="284">
        <v>4</v>
      </c>
      <c r="B9" s="285"/>
      <c r="C9" s="285"/>
      <c r="D9" s="110" t="s">
        <v>249</v>
      </c>
      <c r="E9" s="103" t="s">
        <v>159</v>
      </c>
      <c r="F9" s="111" t="s">
        <v>9</v>
      </c>
      <c r="G9" s="117" t="s">
        <v>250</v>
      </c>
      <c r="H9" s="118" t="s">
        <v>99</v>
      </c>
      <c r="I9" s="119" t="s">
        <v>100</v>
      </c>
      <c r="J9" s="120" t="s">
        <v>98</v>
      </c>
      <c r="K9" s="109" t="s">
        <v>14</v>
      </c>
      <c r="L9" s="107" t="s">
        <v>23</v>
      </c>
    </row>
    <row r="10" spans="1:12" ht="45" customHeight="1">
      <c r="A10" s="284">
        <v>5</v>
      </c>
      <c r="B10" s="285"/>
      <c r="C10" s="285"/>
      <c r="D10" s="58" t="s">
        <v>232</v>
      </c>
      <c r="E10" s="59" t="s">
        <v>147</v>
      </c>
      <c r="F10" s="60" t="s">
        <v>9</v>
      </c>
      <c r="G10" s="61" t="s">
        <v>233</v>
      </c>
      <c r="H10" s="62" t="s">
        <v>74</v>
      </c>
      <c r="I10" s="63" t="s">
        <v>8</v>
      </c>
      <c r="J10" s="64" t="s">
        <v>8</v>
      </c>
      <c r="K10" s="65" t="s">
        <v>14</v>
      </c>
      <c r="L10" s="107" t="s">
        <v>23</v>
      </c>
    </row>
    <row r="11" spans="1:12" ht="45" customHeight="1">
      <c r="A11" s="284">
        <v>6</v>
      </c>
      <c r="B11" s="285"/>
      <c r="C11" s="285"/>
      <c r="D11" s="110" t="s">
        <v>251</v>
      </c>
      <c r="E11" s="103" t="s">
        <v>160</v>
      </c>
      <c r="F11" s="111" t="s">
        <v>9</v>
      </c>
      <c r="G11" s="61" t="s">
        <v>252</v>
      </c>
      <c r="H11" s="62" t="s">
        <v>97</v>
      </c>
      <c r="I11" s="63" t="s">
        <v>8</v>
      </c>
      <c r="J11" s="115" t="s">
        <v>98</v>
      </c>
      <c r="K11" s="65" t="s">
        <v>7</v>
      </c>
      <c r="L11" s="107" t="s">
        <v>23</v>
      </c>
    </row>
    <row r="12" spans="1:12" ht="45" customHeight="1">
      <c r="A12" s="284">
        <v>7</v>
      </c>
      <c r="B12" s="285"/>
      <c r="C12" s="285"/>
      <c r="D12" s="110" t="s">
        <v>297</v>
      </c>
      <c r="E12" s="103" t="s">
        <v>134</v>
      </c>
      <c r="F12" s="111" t="s">
        <v>9</v>
      </c>
      <c r="G12" s="112" t="s">
        <v>298</v>
      </c>
      <c r="H12" s="113" t="s">
        <v>218</v>
      </c>
      <c r="I12" s="114" t="s">
        <v>18</v>
      </c>
      <c r="J12" s="115" t="s">
        <v>8</v>
      </c>
      <c r="K12" s="97" t="s">
        <v>156</v>
      </c>
      <c r="L12" s="107" t="s">
        <v>23</v>
      </c>
    </row>
    <row r="13" spans="1:12" ht="45" customHeight="1">
      <c r="A13" s="284">
        <v>8</v>
      </c>
      <c r="B13" s="285"/>
      <c r="C13" s="285"/>
      <c r="D13" s="121" t="s">
        <v>311</v>
      </c>
      <c r="E13" s="106" t="s">
        <v>106</v>
      </c>
      <c r="F13" s="107" t="s">
        <v>9</v>
      </c>
      <c r="G13" s="178" t="s">
        <v>312</v>
      </c>
      <c r="H13" s="233" t="s">
        <v>109</v>
      </c>
      <c r="I13" s="180" t="s">
        <v>80</v>
      </c>
      <c r="J13" s="107" t="s">
        <v>81</v>
      </c>
      <c r="K13" s="181" t="s">
        <v>14</v>
      </c>
      <c r="L13" s="107" t="s">
        <v>23</v>
      </c>
    </row>
    <row r="14" spans="1:12" ht="45" customHeight="1">
      <c r="A14" s="284">
        <v>9</v>
      </c>
      <c r="B14" s="285"/>
      <c r="C14" s="285"/>
      <c r="D14" s="121" t="s">
        <v>311</v>
      </c>
      <c r="E14" s="106" t="s">
        <v>106</v>
      </c>
      <c r="F14" s="107" t="s">
        <v>9</v>
      </c>
      <c r="G14" s="178" t="s">
        <v>267</v>
      </c>
      <c r="H14" s="179" t="s">
        <v>123</v>
      </c>
      <c r="I14" s="180" t="s">
        <v>80</v>
      </c>
      <c r="J14" s="107" t="s">
        <v>81</v>
      </c>
      <c r="K14" s="181" t="s">
        <v>14</v>
      </c>
      <c r="L14" s="107" t="s">
        <v>23</v>
      </c>
    </row>
    <row r="15" spans="1:12" ht="45" customHeight="1">
      <c r="A15" s="284">
        <v>10</v>
      </c>
      <c r="B15" s="285"/>
      <c r="C15" s="285"/>
      <c r="D15" s="121" t="s">
        <v>289</v>
      </c>
      <c r="E15" s="106" t="s">
        <v>113</v>
      </c>
      <c r="F15" s="107" t="s">
        <v>127</v>
      </c>
      <c r="G15" s="105" t="s">
        <v>290</v>
      </c>
      <c r="H15" s="106" t="s">
        <v>135</v>
      </c>
      <c r="I15" s="107" t="s">
        <v>115</v>
      </c>
      <c r="J15" s="107" t="s">
        <v>11</v>
      </c>
      <c r="K15" s="97" t="s">
        <v>156</v>
      </c>
      <c r="L15" s="107" t="s">
        <v>23</v>
      </c>
    </row>
    <row r="16" spans="1:12" ht="45" customHeight="1">
      <c r="A16" s="284">
        <v>11</v>
      </c>
      <c r="B16" s="285"/>
      <c r="C16" s="285"/>
      <c r="D16" s="110" t="s">
        <v>289</v>
      </c>
      <c r="E16" s="149" t="s">
        <v>113</v>
      </c>
      <c r="F16" s="60" t="s">
        <v>127</v>
      </c>
      <c r="G16" s="227" t="s">
        <v>308</v>
      </c>
      <c r="H16" s="113" t="s">
        <v>114</v>
      </c>
      <c r="I16" s="230" t="s">
        <v>115</v>
      </c>
      <c r="J16" s="108" t="s">
        <v>11</v>
      </c>
      <c r="K16" s="116" t="s">
        <v>7</v>
      </c>
      <c r="L16" s="107" t="s">
        <v>23</v>
      </c>
    </row>
    <row r="17" spans="1:12" ht="45" customHeight="1">
      <c r="A17" s="284">
        <v>12</v>
      </c>
      <c r="B17" s="285"/>
      <c r="C17" s="285"/>
      <c r="D17" s="95" t="s">
        <v>243</v>
      </c>
      <c r="E17" s="96" t="s">
        <v>78</v>
      </c>
      <c r="F17" s="97">
        <v>1</v>
      </c>
      <c r="G17" s="98" t="s">
        <v>244</v>
      </c>
      <c r="H17" s="99" t="s">
        <v>153</v>
      </c>
      <c r="I17" s="100" t="s">
        <v>80</v>
      </c>
      <c r="J17" s="101" t="s">
        <v>81</v>
      </c>
      <c r="K17" s="65" t="s">
        <v>7</v>
      </c>
      <c r="L17" s="107" t="s">
        <v>23</v>
      </c>
    </row>
    <row r="18" spans="1:12" ht="45" customHeight="1">
      <c r="A18" s="284">
        <v>13</v>
      </c>
      <c r="B18" s="285"/>
      <c r="C18" s="285"/>
      <c r="D18" s="95" t="s">
        <v>243</v>
      </c>
      <c r="E18" s="96" t="s">
        <v>78</v>
      </c>
      <c r="F18" s="97">
        <v>1</v>
      </c>
      <c r="G18" s="195" t="s">
        <v>276</v>
      </c>
      <c r="H18" s="196" t="s">
        <v>104</v>
      </c>
      <c r="I18" s="197" t="s">
        <v>80</v>
      </c>
      <c r="J18" s="198" t="s">
        <v>81</v>
      </c>
      <c r="K18" s="116" t="s">
        <v>7</v>
      </c>
      <c r="L18" s="107" t="s">
        <v>23</v>
      </c>
    </row>
    <row r="19" spans="1:12" ht="45" customHeight="1">
      <c r="A19" s="284">
        <v>14</v>
      </c>
      <c r="B19" s="285"/>
      <c r="C19" s="285"/>
      <c r="D19" s="105" t="s">
        <v>315</v>
      </c>
      <c r="E19" s="106" t="s">
        <v>108</v>
      </c>
      <c r="F19" s="107" t="s">
        <v>9</v>
      </c>
      <c r="G19" s="236" t="s">
        <v>316</v>
      </c>
      <c r="H19" s="237" t="s">
        <v>79</v>
      </c>
      <c r="I19" s="197" t="s">
        <v>80</v>
      </c>
      <c r="J19" s="198" t="s">
        <v>81</v>
      </c>
      <c r="K19" s="116" t="s">
        <v>7</v>
      </c>
      <c r="L19" s="107" t="s">
        <v>23</v>
      </c>
    </row>
    <row r="20" spans="1:12" ht="45" customHeight="1">
      <c r="A20" s="284">
        <v>15</v>
      </c>
      <c r="B20" s="285"/>
      <c r="C20" s="285"/>
      <c r="D20" s="102" t="s">
        <v>245</v>
      </c>
      <c r="E20" s="103" t="s">
        <v>96</v>
      </c>
      <c r="F20" s="104">
        <v>2</v>
      </c>
      <c r="G20" s="105" t="s">
        <v>246</v>
      </c>
      <c r="H20" s="106" t="s">
        <v>154</v>
      </c>
      <c r="I20" s="107" t="s">
        <v>155</v>
      </c>
      <c r="J20" s="108" t="s">
        <v>84</v>
      </c>
      <c r="K20" s="109" t="s">
        <v>156</v>
      </c>
      <c r="L20" s="107" t="s">
        <v>23</v>
      </c>
    </row>
    <row r="21" spans="1:12" ht="45" customHeight="1">
      <c r="A21" s="284">
        <v>16</v>
      </c>
      <c r="B21" s="285"/>
      <c r="C21" s="285"/>
      <c r="D21" s="66" t="s">
        <v>240</v>
      </c>
      <c r="E21" s="67" t="s">
        <v>15</v>
      </c>
      <c r="F21" s="68" t="s">
        <v>9</v>
      </c>
      <c r="G21" s="61" t="s">
        <v>241</v>
      </c>
      <c r="H21" s="62" t="s">
        <v>146</v>
      </c>
      <c r="I21" s="63" t="s">
        <v>8</v>
      </c>
      <c r="J21" s="64" t="s">
        <v>8</v>
      </c>
      <c r="K21" s="65" t="s">
        <v>145</v>
      </c>
      <c r="L21" s="107" t="s">
        <v>23</v>
      </c>
    </row>
    <row r="22" spans="1:12" ht="45" customHeight="1">
      <c r="A22" s="284">
        <v>17</v>
      </c>
      <c r="B22" s="285"/>
      <c r="C22" s="285"/>
      <c r="D22" s="110" t="s">
        <v>277</v>
      </c>
      <c r="E22" s="67" t="s">
        <v>82</v>
      </c>
      <c r="F22" s="199" t="s">
        <v>10</v>
      </c>
      <c r="G22" s="105" t="s">
        <v>278</v>
      </c>
      <c r="H22" s="106" t="s">
        <v>83</v>
      </c>
      <c r="I22" s="107" t="s">
        <v>137</v>
      </c>
      <c r="J22" s="198" t="s">
        <v>84</v>
      </c>
      <c r="K22" s="150" t="s">
        <v>7</v>
      </c>
      <c r="L22" s="107" t="s">
        <v>23</v>
      </c>
    </row>
    <row r="23" spans="1:12" ht="45" customHeight="1">
      <c r="A23" s="284">
        <v>18</v>
      </c>
      <c r="B23" s="285"/>
      <c r="C23" s="285"/>
      <c r="D23" s="121" t="s">
        <v>253</v>
      </c>
      <c r="E23" s="106" t="s">
        <v>161</v>
      </c>
      <c r="F23" s="107" t="s">
        <v>9</v>
      </c>
      <c r="G23" s="105" t="s">
        <v>254</v>
      </c>
      <c r="H23" s="106" t="s">
        <v>162</v>
      </c>
      <c r="I23" s="107" t="s">
        <v>163</v>
      </c>
      <c r="J23" s="107" t="s">
        <v>81</v>
      </c>
      <c r="K23" s="97" t="s">
        <v>156</v>
      </c>
      <c r="L23" s="107" t="s">
        <v>23</v>
      </c>
    </row>
    <row r="24" spans="1:12" ht="45" customHeight="1">
      <c r="A24" s="284">
        <v>19</v>
      </c>
      <c r="B24" s="285"/>
      <c r="C24" s="285"/>
      <c r="D24" s="110" t="s">
        <v>305</v>
      </c>
      <c r="E24" s="103" t="s">
        <v>212</v>
      </c>
      <c r="F24" s="111" t="s">
        <v>9</v>
      </c>
      <c r="G24" s="112" t="s">
        <v>306</v>
      </c>
      <c r="H24" s="113" t="s">
        <v>213</v>
      </c>
      <c r="I24" s="114" t="s">
        <v>214</v>
      </c>
      <c r="J24" s="115" t="s">
        <v>19</v>
      </c>
      <c r="K24" s="97" t="s">
        <v>156</v>
      </c>
      <c r="L24" s="107" t="s">
        <v>23</v>
      </c>
    </row>
    <row r="25" spans="1:12" ht="45" customHeight="1">
      <c r="A25" s="284">
        <v>20</v>
      </c>
      <c r="B25" s="285"/>
      <c r="C25" s="285"/>
      <c r="D25" s="192" t="s">
        <v>294</v>
      </c>
      <c r="E25" s="59" t="s">
        <v>136</v>
      </c>
      <c r="F25" s="141" t="s">
        <v>10</v>
      </c>
      <c r="G25" s="58" t="s">
        <v>295</v>
      </c>
      <c r="H25" s="59" t="s">
        <v>205</v>
      </c>
      <c r="I25" s="141" t="s">
        <v>137</v>
      </c>
      <c r="J25" s="141" t="s">
        <v>11</v>
      </c>
      <c r="K25" s="68" t="s">
        <v>77</v>
      </c>
      <c r="L25" s="107" t="s">
        <v>23</v>
      </c>
    </row>
    <row r="26" spans="1:12" ht="45" customHeight="1">
      <c r="A26" s="284">
        <v>21</v>
      </c>
      <c r="B26" s="285"/>
      <c r="C26" s="285"/>
      <c r="D26" s="110" t="s">
        <v>322</v>
      </c>
      <c r="E26" s="149" t="s">
        <v>326</v>
      </c>
      <c r="F26" s="111" t="s">
        <v>9</v>
      </c>
      <c r="G26" s="61" t="s">
        <v>323</v>
      </c>
      <c r="H26" s="62" t="s">
        <v>226</v>
      </c>
      <c r="I26" s="63" t="s">
        <v>227</v>
      </c>
      <c r="J26" s="108" t="s">
        <v>11</v>
      </c>
      <c r="K26" s="150" t="s">
        <v>7</v>
      </c>
      <c r="L26" s="107" t="s">
        <v>23</v>
      </c>
    </row>
    <row r="27" spans="1:12" ht="45" customHeight="1">
      <c r="A27" s="284">
        <v>22</v>
      </c>
      <c r="B27" s="285"/>
      <c r="C27" s="285"/>
      <c r="D27" s="110" t="s">
        <v>261</v>
      </c>
      <c r="E27" s="103" t="s">
        <v>166</v>
      </c>
      <c r="F27" s="111" t="s">
        <v>9</v>
      </c>
      <c r="G27" s="61" t="s">
        <v>262</v>
      </c>
      <c r="H27" s="62" t="s">
        <v>167</v>
      </c>
      <c r="I27" s="114" t="s">
        <v>8</v>
      </c>
      <c r="J27" s="120" t="s">
        <v>8</v>
      </c>
      <c r="K27" s="116" t="s">
        <v>7</v>
      </c>
      <c r="L27" s="107" t="s">
        <v>23</v>
      </c>
    </row>
    <row r="28" spans="1:12" ht="45" customHeight="1">
      <c r="A28" s="284">
        <v>23</v>
      </c>
      <c r="B28" s="285"/>
      <c r="C28" s="285"/>
      <c r="D28" s="110" t="s">
        <v>247</v>
      </c>
      <c r="E28" s="103" t="s">
        <v>110</v>
      </c>
      <c r="F28" s="111" t="s">
        <v>9</v>
      </c>
      <c r="G28" s="112" t="s">
        <v>248</v>
      </c>
      <c r="H28" s="113" t="s">
        <v>133</v>
      </c>
      <c r="I28" s="114" t="s">
        <v>157</v>
      </c>
      <c r="J28" s="115" t="s">
        <v>158</v>
      </c>
      <c r="K28" s="116" t="s">
        <v>7</v>
      </c>
      <c r="L28" s="107" t="s">
        <v>23</v>
      </c>
    </row>
    <row r="29" spans="1:12" ht="45" customHeight="1">
      <c r="A29" s="284">
        <v>24</v>
      </c>
      <c r="B29" s="285"/>
      <c r="C29" s="285"/>
      <c r="D29" s="110" t="s">
        <v>263</v>
      </c>
      <c r="E29" s="103" t="s">
        <v>168</v>
      </c>
      <c r="F29" s="111" t="s">
        <v>9</v>
      </c>
      <c r="G29" s="61" t="s">
        <v>264</v>
      </c>
      <c r="H29" s="62" t="s">
        <v>128</v>
      </c>
      <c r="I29" s="63" t="s">
        <v>8</v>
      </c>
      <c r="J29" s="108" t="s">
        <v>169</v>
      </c>
      <c r="K29" s="150" t="s">
        <v>7</v>
      </c>
      <c r="L29" s="107" t="s">
        <v>23</v>
      </c>
    </row>
    <row r="30" spans="1:12" ht="45" customHeight="1">
      <c r="A30" s="284">
        <v>25</v>
      </c>
      <c r="B30" s="285"/>
      <c r="C30" s="285"/>
      <c r="D30" s="192" t="s">
        <v>279</v>
      </c>
      <c r="E30" s="59" t="s">
        <v>185</v>
      </c>
      <c r="F30" s="141">
        <v>3</v>
      </c>
      <c r="G30" s="58" t="s">
        <v>280</v>
      </c>
      <c r="H30" s="59" t="s">
        <v>186</v>
      </c>
      <c r="I30" s="141" t="s">
        <v>187</v>
      </c>
      <c r="J30" s="141" t="s">
        <v>181</v>
      </c>
      <c r="K30" s="68" t="s">
        <v>182</v>
      </c>
      <c r="L30" s="107" t="s">
        <v>23</v>
      </c>
    </row>
    <row r="31" spans="1:12" ht="45" customHeight="1">
      <c r="A31" s="284">
        <v>26</v>
      </c>
      <c r="B31" s="285"/>
      <c r="C31" s="285"/>
      <c r="D31" s="148" t="s">
        <v>281</v>
      </c>
      <c r="E31" s="67" t="s">
        <v>86</v>
      </c>
      <c r="F31" s="97" t="s">
        <v>10</v>
      </c>
      <c r="G31" s="112" t="s">
        <v>282</v>
      </c>
      <c r="H31" s="113" t="s">
        <v>87</v>
      </c>
      <c r="I31" s="200" t="s">
        <v>88</v>
      </c>
      <c r="J31" s="201" t="s">
        <v>84</v>
      </c>
      <c r="K31" s="177" t="s">
        <v>85</v>
      </c>
      <c r="L31" s="107" t="s">
        <v>23</v>
      </c>
    </row>
    <row r="32" spans="1:12" ht="45" customHeight="1">
      <c r="A32" s="284">
        <v>27</v>
      </c>
      <c r="B32" s="285"/>
      <c r="C32" s="285"/>
      <c r="D32" s="192" t="s">
        <v>283</v>
      </c>
      <c r="E32" s="59" t="s">
        <v>188</v>
      </c>
      <c r="F32" s="141">
        <v>2</v>
      </c>
      <c r="G32" s="58" t="s">
        <v>284</v>
      </c>
      <c r="H32" s="59" t="s">
        <v>189</v>
      </c>
      <c r="I32" s="141" t="s">
        <v>190</v>
      </c>
      <c r="J32" s="141" t="s">
        <v>181</v>
      </c>
      <c r="K32" s="68" t="s">
        <v>182</v>
      </c>
      <c r="L32" s="107" t="s">
        <v>23</v>
      </c>
    </row>
    <row r="33" spans="1:12" ht="45" customHeight="1">
      <c r="A33" s="284">
        <v>28</v>
      </c>
      <c r="B33" s="285"/>
      <c r="C33" s="285"/>
      <c r="D33" s="110" t="s">
        <v>309</v>
      </c>
      <c r="E33" s="149" t="s">
        <v>219</v>
      </c>
      <c r="F33" s="60" t="s">
        <v>9</v>
      </c>
      <c r="G33" s="227" t="s">
        <v>310</v>
      </c>
      <c r="H33" s="113" t="s">
        <v>124</v>
      </c>
      <c r="I33" s="230" t="s">
        <v>125</v>
      </c>
      <c r="J33" s="107" t="s">
        <v>126</v>
      </c>
      <c r="K33" s="232" t="s">
        <v>7</v>
      </c>
      <c r="L33" s="107" t="s">
        <v>23</v>
      </c>
    </row>
    <row r="34" spans="1:12" ht="45" customHeight="1">
      <c r="A34" s="284">
        <v>29</v>
      </c>
      <c r="B34" s="285"/>
      <c r="C34" s="285"/>
      <c r="D34" s="110" t="s">
        <v>317</v>
      </c>
      <c r="E34" s="103" t="s">
        <v>220</v>
      </c>
      <c r="F34" s="111" t="s">
        <v>9</v>
      </c>
      <c r="G34" s="178" t="s">
        <v>318</v>
      </c>
      <c r="H34" s="62" t="s">
        <v>221</v>
      </c>
      <c r="I34" s="64" t="s">
        <v>222</v>
      </c>
      <c r="J34" s="108" t="s">
        <v>81</v>
      </c>
      <c r="K34" s="181" t="s">
        <v>14</v>
      </c>
      <c r="L34" s="107" t="s">
        <v>23</v>
      </c>
    </row>
    <row r="35" spans="1:12" ht="45" customHeight="1">
      <c r="A35" s="284">
        <v>30</v>
      </c>
      <c r="B35" s="285"/>
      <c r="C35" s="285"/>
      <c r="D35" s="110" t="s">
        <v>324</v>
      </c>
      <c r="E35" s="149" t="s">
        <v>228</v>
      </c>
      <c r="F35" s="111" t="s">
        <v>9</v>
      </c>
      <c r="G35" s="61" t="s">
        <v>325</v>
      </c>
      <c r="H35" s="62" t="s">
        <v>16</v>
      </c>
      <c r="I35" s="63" t="s">
        <v>8</v>
      </c>
      <c r="J35" s="108" t="s">
        <v>103</v>
      </c>
      <c r="K35" s="150" t="s">
        <v>14</v>
      </c>
      <c r="L35" s="107" t="s">
        <v>23</v>
      </c>
    </row>
    <row r="36" spans="1:12" ht="45" customHeight="1">
      <c r="A36" s="284">
        <v>31</v>
      </c>
      <c r="B36" s="285"/>
      <c r="C36" s="285"/>
      <c r="D36" s="110" t="s">
        <v>321</v>
      </c>
      <c r="E36" s="149"/>
      <c r="F36" s="111" t="s">
        <v>9</v>
      </c>
      <c r="G36" s="61" t="s">
        <v>264</v>
      </c>
      <c r="H36" s="62" t="s">
        <v>128</v>
      </c>
      <c r="I36" s="63" t="s">
        <v>8</v>
      </c>
      <c r="J36" s="108" t="s">
        <v>169</v>
      </c>
      <c r="K36" s="150" t="s">
        <v>7</v>
      </c>
      <c r="L36" s="107" t="s">
        <v>23</v>
      </c>
    </row>
    <row r="37" spans="1:12" ht="45" customHeight="1">
      <c r="A37" s="284">
        <v>32</v>
      </c>
      <c r="B37" s="285"/>
      <c r="C37" s="285"/>
      <c r="D37" s="110" t="s">
        <v>258</v>
      </c>
      <c r="E37" s="103" t="s">
        <v>174</v>
      </c>
      <c r="F37" s="111" t="s">
        <v>9</v>
      </c>
      <c r="G37" s="61" t="s">
        <v>259</v>
      </c>
      <c r="H37" s="62" t="s">
        <v>175</v>
      </c>
      <c r="I37" s="63" t="s">
        <v>176</v>
      </c>
      <c r="J37" s="120" t="s">
        <v>177</v>
      </c>
      <c r="K37" s="116" t="s">
        <v>347</v>
      </c>
      <c r="L37" s="107" t="s">
        <v>23</v>
      </c>
    </row>
    <row r="38" spans="1:12" ht="45" customHeight="1">
      <c r="A38" s="284">
        <v>33</v>
      </c>
      <c r="B38" s="285"/>
      <c r="C38" s="285"/>
      <c r="D38" s="192" t="s">
        <v>273</v>
      </c>
      <c r="E38" s="59" t="s">
        <v>178</v>
      </c>
      <c r="F38" s="141">
        <v>2</v>
      </c>
      <c r="G38" s="58" t="s">
        <v>274</v>
      </c>
      <c r="H38" s="59" t="s">
        <v>179</v>
      </c>
      <c r="I38" s="141" t="s">
        <v>180</v>
      </c>
      <c r="J38" s="141" t="s">
        <v>181</v>
      </c>
      <c r="K38" s="68" t="s">
        <v>182</v>
      </c>
      <c r="L38" s="107" t="s">
        <v>23</v>
      </c>
    </row>
    <row r="39" spans="1:12" ht="45" customHeight="1">
      <c r="A39" s="284">
        <v>34</v>
      </c>
      <c r="B39" s="285"/>
      <c r="C39" s="285"/>
      <c r="D39" s="121" t="s">
        <v>291</v>
      </c>
      <c r="E39" s="106" t="s">
        <v>13</v>
      </c>
      <c r="F39" s="107" t="s">
        <v>10</v>
      </c>
      <c r="G39" s="105" t="s">
        <v>292</v>
      </c>
      <c r="H39" s="106" t="s">
        <v>138</v>
      </c>
      <c r="I39" s="107" t="s">
        <v>8</v>
      </c>
      <c r="J39" s="107" t="s">
        <v>8</v>
      </c>
      <c r="K39" s="65" t="s">
        <v>7</v>
      </c>
      <c r="L39" s="107" t="s">
        <v>23</v>
      </c>
    </row>
    <row r="40" spans="1:12" ht="45" customHeight="1">
      <c r="A40" s="284">
        <v>35</v>
      </c>
      <c r="B40" s="285"/>
      <c r="C40" s="285"/>
      <c r="D40" s="148" t="s">
        <v>286</v>
      </c>
      <c r="E40" s="67" t="s">
        <v>13</v>
      </c>
      <c r="F40" s="107" t="s">
        <v>10</v>
      </c>
      <c r="G40" s="175" t="s">
        <v>287</v>
      </c>
      <c r="H40" s="113" t="s">
        <v>196</v>
      </c>
      <c r="I40" s="64" t="s">
        <v>197</v>
      </c>
      <c r="J40" s="108" t="s">
        <v>8</v>
      </c>
      <c r="K40" s="116" t="s">
        <v>7</v>
      </c>
      <c r="L40" s="107" t="s">
        <v>23</v>
      </c>
    </row>
    <row r="41" spans="1:12" ht="45" customHeight="1">
      <c r="A41" s="284">
        <v>36</v>
      </c>
      <c r="B41" s="285"/>
      <c r="C41" s="285"/>
      <c r="D41" s="58" t="s">
        <v>234</v>
      </c>
      <c r="E41" s="59" t="s">
        <v>129</v>
      </c>
      <c r="F41" s="60" t="s">
        <v>127</v>
      </c>
      <c r="G41" s="61" t="s">
        <v>235</v>
      </c>
      <c r="H41" s="62" t="s">
        <v>149</v>
      </c>
      <c r="I41" s="63" t="s">
        <v>150</v>
      </c>
      <c r="J41" s="64" t="s">
        <v>8</v>
      </c>
      <c r="K41" s="65" t="s">
        <v>7</v>
      </c>
      <c r="L41" s="107" t="s">
        <v>23</v>
      </c>
    </row>
    <row r="42" spans="1:12" ht="45" customHeight="1">
      <c r="A42" s="284">
        <v>37</v>
      </c>
      <c r="B42" s="285"/>
      <c r="C42" s="285"/>
      <c r="D42" s="110" t="s">
        <v>319</v>
      </c>
      <c r="E42" s="149" t="s">
        <v>224</v>
      </c>
      <c r="F42" s="107" t="s">
        <v>9</v>
      </c>
      <c r="G42" s="105" t="s">
        <v>320</v>
      </c>
      <c r="H42" s="106" t="s">
        <v>225</v>
      </c>
      <c r="I42" s="107" t="s">
        <v>17</v>
      </c>
      <c r="J42" s="107" t="s">
        <v>103</v>
      </c>
      <c r="K42" s="97" t="s">
        <v>156</v>
      </c>
      <c r="L42" s="107" t="s">
        <v>23</v>
      </c>
    </row>
    <row r="43" spans="1:12" ht="45" customHeight="1">
      <c r="A43" s="284">
        <v>38</v>
      </c>
      <c r="B43" s="285"/>
      <c r="C43" s="285"/>
      <c r="D43" s="121" t="s">
        <v>255</v>
      </c>
      <c r="E43" s="106" t="s">
        <v>111</v>
      </c>
      <c r="F43" s="107" t="s">
        <v>9</v>
      </c>
      <c r="G43" s="105" t="s">
        <v>256</v>
      </c>
      <c r="H43" s="106" t="s">
        <v>112</v>
      </c>
      <c r="I43" s="107" t="s">
        <v>17</v>
      </c>
      <c r="J43" s="107" t="s">
        <v>103</v>
      </c>
      <c r="K43" s="97" t="s">
        <v>156</v>
      </c>
      <c r="L43" s="107" t="s">
        <v>23</v>
      </c>
    </row>
    <row r="44" spans="1:12" ht="45" customHeight="1">
      <c r="A44" s="284">
        <v>39</v>
      </c>
      <c r="B44" s="285"/>
      <c r="C44" s="285"/>
      <c r="D44" s="192" t="s">
        <v>301</v>
      </c>
      <c r="E44" s="106" t="s">
        <v>199</v>
      </c>
      <c r="F44" s="107">
        <v>1</v>
      </c>
      <c r="G44" s="105" t="s">
        <v>302</v>
      </c>
      <c r="H44" s="106" t="s">
        <v>200</v>
      </c>
      <c r="I44" s="107" t="s">
        <v>201</v>
      </c>
      <c r="J44" s="107" t="s">
        <v>202</v>
      </c>
      <c r="K44" s="97" t="s">
        <v>148</v>
      </c>
      <c r="L44" s="107" t="s">
        <v>23</v>
      </c>
    </row>
    <row r="45" spans="1:12" ht="45" customHeight="1">
      <c r="A45" s="284">
        <v>40</v>
      </c>
      <c r="B45" s="285"/>
      <c r="C45" s="285"/>
      <c r="D45" s="148" t="s">
        <v>303</v>
      </c>
      <c r="E45" s="67" t="s">
        <v>208</v>
      </c>
      <c r="F45" s="107" t="s">
        <v>9</v>
      </c>
      <c r="G45" s="175" t="s">
        <v>304</v>
      </c>
      <c r="H45" s="113" t="s">
        <v>209</v>
      </c>
      <c r="I45" s="64" t="s">
        <v>210</v>
      </c>
      <c r="J45" s="108" t="s">
        <v>8</v>
      </c>
      <c r="K45" s="116" t="s">
        <v>73</v>
      </c>
      <c r="L45" s="107" t="s">
        <v>23</v>
      </c>
    </row>
    <row r="46" spans="1:12" ht="45" customHeight="1">
      <c r="A46" s="284">
        <v>41</v>
      </c>
      <c r="B46" s="285"/>
      <c r="C46" s="285"/>
      <c r="D46" s="110" t="s">
        <v>268</v>
      </c>
      <c r="E46" s="103" t="s">
        <v>170</v>
      </c>
      <c r="F46" s="111" t="s">
        <v>9</v>
      </c>
      <c r="G46" s="61" t="s">
        <v>269</v>
      </c>
      <c r="H46" s="62" t="s">
        <v>171</v>
      </c>
      <c r="I46" s="63" t="s">
        <v>172</v>
      </c>
      <c r="J46" s="120" t="s">
        <v>8</v>
      </c>
      <c r="K46" s="116" t="s">
        <v>7</v>
      </c>
      <c r="L46" s="107" t="s">
        <v>23</v>
      </c>
    </row>
    <row r="47" spans="1:12" ht="45" customHeight="1">
      <c r="A47" s="284">
        <v>42</v>
      </c>
      <c r="B47" s="285"/>
      <c r="C47" s="285"/>
      <c r="D47" s="110" t="s">
        <v>265</v>
      </c>
      <c r="E47" s="103" t="s">
        <v>130</v>
      </c>
      <c r="F47" s="111" t="s">
        <v>9</v>
      </c>
      <c r="G47" s="175" t="s">
        <v>266</v>
      </c>
      <c r="H47" s="176" t="s">
        <v>131</v>
      </c>
      <c r="I47" s="64" t="s">
        <v>8</v>
      </c>
      <c r="J47" s="107" t="s">
        <v>81</v>
      </c>
      <c r="K47" s="177" t="s">
        <v>85</v>
      </c>
      <c r="L47" s="107" t="s">
        <v>23</v>
      </c>
    </row>
    <row r="48" spans="1:12" ht="45" customHeight="1">
      <c r="A48" s="284">
        <v>43</v>
      </c>
      <c r="B48" s="285"/>
      <c r="C48" s="285"/>
      <c r="D48" s="121" t="s">
        <v>275</v>
      </c>
      <c r="E48" s="106" t="s">
        <v>101</v>
      </c>
      <c r="F48" s="107">
        <v>1</v>
      </c>
      <c r="G48" s="105" t="s">
        <v>285</v>
      </c>
      <c r="H48" s="106" t="s">
        <v>191</v>
      </c>
      <c r="I48" s="107" t="s">
        <v>102</v>
      </c>
      <c r="J48" s="107" t="s">
        <v>84</v>
      </c>
      <c r="K48" s="97" t="s">
        <v>7</v>
      </c>
      <c r="L48" s="107" t="s">
        <v>23</v>
      </c>
    </row>
    <row r="49" spans="1:12" ht="45" customHeight="1">
      <c r="A49" s="284">
        <v>44</v>
      </c>
      <c r="B49" s="285"/>
      <c r="C49" s="285"/>
      <c r="D49" s="95" t="s">
        <v>275</v>
      </c>
      <c r="E49" s="96" t="s">
        <v>101</v>
      </c>
      <c r="F49" s="97">
        <v>1</v>
      </c>
      <c r="G49" s="193" t="s">
        <v>350</v>
      </c>
      <c r="H49" s="194" t="s">
        <v>183</v>
      </c>
      <c r="I49" s="151" t="s">
        <v>184</v>
      </c>
      <c r="J49" s="108" t="s">
        <v>84</v>
      </c>
      <c r="K49" s="65" t="s">
        <v>7</v>
      </c>
      <c r="L49" s="107" t="s">
        <v>23</v>
      </c>
    </row>
    <row r="50" spans="1:12" ht="30" customHeight="1">
      <c r="A50" s="286"/>
      <c r="B50" s="287"/>
      <c r="C50" s="287"/>
      <c r="D50" s="288"/>
      <c r="E50" s="289"/>
      <c r="F50" s="290"/>
      <c r="G50" s="291"/>
      <c r="H50" s="292"/>
      <c r="I50" s="293"/>
      <c r="J50" s="294"/>
      <c r="K50" s="295"/>
      <c r="L50" s="296"/>
    </row>
    <row r="51" spans="4:11" ht="15.75">
      <c r="D51" s="143" t="s">
        <v>24</v>
      </c>
      <c r="E51" s="143"/>
      <c r="F51" s="143"/>
      <c r="G51" s="143"/>
      <c r="H51" s="143"/>
      <c r="I51" s="130" t="s">
        <v>141</v>
      </c>
      <c r="J51" s="56"/>
      <c r="K51" s="4"/>
    </row>
    <row r="52" spans="4:11" ht="15.75">
      <c r="D52" s="143"/>
      <c r="E52" s="143"/>
      <c r="F52" s="143"/>
      <c r="G52" s="143"/>
      <c r="H52" s="143"/>
      <c r="I52" s="144"/>
      <c r="J52" s="56"/>
      <c r="K52" s="4"/>
    </row>
    <row r="53" spans="4:11" ht="15.75">
      <c r="D53" s="143" t="s">
        <v>25</v>
      </c>
      <c r="E53" s="143"/>
      <c r="F53" s="143"/>
      <c r="G53" s="143"/>
      <c r="H53" s="143"/>
      <c r="I53" s="130" t="s">
        <v>152</v>
      </c>
      <c r="J53" s="56"/>
      <c r="K53" s="4"/>
    </row>
    <row r="54" spans="4:11" ht="15.75">
      <c r="D54" s="143"/>
      <c r="E54" s="143"/>
      <c r="F54" s="143"/>
      <c r="G54" s="143"/>
      <c r="H54" s="143"/>
      <c r="I54" s="144"/>
      <c r="J54" s="56"/>
      <c r="K54" s="4"/>
    </row>
    <row r="55" spans="4:11" ht="15.75">
      <c r="D55" s="143" t="s">
        <v>26</v>
      </c>
      <c r="E55" s="143"/>
      <c r="F55" s="143"/>
      <c r="G55" s="143"/>
      <c r="H55" s="143"/>
      <c r="I55" s="130" t="s">
        <v>142</v>
      </c>
      <c r="J55" s="56"/>
      <c r="K55" s="4"/>
    </row>
    <row r="56" spans="4:11" ht="15.75">
      <c r="D56" s="143"/>
      <c r="E56" s="143"/>
      <c r="F56" s="143"/>
      <c r="G56" s="143"/>
      <c r="H56" s="143"/>
      <c r="I56" s="144"/>
      <c r="J56" s="56"/>
      <c r="K56" s="4"/>
    </row>
    <row r="57" spans="4:11" ht="15.75">
      <c r="D57" s="143" t="s">
        <v>27</v>
      </c>
      <c r="E57" s="143"/>
      <c r="F57" s="143"/>
      <c r="G57" s="143"/>
      <c r="H57" s="143"/>
      <c r="I57" s="130" t="s">
        <v>143</v>
      </c>
      <c r="J57" s="56"/>
      <c r="K57" s="4"/>
    </row>
  </sheetData>
  <sheetProtection/>
  <protectedRanges>
    <protectedRange sqref="K11" name="Диапазон1_3_1_1_3_11_1_1_3_1_1_2_2_1_1_1_1_1"/>
    <protectedRange sqref="K13" name="Диапазон1_3_1_1_3_11_1_1_3_3_1_1_2_2_1_2_1"/>
    <protectedRange sqref="K15" name="Диапазон1_3_1_1_3_11_1_1_3_1_1_2_2_1_2_1_1_1_1"/>
    <protectedRange sqref="K18" name="Диапазон1_3_1_1_3_11_1_1_3_3_1_1_2_2_1_1_1"/>
    <protectedRange sqref="K26" name="Диапазон1_3_1_1_3_11_1_1_3_1_1_2_2_1_2_1_1_1_2_1"/>
    <protectedRange sqref="K37" name="Диапазон1_3_1_1_3_11_1_1_3_3_1_1_2_2_1_1_2"/>
    <protectedRange sqref="K44" name="Диапазон1_3_1_1_3_11_1_1_3_1_1_2_2_1_1_1_1_1_2_1"/>
    <protectedRange sqref="K45" name="Диапазон1_3_1_1_3_11_1_1_3_1_1_2_2_1_1_1_6_1"/>
    <protectedRange sqref="K47" name="Диапазон1_3_1_1_3_11_1_1_3_1_1_2_2_1_1_1_1_1_2_2"/>
  </protectedRanges>
  <autoFilter ref="A5:L49"/>
  <mergeCells count="3">
    <mergeCell ref="A1:L1"/>
    <mergeCell ref="A2:L2"/>
    <mergeCell ref="A3:L3"/>
  </mergeCells>
  <conditionalFormatting sqref="D35 G35:I35 K35">
    <cfRule type="expression" priority="210" dxfId="2" stopIfTrue="1">
      <formula>#REF!=2018</formula>
    </cfRule>
  </conditionalFormatting>
  <conditionalFormatting sqref="D35 G35:K35">
    <cfRule type="expression" priority="117" dxfId="3">
      <formula>$B35="конкур"</formula>
    </cfRule>
    <cfRule type="expression" priority="118" dxfId="2">
      <formula>$B35="выездка"</formula>
    </cfRule>
    <cfRule type="expression" priority="119" dxfId="1">
      <formula>$B35="троеборье"</formula>
    </cfRule>
  </conditionalFormatting>
  <conditionalFormatting sqref="I35">
    <cfRule type="expression" priority="114" dxfId="3">
      <formula>$B35="конкур"</formula>
    </cfRule>
    <cfRule type="expression" priority="115" dxfId="2">
      <formula>$B35="выездка"</formula>
    </cfRule>
    <cfRule type="expression" priority="116" dxfId="1">
      <formula>$B35="троеборье"</formula>
    </cfRule>
  </conditionalFormatting>
  <conditionalFormatting sqref="I35">
    <cfRule type="expression" priority="111" dxfId="3">
      <formula>$B35="конкур"</formula>
    </cfRule>
    <cfRule type="expression" priority="112" dxfId="2">
      <formula>$B35="выездка"</formula>
    </cfRule>
    <cfRule type="expression" priority="113" dxfId="1">
      <formula>$B35="троеборье"</formula>
    </cfRule>
  </conditionalFormatting>
  <conditionalFormatting sqref="K35">
    <cfRule type="expression" priority="108" dxfId="3">
      <formula>$B35="конкур"</formula>
    </cfRule>
    <cfRule type="expression" priority="109" dxfId="2">
      <formula>$B35="выездка"</formula>
    </cfRule>
    <cfRule type="expression" priority="110" dxfId="1">
      <formula>$B35="троеборье"</formula>
    </cfRule>
  </conditionalFormatting>
  <conditionalFormatting sqref="K35">
    <cfRule type="expression" priority="105" dxfId="3">
      <formula>$B35="конкур"</formula>
    </cfRule>
    <cfRule type="expression" priority="106" dxfId="2">
      <formula>$B35="выездка"</formula>
    </cfRule>
    <cfRule type="expression" priority="107" dxfId="1">
      <formula>$B35="троеборье"</formula>
    </cfRule>
  </conditionalFormatting>
  <conditionalFormatting sqref="D35 G35:K35">
    <cfRule type="expression" priority="194" dxfId="2" stopIfTrue="1">
      <formula>#REF!=2018</formula>
    </cfRule>
  </conditionalFormatting>
  <conditionalFormatting sqref="I35">
    <cfRule type="expression" priority="101" dxfId="3">
      <formula>$B35="конкур"</formula>
    </cfRule>
    <cfRule type="expression" priority="102" dxfId="2">
      <formula>$B35="выездка"</formula>
    </cfRule>
    <cfRule type="expression" priority="103" dxfId="1">
      <formula>$B35="троеборье"</formula>
    </cfRule>
  </conditionalFormatting>
  <conditionalFormatting sqref="I35">
    <cfRule type="expression" priority="98" dxfId="3">
      <formula>$B35="конкур"</formula>
    </cfRule>
    <cfRule type="expression" priority="99" dxfId="2">
      <formula>$B35="выездка"</formula>
    </cfRule>
    <cfRule type="expression" priority="100" dxfId="1">
      <formula>$B35="троеборье"</formula>
    </cfRule>
  </conditionalFormatting>
  <conditionalFormatting sqref="K35">
    <cfRule type="expression" priority="95" dxfId="3">
      <formula>$B35="конкур"</formula>
    </cfRule>
    <cfRule type="expression" priority="96" dxfId="2">
      <formula>$B35="выездка"</formula>
    </cfRule>
    <cfRule type="expression" priority="97" dxfId="1">
      <formula>$B35="троеборье"</formula>
    </cfRule>
  </conditionalFormatting>
  <conditionalFormatting sqref="K35">
    <cfRule type="expression" priority="92" dxfId="3">
      <formula>$B35="конкур"</formula>
    </cfRule>
    <cfRule type="expression" priority="93" dxfId="2">
      <formula>$B35="выездка"</formula>
    </cfRule>
    <cfRule type="expression" priority="94" dxfId="1">
      <formula>$B35="троеборье"</formula>
    </cfRule>
  </conditionalFormatting>
  <conditionalFormatting sqref="G35:K35 D35">
    <cfRule type="expression" priority="181" dxfId="0">
      <formula>#REF!="нет"</formula>
    </cfRule>
  </conditionalFormatting>
  <conditionalFormatting sqref="D32 G32:K32">
    <cfRule type="expression" priority="57" dxfId="3">
      <formula>$B32="конкур"</formula>
    </cfRule>
    <cfRule type="expression" priority="58" dxfId="2">
      <formula>$B32="выездка"</formula>
    </cfRule>
    <cfRule type="expression" priority="59" dxfId="1">
      <formula>$B32="троеборье"</formula>
    </cfRule>
  </conditionalFormatting>
  <conditionalFormatting sqref="I32">
    <cfRule type="expression" priority="54" dxfId="3">
      <formula>$B32="конкур"</formula>
    </cfRule>
    <cfRule type="expression" priority="55" dxfId="2">
      <formula>$B32="выездка"</formula>
    </cfRule>
    <cfRule type="expression" priority="56" dxfId="1">
      <formula>$B32="троеборье"</formula>
    </cfRule>
  </conditionalFormatting>
  <conditionalFormatting sqref="I32">
    <cfRule type="expression" priority="51" dxfId="3">
      <formula>$B32="конкур"</formula>
    </cfRule>
    <cfRule type="expression" priority="52" dxfId="2">
      <formula>$B32="выездка"</formula>
    </cfRule>
    <cfRule type="expression" priority="53" dxfId="1">
      <formula>$B32="троеборье"</formula>
    </cfRule>
  </conditionalFormatting>
  <conditionalFormatting sqref="K32">
    <cfRule type="expression" priority="48" dxfId="3">
      <formula>$B32="конкур"</formula>
    </cfRule>
    <cfRule type="expression" priority="49" dxfId="2">
      <formula>$B32="выездка"</formula>
    </cfRule>
    <cfRule type="expression" priority="50" dxfId="1">
      <formula>$B32="троеборье"</formula>
    </cfRule>
  </conditionalFormatting>
  <conditionalFormatting sqref="K32">
    <cfRule type="expression" priority="45" dxfId="3">
      <formula>$B32="конкур"</formula>
    </cfRule>
    <cfRule type="expression" priority="46" dxfId="2">
      <formula>$B32="выездка"</formula>
    </cfRule>
    <cfRule type="expression" priority="47" dxfId="1">
      <formula>$B32="троеборье"</formula>
    </cfRule>
  </conditionalFormatting>
  <conditionalFormatting sqref="I32">
    <cfRule type="expression" priority="41" dxfId="3">
      <formula>$B32="конкур"</formula>
    </cfRule>
    <cfRule type="expression" priority="42" dxfId="2">
      <formula>$B32="выездка"</formula>
    </cfRule>
    <cfRule type="expression" priority="43" dxfId="1">
      <formula>$B32="троеборье"</formula>
    </cfRule>
  </conditionalFormatting>
  <conditionalFormatting sqref="I32">
    <cfRule type="expression" priority="38" dxfId="3">
      <formula>$B32="конкур"</formula>
    </cfRule>
    <cfRule type="expression" priority="39" dxfId="2">
      <formula>$B32="выездка"</formula>
    </cfRule>
    <cfRule type="expression" priority="40" dxfId="1">
      <formula>$B32="троеборье"</formula>
    </cfRule>
  </conditionalFormatting>
  <conditionalFormatting sqref="K32">
    <cfRule type="expression" priority="35" dxfId="3">
      <formula>$B32="конкур"</formula>
    </cfRule>
    <cfRule type="expression" priority="36" dxfId="2">
      <formula>$B32="выездка"</formula>
    </cfRule>
    <cfRule type="expression" priority="37" dxfId="1">
      <formula>$B32="троеборье"</formula>
    </cfRule>
  </conditionalFormatting>
  <conditionalFormatting sqref="K32">
    <cfRule type="expression" priority="32" dxfId="3">
      <formula>$B32="конкур"</formula>
    </cfRule>
    <cfRule type="expression" priority="33" dxfId="2">
      <formula>$B32="выездка"</formula>
    </cfRule>
    <cfRule type="expression" priority="34" dxfId="1">
      <formula>$B32="троеборье"</formula>
    </cfRule>
  </conditionalFormatting>
  <conditionalFormatting sqref="D33 G33:I33 K33">
    <cfRule type="expression" priority="90" dxfId="2" stopIfTrue="1">
      <formula>#REF!=2018</formula>
    </cfRule>
  </conditionalFormatting>
  <conditionalFormatting sqref="D33 G33:K33">
    <cfRule type="expression" priority="87" dxfId="3">
      <formula>$B33="конкур"</formula>
    </cfRule>
    <cfRule type="expression" priority="88" dxfId="2">
      <formula>$B33="выездка"</formula>
    </cfRule>
    <cfRule type="expression" priority="89" dxfId="1">
      <formula>$B33="троеборье"</formula>
    </cfRule>
  </conditionalFormatting>
  <conditionalFormatting sqref="I33">
    <cfRule type="expression" priority="84" dxfId="3">
      <formula>$B33="конкур"</formula>
    </cfRule>
    <cfRule type="expression" priority="85" dxfId="2">
      <formula>$B33="выездка"</formula>
    </cfRule>
    <cfRule type="expression" priority="86" dxfId="1">
      <formula>$B33="троеборье"</formula>
    </cfRule>
  </conditionalFormatting>
  <conditionalFormatting sqref="I33">
    <cfRule type="expression" priority="81" dxfId="3">
      <formula>$B33="конкур"</formula>
    </cfRule>
    <cfRule type="expression" priority="82" dxfId="2">
      <formula>$B33="выездка"</formula>
    </cfRule>
    <cfRule type="expression" priority="83" dxfId="1">
      <formula>$B33="троеборье"</formula>
    </cfRule>
  </conditionalFormatting>
  <conditionalFormatting sqref="K33">
    <cfRule type="expression" priority="78" dxfId="3">
      <formula>$B33="конкур"</formula>
    </cfRule>
    <cfRule type="expression" priority="79" dxfId="2">
      <formula>$B33="выездка"</formula>
    </cfRule>
    <cfRule type="expression" priority="80" dxfId="1">
      <formula>$B33="троеборье"</formula>
    </cfRule>
  </conditionalFormatting>
  <conditionalFormatting sqref="K33">
    <cfRule type="expression" priority="75" dxfId="3">
      <formula>$B33="конкур"</formula>
    </cfRule>
    <cfRule type="expression" priority="76" dxfId="2">
      <formula>$B33="выездка"</formula>
    </cfRule>
    <cfRule type="expression" priority="77" dxfId="1">
      <formula>$B33="троеборье"</formula>
    </cfRule>
  </conditionalFormatting>
  <conditionalFormatting sqref="D33 G33:K33">
    <cfRule type="expression" priority="74" dxfId="2" stopIfTrue="1">
      <formula>#REF!=2018</formula>
    </cfRule>
  </conditionalFormatting>
  <conditionalFormatting sqref="I33">
    <cfRule type="expression" priority="71" dxfId="3">
      <formula>$B33="конкур"</formula>
    </cfRule>
    <cfRule type="expression" priority="72" dxfId="2">
      <formula>$B33="выездка"</formula>
    </cfRule>
    <cfRule type="expression" priority="73" dxfId="1">
      <formula>$B33="троеборье"</formula>
    </cfRule>
  </conditionalFormatting>
  <conditionalFormatting sqref="I33">
    <cfRule type="expression" priority="68" dxfId="3">
      <formula>$B33="конкур"</formula>
    </cfRule>
    <cfRule type="expression" priority="69" dxfId="2">
      <formula>$B33="выездка"</formula>
    </cfRule>
    <cfRule type="expression" priority="70" dxfId="1">
      <formula>$B33="троеборье"</formula>
    </cfRule>
  </conditionalFormatting>
  <conditionalFormatting sqref="K33">
    <cfRule type="expression" priority="65" dxfId="3">
      <formula>$B33="конкур"</formula>
    </cfRule>
    <cfRule type="expression" priority="66" dxfId="2">
      <formula>$B33="выездка"</formula>
    </cfRule>
    <cfRule type="expression" priority="67" dxfId="1">
      <formula>$B33="троеборье"</formula>
    </cfRule>
  </conditionalFormatting>
  <conditionalFormatting sqref="K33">
    <cfRule type="expression" priority="62" dxfId="3">
      <formula>$B33="конкур"</formula>
    </cfRule>
    <cfRule type="expression" priority="63" dxfId="2">
      <formula>$B33="выездка"</formula>
    </cfRule>
    <cfRule type="expression" priority="64" dxfId="1">
      <formula>$B33="троеборье"</formula>
    </cfRule>
  </conditionalFormatting>
  <conditionalFormatting sqref="G33:K33 D33">
    <cfRule type="expression" priority="61" dxfId="0">
      <formula>#REF!="нет"</formula>
    </cfRule>
  </conditionalFormatting>
  <conditionalFormatting sqref="D32 G32:I32 K32">
    <cfRule type="expression" priority="60" dxfId="2" stopIfTrue="1">
      <formula>#REF!=2018</formula>
    </cfRule>
  </conditionalFormatting>
  <conditionalFormatting sqref="D32 G32:K32">
    <cfRule type="expression" priority="44" dxfId="2" stopIfTrue="1">
      <formula>#REF!=2018</formula>
    </cfRule>
  </conditionalFormatting>
  <conditionalFormatting sqref="G32:K32 D32">
    <cfRule type="expression" priority="31" dxfId="0">
      <formula>#REF!="нет"</formula>
    </cfRule>
  </conditionalFormatting>
  <conditionalFormatting sqref="D34 G34:I34 K34">
    <cfRule type="expression" priority="30" dxfId="2" stopIfTrue="1">
      <formula>#REF!=2018</formula>
    </cfRule>
  </conditionalFormatting>
  <conditionalFormatting sqref="D34 G34:K34">
    <cfRule type="expression" priority="27" dxfId="3">
      <formula>$B34="конкур"</formula>
    </cfRule>
    <cfRule type="expression" priority="28" dxfId="2">
      <formula>$B34="выездка"</formula>
    </cfRule>
    <cfRule type="expression" priority="29" dxfId="1">
      <formula>$B34="троеборье"</formula>
    </cfRule>
  </conditionalFormatting>
  <conditionalFormatting sqref="I34">
    <cfRule type="expression" priority="24" dxfId="3">
      <formula>$B34="конкур"</formula>
    </cfRule>
    <cfRule type="expression" priority="25" dxfId="2">
      <formula>$B34="выездка"</formula>
    </cfRule>
    <cfRule type="expression" priority="26" dxfId="1">
      <formula>$B34="троеборье"</formula>
    </cfRule>
  </conditionalFormatting>
  <conditionalFormatting sqref="I34">
    <cfRule type="expression" priority="21" dxfId="3">
      <formula>$B34="конкур"</formula>
    </cfRule>
    <cfRule type="expression" priority="22" dxfId="2">
      <formula>$B34="выездка"</formula>
    </cfRule>
    <cfRule type="expression" priority="23" dxfId="1">
      <formula>$B34="троеборье"</formula>
    </cfRule>
  </conditionalFormatting>
  <conditionalFormatting sqref="K34">
    <cfRule type="expression" priority="18" dxfId="3">
      <formula>$B34="конкур"</formula>
    </cfRule>
    <cfRule type="expression" priority="19" dxfId="2">
      <formula>$B34="выездка"</formula>
    </cfRule>
    <cfRule type="expression" priority="20" dxfId="1">
      <formula>$B34="троеборье"</formula>
    </cfRule>
  </conditionalFormatting>
  <conditionalFormatting sqref="K34">
    <cfRule type="expression" priority="15" dxfId="3">
      <formula>$B34="конкур"</formula>
    </cfRule>
    <cfRule type="expression" priority="16" dxfId="2">
      <formula>$B34="выездка"</formula>
    </cfRule>
    <cfRule type="expression" priority="17" dxfId="1">
      <formula>$B34="троеборье"</formula>
    </cfRule>
  </conditionalFormatting>
  <conditionalFormatting sqref="D34 G34:K34">
    <cfRule type="expression" priority="14" dxfId="2" stopIfTrue="1">
      <formula>#REF!=2018</formula>
    </cfRule>
  </conditionalFormatting>
  <conditionalFormatting sqref="I34">
    <cfRule type="expression" priority="11" dxfId="3">
      <formula>$B34="конкур"</formula>
    </cfRule>
    <cfRule type="expression" priority="12" dxfId="2">
      <formula>$B34="выездка"</formula>
    </cfRule>
    <cfRule type="expression" priority="13" dxfId="1">
      <formula>$B34="троеборье"</formula>
    </cfRule>
  </conditionalFormatting>
  <conditionalFormatting sqref="I34">
    <cfRule type="expression" priority="8" dxfId="3">
      <formula>$B34="конкур"</formula>
    </cfRule>
    <cfRule type="expression" priority="9" dxfId="2">
      <formula>$B34="выездка"</formula>
    </cfRule>
    <cfRule type="expression" priority="10" dxfId="1">
      <formula>$B34="троеборье"</formula>
    </cfRule>
  </conditionalFormatting>
  <conditionalFormatting sqref="K34">
    <cfRule type="expression" priority="5" dxfId="3">
      <formula>$B34="конкур"</formula>
    </cfRule>
    <cfRule type="expression" priority="6" dxfId="2">
      <formula>$B34="выездка"</formula>
    </cfRule>
    <cfRule type="expression" priority="7" dxfId="1">
      <formula>$B34="троеборье"</formula>
    </cfRule>
  </conditionalFormatting>
  <conditionalFormatting sqref="K34">
    <cfRule type="expression" priority="2" dxfId="3">
      <formula>$B34="конкур"</formula>
    </cfRule>
    <cfRule type="expression" priority="3" dxfId="2">
      <formula>$B34="выездка"</formula>
    </cfRule>
    <cfRule type="expression" priority="4" dxfId="1">
      <formula>$B34="троеборье"</formula>
    </cfRule>
  </conditionalFormatting>
  <conditionalFormatting sqref="G34:K34 D34">
    <cfRule type="expression" priority="1" dxfId="0">
      <formula>#REF!="нет"</formula>
    </cfRule>
  </conditionalFormatting>
  <printOptions/>
  <pageMargins left="0" right="0.15748031496062992" top="0" bottom="0" header="0.5118110236220472" footer="0.1968503937007874"/>
  <pageSetup fitToHeight="7" fitToWidth="1" horizontalDpi="600" verticalDpi="600" orientation="portrait" paperSize="9" scale="6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Z26"/>
  <sheetViews>
    <sheetView view="pageBreakPreview" zoomScale="85" zoomScaleSheetLayoutView="85" workbookViewId="0" topLeftCell="A1">
      <selection activeCell="K9" sqref="K9:K10"/>
    </sheetView>
  </sheetViews>
  <sheetFormatPr defaultColWidth="9.140625" defaultRowHeight="12.75"/>
  <cols>
    <col min="1" max="1" width="5.00390625" style="0" customWidth="1"/>
    <col min="2" max="3" width="4.7109375" style="0" hidden="1" customWidth="1"/>
    <col min="4" max="4" width="18.7109375" style="0" customWidth="1"/>
    <col min="5" max="5" width="8.57421875" style="0" customWidth="1"/>
    <col min="6" max="6" width="5.7109375" style="0" customWidth="1"/>
    <col min="7" max="7" width="26.7109375" style="0" customWidth="1"/>
    <col min="8" max="8" width="10.421875" style="0" customWidth="1"/>
    <col min="9" max="9" width="15.00390625" style="0" customWidth="1"/>
    <col min="10" max="10" width="12.7109375" style="0" hidden="1" customWidth="1"/>
    <col min="11" max="11" width="21.28125" style="0" customWidth="1"/>
    <col min="12" max="12" width="6.28125" style="0" customWidth="1"/>
    <col min="13" max="13" width="8.7109375" style="0" customWidth="1"/>
    <col min="14" max="14" width="3.8515625" style="0" customWidth="1"/>
    <col min="15" max="15" width="6.421875" style="0" customWidth="1"/>
    <col min="16" max="16" width="8.7109375" style="0" customWidth="1"/>
    <col min="17" max="17" width="3.7109375" style="0" customWidth="1"/>
    <col min="18" max="18" width="6.421875" style="0" customWidth="1"/>
    <col min="19" max="19" width="8.7109375" style="0" customWidth="1"/>
    <col min="20" max="20" width="3.7109375" style="0" customWidth="1"/>
    <col min="21" max="22" width="4.8515625" style="0" customWidth="1"/>
    <col min="23" max="23" width="6.28125" style="0" customWidth="1"/>
    <col min="24" max="24" width="6.7109375" style="0" hidden="1" customWidth="1"/>
    <col min="25" max="25" width="10.140625" style="0" customWidth="1"/>
    <col min="26" max="26" width="6.7109375" style="0" customWidth="1"/>
  </cols>
  <sheetData>
    <row r="1" spans="1:26" ht="66.75" customHeight="1">
      <c r="A1" s="313" t="s">
        <v>296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</row>
    <row r="2" spans="1:26" ht="15.75" customHeight="1">
      <c r="A2" s="314" t="s">
        <v>357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</row>
    <row r="3" spans="1:26" ht="15.75" customHeight="1">
      <c r="A3" s="315" t="s">
        <v>28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</row>
    <row r="4" spans="1:26" ht="21" customHeight="1">
      <c r="A4" s="319" t="s">
        <v>206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353"/>
      <c r="V4" s="353"/>
      <c r="W4" s="353"/>
      <c r="X4" s="353"/>
      <c r="Y4" s="353"/>
      <c r="Z4" s="353"/>
    </row>
    <row r="5" spans="1:26" ht="21" customHeight="1" hidden="1">
      <c r="A5" s="365"/>
      <c r="B5" s="366"/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</row>
    <row r="6" spans="1:26" ht="18.75" customHeight="1">
      <c r="A6" s="367" t="s">
        <v>353</v>
      </c>
      <c r="B6" s="367"/>
      <c r="C6" s="367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  <c r="Q6" s="367"/>
      <c r="R6" s="367"/>
      <c r="S6" s="367"/>
      <c r="T6" s="367"/>
      <c r="U6" s="367"/>
      <c r="V6" s="367"/>
      <c r="W6" s="367"/>
      <c r="X6" s="367"/>
      <c r="Y6" s="367"/>
      <c r="Z6" s="367"/>
    </row>
    <row r="7" spans="1:26" ht="12.7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spans="1:26" s="52" customFormat="1" ht="15" customHeight="1">
      <c r="A8" s="145" t="s">
        <v>67</v>
      </c>
      <c r="B8" s="48"/>
      <c r="C8" s="48"/>
      <c r="D8" s="48"/>
      <c r="E8" s="49"/>
      <c r="F8" s="49"/>
      <c r="G8" s="49"/>
      <c r="H8" s="49"/>
      <c r="I8" s="49"/>
      <c r="J8" s="50"/>
      <c r="K8" s="50"/>
      <c r="L8" s="48"/>
      <c r="M8" s="172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147" t="s">
        <v>140</v>
      </c>
    </row>
    <row r="9" spans="1:26" ht="19.5" customHeight="1">
      <c r="A9" s="320" t="s">
        <v>29</v>
      </c>
      <c r="B9" s="320" t="s">
        <v>21</v>
      </c>
      <c r="C9" s="320" t="s">
        <v>1</v>
      </c>
      <c r="D9" s="324" t="s">
        <v>236</v>
      </c>
      <c r="E9" s="324" t="s">
        <v>2</v>
      </c>
      <c r="F9" s="320" t="s">
        <v>3</v>
      </c>
      <c r="G9" s="324" t="s">
        <v>237</v>
      </c>
      <c r="H9" s="324" t="s">
        <v>2</v>
      </c>
      <c r="I9" s="324" t="s">
        <v>4</v>
      </c>
      <c r="J9" s="91"/>
      <c r="K9" s="324" t="s">
        <v>6</v>
      </c>
      <c r="L9" s="324" t="s">
        <v>89</v>
      </c>
      <c r="M9" s="324"/>
      <c r="N9" s="324"/>
      <c r="O9" s="325" t="s">
        <v>31</v>
      </c>
      <c r="P9" s="325"/>
      <c r="Q9" s="325"/>
      <c r="R9" s="325" t="s">
        <v>32</v>
      </c>
      <c r="S9" s="325"/>
      <c r="T9" s="325"/>
      <c r="U9" s="351" t="s">
        <v>33</v>
      </c>
      <c r="V9" s="351" t="s">
        <v>34</v>
      </c>
      <c r="W9" s="321" t="s">
        <v>35</v>
      </c>
      <c r="X9" s="320" t="s">
        <v>36</v>
      </c>
      <c r="Y9" s="320" t="s">
        <v>37</v>
      </c>
      <c r="Z9" s="306" t="s">
        <v>38</v>
      </c>
    </row>
    <row r="10" spans="1:26" ht="39.75" customHeight="1">
      <c r="A10" s="320"/>
      <c r="B10" s="320"/>
      <c r="C10" s="320"/>
      <c r="D10" s="324"/>
      <c r="E10" s="324"/>
      <c r="F10" s="320"/>
      <c r="G10" s="324"/>
      <c r="H10" s="324"/>
      <c r="I10" s="324"/>
      <c r="J10" s="91"/>
      <c r="K10" s="324"/>
      <c r="L10" s="174" t="s">
        <v>39</v>
      </c>
      <c r="M10" s="92" t="s">
        <v>40</v>
      </c>
      <c r="N10" s="174" t="s">
        <v>29</v>
      </c>
      <c r="O10" s="174" t="s">
        <v>39</v>
      </c>
      <c r="P10" s="92" t="s">
        <v>40</v>
      </c>
      <c r="Q10" s="174" t="s">
        <v>29</v>
      </c>
      <c r="R10" s="174" t="s">
        <v>39</v>
      </c>
      <c r="S10" s="92" t="s">
        <v>40</v>
      </c>
      <c r="T10" s="174" t="s">
        <v>29</v>
      </c>
      <c r="U10" s="352"/>
      <c r="V10" s="352"/>
      <c r="W10" s="323"/>
      <c r="X10" s="320"/>
      <c r="Y10" s="320"/>
      <c r="Z10" s="306"/>
    </row>
    <row r="11" spans="1:26" ht="57.75" customHeight="1">
      <c r="A11" s="154">
        <v>1</v>
      </c>
      <c r="B11" s="223"/>
      <c r="C11" s="224"/>
      <c r="D11" s="110" t="s">
        <v>297</v>
      </c>
      <c r="E11" s="103" t="s">
        <v>134</v>
      </c>
      <c r="F11" s="111" t="s">
        <v>9</v>
      </c>
      <c r="G11" s="112" t="s">
        <v>298</v>
      </c>
      <c r="H11" s="113" t="s">
        <v>218</v>
      </c>
      <c r="I11" s="114" t="s">
        <v>18</v>
      </c>
      <c r="J11" s="115" t="s">
        <v>8</v>
      </c>
      <c r="K11" s="97" t="s">
        <v>156</v>
      </c>
      <c r="L11" s="283">
        <v>227.5</v>
      </c>
      <c r="M11" s="183">
        <f>L11/3.4-IF($U11=1,0.5,IF($U11=2,1.5,0))</f>
        <v>66.91176470588235</v>
      </c>
      <c r="N11" s="154">
        <f>RANK(M$11,M$11:M$11,0)</f>
        <v>1</v>
      </c>
      <c r="O11" s="283">
        <v>223</v>
      </c>
      <c r="P11" s="183">
        <f>O11/3.4-IF($U11=1,0.5,IF($U11=2,1.5,0))</f>
        <v>65.58823529411765</v>
      </c>
      <c r="Q11" s="154">
        <f>RANK(P$11,P$11:P$11,0)</f>
        <v>1</v>
      </c>
      <c r="R11" s="283">
        <v>221</v>
      </c>
      <c r="S11" s="183">
        <f>R11/3.4-IF($U11=1,0.5,IF($U11=2,1.5,0))</f>
        <v>65</v>
      </c>
      <c r="T11" s="154">
        <f>RANK(S$11,S$11:S$11,0)</f>
        <v>1</v>
      </c>
      <c r="U11" s="185"/>
      <c r="V11" s="185"/>
      <c r="W11" s="184">
        <f>L11+O11+R11</f>
        <v>671.5</v>
      </c>
      <c r="X11" s="186"/>
      <c r="Y11" s="183">
        <f>ROUND(SUM(M11,P11,S11)/3,3)</f>
        <v>65.833</v>
      </c>
      <c r="Z11" s="185" t="s">
        <v>41</v>
      </c>
    </row>
    <row r="12" spans="1:26" ht="15.7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ht="36.75" customHeight="1">
      <c r="A13" s="28"/>
      <c r="B13" s="28"/>
      <c r="C13" s="28"/>
      <c r="D13" s="143" t="s">
        <v>24</v>
      </c>
      <c r="E13" s="143"/>
      <c r="F13" s="143"/>
      <c r="G13" s="143"/>
      <c r="H13" s="143"/>
      <c r="I13" s="144"/>
      <c r="J13" s="56"/>
      <c r="K13" s="130" t="s">
        <v>141</v>
      </c>
      <c r="L13" s="132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ht="15.75">
      <c r="A14" s="28"/>
      <c r="B14" s="28"/>
      <c r="C14" s="28"/>
      <c r="D14" s="143"/>
      <c r="E14" s="143"/>
      <c r="F14" s="143"/>
      <c r="G14" s="143"/>
      <c r="H14" s="143"/>
      <c r="I14" s="144"/>
      <c r="J14" s="56"/>
      <c r="K14" s="56"/>
      <c r="L14" s="132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ht="36.75" customHeight="1">
      <c r="A15" s="28"/>
      <c r="B15" s="28"/>
      <c r="C15" s="28"/>
      <c r="D15" s="143" t="s">
        <v>25</v>
      </c>
      <c r="E15" s="143"/>
      <c r="F15" s="143"/>
      <c r="G15" s="143"/>
      <c r="H15" s="143"/>
      <c r="I15" s="144"/>
      <c r="J15" s="56"/>
      <c r="K15" s="130" t="s">
        <v>152</v>
      </c>
      <c r="L15" s="132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26" ht="12.75">
      <c r="K26" s="3"/>
    </row>
  </sheetData>
  <sheetProtection/>
  <mergeCells count="25">
    <mergeCell ref="A1:Z1"/>
    <mergeCell ref="A2:Z2"/>
    <mergeCell ref="A3:Z3"/>
    <mergeCell ref="A4:Z4"/>
    <mergeCell ref="A5:Z5"/>
    <mergeCell ref="A6:Z6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O9:Q9"/>
    <mergeCell ref="Z9:Z10"/>
    <mergeCell ref="R9:T9"/>
    <mergeCell ref="U9:U10"/>
    <mergeCell ref="V9:V10"/>
    <mergeCell ref="W9:W10"/>
    <mergeCell ref="X9:X10"/>
    <mergeCell ref="Y9:Y10"/>
  </mergeCells>
  <printOptions/>
  <pageMargins left="0.1968503937007874" right="0.15748031496062992" top="0.2362204724409449" bottom="0.15748031496062992" header="0.2362204724409449" footer="0.15748031496062992"/>
  <pageSetup fitToHeight="1" fitToWidth="1" horizontalDpi="600" verticalDpi="600" orientation="landscape" paperSize="9" scale="7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Z32"/>
  <sheetViews>
    <sheetView view="pageBreakPreview" zoomScale="85" zoomScaleSheetLayoutView="85" workbookViewId="0" topLeftCell="A1">
      <selection activeCell="A13" sqref="A13:Z13"/>
    </sheetView>
  </sheetViews>
  <sheetFormatPr defaultColWidth="9.140625" defaultRowHeight="12.75"/>
  <cols>
    <col min="1" max="1" width="5.00390625" style="0" customWidth="1"/>
    <col min="2" max="2" width="4.7109375" style="0" hidden="1" customWidth="1"/>
    <col min="3" max="3" width="9.421875" style="0" customWidth="1"/>
    <col min="4" max="4" width="18.7109375" style="0" customWidth="1"/>
    <col min="5" max="5" width="8.57421875" style="0" customWidth="1"/>
    <col min="6" max="6" width="6.57421875" style="0" customWidth="1"/>
    <col min="7" max="7" width="29.421875" style="0" customWidth="1"/>
    <col min="8" max="8" width="8.7109375" style="0" customWidth="1"/>
    <col min="9" max="9" width="15.00390625" style="0" customWidth="1"/>
    <col min="10" max="10" width="12.7109375" style="0" hidden="1" customWidth="1"/>
    <col min="11" max="11" width="22.28125" style="0" customWidth="1"/>
    <col min="12" max="12" width="6.28125" style="0" customWidth="1"/>
    <col min="13" max="13" width="8.7109375" style="0" customWidth="1"/>
    <col min="14" max="14" width="3.8515625" style="0" customWidth="1"/>
    <col min="15" max="15" width="6.421875" style="0" customWidth="1"/>
    <col min="16" max="16" width="8.7109375" style="0" customWidth="1"/>
    <col min="17" max="17" width="3.7109375" style="0" customWidth="1"/>
    <col min="18" max="18" width="6.421875" style="0" customWidth="1"/>
    <col min="19" max="19" width="8.7109375" style="0" customWidth="1"/>
    <col min="20" max="20" width="3.7109375" style="0" customWidth="1"/>
    <col min="21" max="22" width="4.8515625" style="0" customWidth="1"/>
    <col min="23" max="23" width="6.28125" style="0" customWidth="1"/>
    <col min="24" max="24" width="6.7109375" style="0" hidden="1" customWidth="1"/>
    <col min="25" max="25" width="10.140625" style="0" customWidth="1"/>
    <col min="26" max="26" width="6.7109375" style="0" customWidth="1"/>
  </cols>
  <sheetData>
    <row r="1" spans="1:26" ht="66.75" customHeight="1">
      <c r="A1" s="313" t="s">
        <v>299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</row>
    <row r="2" spans="1:26" ht="15.75" customHeight="1">
      <c r="A2" s="314" t="s">
        <v>165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</row>
    <row r="3" spans="1:26" ht="15.75" customHeight="1">
      <c r="A3" s="315" t="s">
        <v>28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</row>
    <row r="4" spans="1:26" ht="21" customHeight="1">
      <c r="A4" s="319" t="s">
        <v>207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353"/>
      <c r="V4" s="353"/>
      <c r="W4" s="353"/>
      <c r="X4" s="353"/>
      <c r="Y4" s="353"/>
      <c r="Z4" s="353"/>
    </row>
    <row r="5" spans="1:26" ht="21" customHeight="1" hidden="1">
      <c r="A5" s="365"/>
      <c r="B5" s="366"/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</row>
    <row r="6" spans="1:26" ht="18.75" customHeight="1" hidden="1">
      <c r="A6" s="368" t="s">
        <v>355</v>
      </c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368"/>
      <c r="S6" s="368"/>
      <c r="T6" s="368"/>
      <c r="U6" s="368"/>
      <c r="V6" s="368"/>
      <c r="W6" s="368"/>
      <c r="X6" s="368"/>
      <c r="Y6" s="368"/>
      <c r="Z6" s="368"/>
    </row>
    <row r="7" spans="1:26" ht="12.7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spans="1:26" s="52" customFormat="1" ht="15" customHeight="1">
      <c r="A8" s="145" t="s">
        <v>67</v>
      </c>
      <c r="B8" s="48"/>
      <c r="C8" s="48"/>
      <c r="D8" s="48"/>
      <c r="E8" s="49"/>
      <c r="F8" s="49"/>
      <c r="G8" s="49"/>
      <c r="H8" s="49"/>
      <c r="I8" s="49"/>
      <c r="J8" s="50"/>
      <c r="K8" s="50"/>
      <c r="L8" s="48"/>
      <c r="M8" s="172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147" t="s">
        <v>140</v>
      </c>
    </row>
    <row r="9" spans="1:26" ht="19.5" customHeight="1">
      <c r="A9" s="320" t="s">
        <v>29</v>
      </c>
      <c r="B9" s="320" t="s">
        <v>21</v>
      </c>
      <c r="C9" s="320" t="s">
        <v>12</v>
      </c>
      <c r="D9" s="324" t="s">
        <v>236</v>
      </c>
      <c r="E9" s="324" t="s">
        <v>2</v>
      </c>
      <c r="F9" s="320" t="s">
        <v>3</v>
      </c>
      <c r="G9" s="324" t="s">
        <v>237</v>
      </c>
      <c r="H9" s="324" t="s">
        <v>2</v>
      </c>
      <c r="I9" s="324" t="s">
        <v>4</v>
      </c>
      <c r="J9" s="91"/>
      <c r="K9" s="324" t="s">
        <v>6</v>
      </c>
      <c r="L9" s="324" t="s">
        <v>89</v>
      </c>
      <c r="M9" s="324"/>
      <c r="N9" s="324"/>
      <c r="O9" s="325" t="s">
        <v>31</v>
      </c>
      <c r="P9" s="325"/>
      <c r="Q9" s="325"/>
      <c r="R9" s="325" t="s">
        <v>32</v>
      </c>
      <c r="S9" s="325"/>
      <c r="T9" s="325"/>
      <c r="U9" s="320" t="s">
        <v>33</v>
      </c>
      <c r="V9" s="320" t="s">
        <v>34</v>
      </c>
      <c r="W9" s="320" t="s">
        <v>35</v>
      </c>
      <c r="X9" s="320" t="s">
        <v>36</v>
      </c>
      <c r="Y9" s="320" t="s">
        <v>37</v>
      </c>
      <c r="Z9" s="306" t="s">
        <v>38</v>
      </c>
    </row>
    <row r="10" spans="1:26" ht="39.75" customHeight="1">
      <c r="A10" s="320"/>
      <c r="B10" s="320"/>
      <c r="C10" s="320"/>
      <c r="D10" s="324"/>
      <c r="E10" s="324"/>
      <c r="F10" s="320"/>
      <c r="G10" s="324"/>
      <c r="H10" s="324"/>
      <c r="I10" s="324"/>
      <c r="J10" s="91"/>
      <c r="K10" s="324"/>
      <c r="L10" s="174" t="s">
        <v>39</v>
      </c>
      <c r="M10" s="92" t="s">
        <v>40</v>
      </c>
      <c r="N10" s="174" t="s">
        <v>29</v>
      </c>
      <c r="O10" s="174" t="s">
        <v>39</v>
      </c>
      <c r="P10" s="92" t="s">
        <v>40</v>
      </c>
      <c r="Q10" s="174" t="s">
        <v>29</v>
      </c>
      <c r="R10" s="174" t="s">
        <v>39</v>
      </c>
      <c r="S10" s="92" t="s">
        <v>40</v>
      </c>
      <c r="T10" s="174" t="s">
        <v>29</v>
      </c>
      <c r="U10" s="320"/>
      <c r="V10" s="320"/>
      <c r="W10" s="320"/>
      <c r="X10" s="320"/>
      <c r="Y10" s="320"/>
      <c r="Z10" s="306"/>
    </row>
    <row r="11" spans="1:26" ht="24.75" customHeight="1">
      <c r="A11" s="316" t="s">
        <v>348</v>
      </c>
      <c r="B11" s="316"/>
      <c r="C11" s="316"/>
      <c r="D11" s="316"/>
      <c r="E11" s="316"/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 s="316"/>
      <c r="Q11" s="316"/>
      <c r="R11" s="316"/>
      <c r="S11" s="316"/>
      <c r="T11" s="316"/>
      <c r="U11" s="316"/>
      <c r="V11" s="316"/>
      <c r="W11" s="316"/>
      <c r="X11" s="316"/>
      <c r="Y11" s="316"/>
      <c r="Z11" s="316"/>
    </row>
    <row r="12" spans="1:26" ht="54" customHeight="1">
      <c r="A12" s="154" t="s">
        <v>41</v>
      </c>
      <c r="B12" s="223"/>
      <c r="C12" s="226" t="s">
        <v>351</v>
      </c>
      <c r="D12" s="148" t="s">
        <v>286</v>
      </c>
      <c r="E12" s="67" t="s">
        <v>13</v>
      </c>
      <c r="F12" s="107" t="s">
        <v>10</v>
      </c>
      <c r="G12" s="175" t="s">
        <v>287</v>
      </c>
      <c r="H12" s="113" t="s">
        <v>196</v>
      </c>
      <c r="I12" s="64" t="s">
        <v>197</v>
      </c>
      <c r="J12" s="108" t="s">
        <v>8</v>
      </c>
      <c r="K12" s="116" t="s">
        <v>7</v>
      </c>
      <c r="L12" s="283">
        <v>246</v>
      </c>
      <c r="M12" s="183">
        <f>L12/3.4-IF($U12=1,0.5,IF($U12=2,1.5,0))</f>
        <v>72.3529411764706</v>
      </c>
      <c r="N12" s="154"/>
      <c r="O12" s="283">
        <v>250.5</v>
      </c>
      <c r="P12" s="183">
        <f>O12/3.4-IF($U12=1,0.5,IF($U12=2,1.5,0))</f>
        <v>73.67647058823529</v>
      </c>
      <c r="Q12" s="154"/>
      <c r="R12" s="283">
        <v>250</v>
      </c>
      <c r="S12" s="183">
        <f>R12/3.4-IF($U12=1,0.5,IF($U12=2,1.5,0))</f>
        <v>73.52941176470588</v>
      </c>
      <c r="T12" s="154"/>
      <c r="U12" s="185"/>
      <c r="V12" s="185"/>
      <c r="W12" s="283">
        <f>L12+O12+R12</f>
        <v>746.5</v>
      </c>
      <c r="X12" s="186"/>
      <c r="Y12" s="183">
        <f>ROUND(SUM(M12,P12,S12)/3,3)</f>
        <v>73.186</v>
      </c>
      <c r="Z12" s="185" t="s">
        <v>41</v>
      </c>
    </row>
    <row r="13" spans="1:26" ht="24.75" customHeight="1">
      <c r="A13" s="367" t="s">
        <v>353</v>
      </c>
      <c r="B13" s="367"/>
      <c r="C13" s="367"/>
      <c r="D13" s="367"/>
      <c r="E13" s="367"/>
      <c r="F13" s="367"/>
      <c r="G13" s="367"/>
      <c r="H13" s="367"/>
      <c r="I13" s="367"/>
      <c r="J13" s="367"/>
      <c r="K13" s="367"/>
      <c r="L13" s="367"/>
      <c r="M13" s="367"/>
      <c r="N13" s="367"/>
      <c r="O13" s="367"/>
      <c r="P13" s="367"/>
      <c r="Q13" s="367"/>
      <c r="R13" s="367"/>
      <c r="S13" s="367"/>
      <c r="T13" s="367"/>
      <c r="U13" s="367"/>
      <c r="V13" s="367"/>
      <c r="W13" s="367"/>
      <c r="X13" s="367"/>
      <c r="Y13" s="367"/>
      <c r="Z13" s="367"/>
    </row>
    <row r="14" spans="1:26" ht="54" customHeight="1">
      <c r="A14" s="154" t="s">
        <v>41</v>
      </c>
      <c r="B14" s="223"/>
      <c r="C14" s="226" t="s">
        <v>211</v>
      </c>
      <c r="D14" s="148" t="s">
        <v>303</v>
      </c>
      <c r="E14" s="67" t="s">
        <v>208</v>
      </c>
      <c r="F14" s="107" t="s">
        <v>9</v>
      </c>
      <c r="G14" s="175" t="s">
        <v>304</v>
      </c>
      <c r="H14" s="113" t="s">
        <v>209</v>
      </c>
      <c r="I14" s="64" t="s">
        <v>210</v>
      </c>
      <c r="J14" s="108" t="s">
        <v>8</v>
      </c>
      <c r="K14" s="116" t="s">
        <v>73</v>
      </c>
      <c r="L14" s="283">
        <v>203</v>
      </c>
      <c r="M14" s="183">
        <f>L14/3.4-IF($U14=1,0.5,IF($U14=2,1.5,0))</f>
        <v>59.70588235294118</v>
      </c>
      <c r="N14" s="154"/>
      <c r="O14" s="283">
        <v>205.5</v>
      </c>
      <c r="P14" s="183">
        <f>O14/3.4-IF($U14=1,0.5,IF($U14=2,1.5,0))</f>
        <v>60.44117647058824</v>
      </c>
      <c r="Q14" s="154"/>
      <c r="R14" s="283">
        <v>204.5</v>
      </c>
      <c r="S14" s="183">
        <f>R14/3.4-IF($U14=1,0.5,IF($U14=2,1.5,0))</f>
        <v>60.14705882352941</v>
      </c>
      <c r="T14" s="154"/>
      <c r="U14" s="185"/>
      <c r="V14" s="185"/>
      <c r="W14" s="283">
        <f>L14+O14+R14</f>
        <v>613</v>
      </c>
      <c r="X14" s="186"/>
      <c r="Y14" s="183">
        <f>ROUND(SUM(M14,P14,S14)/3,3)</f>
        <v>60.098</v>
      </c>
      <c r="Z14" s="185" t="s">
        <v>41</v>
      </c>
    </row>
    <row r="15" spans="1:26" ht="54" customHeight="1">
      <c r="A15" s="154" t="s">
        <v>41</v>
      </c>
      <c r="B15" s="223"/>
      <c r="C15" s="226" t="s">
        <v>216</v>
      </c>
      <c r="D15" s="110" t="s">
        <v>305</v>
      </c>
      <c r="E15" s="103" t="s">
        <v>212</v>
      </c>
      <c r="F15" s="111" t="s">
        <v>9</v>
      </c>
      <c r="G15" s="112" t="s">
        <v>306</v>
      </c>
      <c r="H15" s="113" t="s">
        <v>213</v>
      </c>
      <c r="I15" s="114" t="s">
        <v>214</v>
      </c>
      <c r="J15" s="115" t="s">
        <v>19</v>
      </c>
      <c r="K15" s="97" t="s">
        <v>156</v>
      </c>
      <c r="L15" s="283">
        <v>210</v>
      </c>
      <c r="M15" s="183">
        <f>L15/3.4-IF($U15=1,0.5,IF($U15=2,1.5,0))</f>
        <v>61.76470588235294</v>
      </c>
      <c r="N15" s="154"/>
      <c r="O15" s="283">
        <v>214</v>
      </c>
      <c r="P15" s="183">
        <f>O15/3.4-IF($U15=1,0.5,IF($U15=2,1.5,0))</f>
        <v>62.94117647058824</v>
      </c>
      <c r="Q15" s="154"/>
      <c r="R15" s="283">
        <v>204.5</v>
      </c>
      <c r="S15" s="183">
        <f>R15/3.4-IF($U15=1,0.5,IF($U15=2,1.5,0))</f>
        <v>60.14705882352941</v>
      </c>
      <c r="T15" s="154"/>
      <c r="U15" s="185"/>
      <c r="V15" s="185"/>
      <c r="W15" s="283">
        <f>L15+O15+R15</f>
        <v>628.5</v>
      </c>
      <c r="X15" s="186"/>
      <c r="Y15" s="183">
        <f>ROUND(SUM(M15,P15,S15)/3,3)</f>
        <v>61.618</v>
      </c>
      <c r="Z15" s="185" t="s">
        <v>41</v>
      </c>
    </row>
    <row r="16" spans="1:26" ht="54" customHeight="1">
      <c r="A16" s="154" t="s">
        <v>41</v>
      </c>
      <c r="B16" s="223"/>
      <c r="C16" s="226" t="s">
        <v>216</v>
      </c>
      <c r="D16" s="58" t="s">
        <v>238</v>
      </c>
      <c r="E16" s="59" t="s">
        <v>75</v>
      </c>
      <c r="F16" s="111" t="s">
        <v>9</v>
      </c>
      <c r="G16" s="227" t="s">
        <v>307</v>
      </c>
      <c r="H16" s="228" t="s">
        <v>215</v>
      </c>
      <c r="I16" s="229" t="s">
        <v>132</v>
      </c>
      <c r="J16" s="229" t="s">
        <v>8</v>
      </c>
      <c r="K16" s="65" t="s">
        <v>73</v>
      </c>
      <c r="L16" s="283">
        <v>236.5</v>
      </c>
      <c r="M16" s="183">
        <f>L16/3.4-IF($U16=1,0.5,IF($U16=2,1.5,0))</f>
        <v>69.55882352941177</v>
      </c>
      <c r="N16" s="154"/>
      <c r="O16" s="283">
        <v>235.5</v>
      </c>
      <c r="P16" s="183">
        <f>O16/3.4-IF($U16=1,0.5,IF($U16=2,1.5,0))</f>
        <v>69.26470588235294</v>
      </c>
      <c r="Q16" s="154"/>
      <c r="R16" s="283">
        <v>231.5</v>
      </c>
      <c r="S16" s="183">
        <f>R16/3.4-IF($U16=1,0.5,IF($U16=2,1.5,0))</f>
        <v>68.08823529411765</v>
      </c>
      <c r="T16" s="154"/>
      <c r="U16" s="185"/>
      <c r="V16" s="185"/>
      <c r="W16" s="283">
        <f>L16+O16+R16</f>
        <v>703.5</v>
      </c>
      <c r="X16" s="186"/>
      <c r="Y16" s="183">
        <f>ROUND(SUM(M16,P16,S16)/3,3)</f>
        <v>68.971</v>
      </c>
      <c r="Z16" s="185" t="s">
        <v>41</v>
      </c>
    </row>
    <row r="17" spans="1:26" ht="54" customHeight="1">
      <c r="A17" s="154" t="s">
        <v>41</v>
      </c>
      <c r="B17" s="223"/>
      <c r="C17" s="226" t="s">
        <v>217</v>
      </c>
      <c r="D17" s="110" t="s">
        <v>289</v>
      </c>
      <c r="E17" s="149" t="s">
        <v>113</v>
      </c>
      <c r="F17" s="60" t="s">
        <v>127</v>
      </c>
      <c r="G17" s="227" t="s">
        <v>308</v>
      </c>
      <c r="H17" s="113" t="s">
        <v>114</v>
      </c>
      <c r="I17" s="230" t="s">
        <v>115</v>
      </c>
      <c r="J17" s="108" t="s">
        <v>11</v>
      </c>
      <c r="K17" s="116" t="s">
        <v>7</v>
      </c>
      <c r="L17" s="283">
        <v>226.5</v>
      </c>
      <c r="M17" s="183">
        <f>L17/3.4-IF($U17=1,0.5,IF($U17=2,1.5,0))</f>
        <v>66.61764705882354</v>
      </c>
      <c r="N17" s="154"/>
      <c r="O17" s="283">
        <v>228.5</v>
      </c>
      <c r="P17" s="183">
        <f>O17/3.4-IF($U17=1,0.5,IF($U17=2,1.5,0))</f>
        <v>67.20588235294117</v>
      </c>
      <c r="Q17" s="154"/>
      <c r="R17" s="283">
        <v>224.5</v>
      </c>
      <c r="S17" s="183">
        <f>R17/3.4-IF($U17=1,0.5,IF($U17=2,1.5,0))</f>
        <v>66.02941176470588</v>
      </c>
      <c r="T17" s="154"/>
      <c r="U17" s="185"/>
      <c r="V17" s="185"/>
      <c r="W17" s="283">
        <f>L17+O17+R17</f>
        <v>679.5</v>
      </c>
      <c r="X17" s="186"/>
      <c r="Y17" s="183">
        <f>ROUND(SUM(M17,P17,S17)/3,3)</f>
        <v>66.618</v>
      </c>
      <c r="Z17" s="185" t="s">
        <v>41</v>
      </c>
    </row>
    <row r="18" spans="1:26" ht="15.7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ht="36.75" customHeight="1">
      <c r="A19" s="28"/>
      <c r="B19" s="28"/>
      <c r="C19" s="28"/>
      <c r="D19" s="143" t="s">
        <v>24</v>
      </c>
      <c r="E19" s="143"/>
      <c r="F19" s="143"/>
      <c r="G19" s="143"/>
      <c r="H19" s="143"/>
      <c r="I19" s="144"/>
      <c r="J19" s="56"/>
      <c r="K19" s="130" t="s">
        <v>141</v>
      </c>
      <c r="L19" s="132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ht="15.75">
      <c r="A20" s="28"/>
      <c r="B20" s="28"/>
      <c r="C20" s="28"/>
      <c r="D20" s="143"/>
      <c r="E20" s="143"/>
      <c r="F20" s="143"/>
      <c r="G20" s="143"/>
      <c r="H20" s="143"/>
      <c r="I20" s="144"/>
      <c r="J20" s="56"/>
      <c r="K20" s="56"/>
      <c r="L20" s="132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 ht="36.75" customHeight="1">
      <c r="A21" s="28"/>
      <c r="B21" s="28"/>
      <c r="C21" s="28"/>
      <c r="D21" s="143" t="s">
        <v>25</v>
      </c>
      <c r="E21" s="143"/>
      <c r="F21" s="143"/>
      <c r="G21" s="143"/>
      <c r="H21" s="143"/>
      <c r="I21" s="144"/>
      <c r="J21" s="56"/>
      <c r="K21" s="130" t="s">
        <v>152</v>
      </c>
      <c r="L21" s="132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32" ht="12.75">
      <c r="K32" s="3"/>
    </row>
  </sheetData>
  <sheetProtection/>
  <protectedRanges>
    <protectedRange sqref="K14" name="Диапазон1_3_1_1_3_11_1_1_3_3_1_1_2_2_1_1"/>
  </protectedRanges>
  <mergeCells count="27">
    <mergeCell ref="F9:F10"/>
    <mergeCell ref="A1:Z1"/>
    <mergeCell ref="A2:Z2"/>
    <mergeCell ref="A3:Z3"/>
    <mergeCell ref="A4:Z4"/>
    <mergeCell ref="A5:Z5"/>
    <mergeCell ref="A6:Z6"/>
    <mergeCell ref="H9:H10"/>
    <mergeCell ref="I9:I10"/>
    <mergeCell ref="K9:K10"/>
    <mergeCell ref="L9:N9"/>
    <mergeCell ref="O9:Q9"/>
    <mergeCell ref="A9:A10"/>
    <mergeCell ref="B9:B10"/>
    <mergeCell ref="C9:C10"/>
    <mergeCell ref="D9:D10"/>
    <mergeCell ref="E9:E10"/>
    <mergeCell ref="A11:Z11"/>
    <mergeCell ref="A13:Z13"/>
    <mergeCell ref="Z9:Z10"/>
    <mergeCell ref="R9:T9"/>
    <mergeCell ref="U9:U10"/>
    <mergeCell ref="V9:V10"/>
    <mergeCell ref="W9:W10"/>
    <mergeCell ref="X9:X10"/>
    <mergeCell ref="Y9:Y10"/>
    <mergeCell ref="G9:G10"/>
  </mergeCells>
  <printOptions/>
  <pageMargins left="0.1968503937007874" right="0.15748031496062992" top="0.2362204724409449" bottom="0.15748031496062992" header="0.2362204724409449" footer="0.15748031496062992"/>
  <pageSetup fitToHeight="1" fitToWidth="1" horizontalDpi="600" verticalDpi="600" orientation="landscape" paperSize="9" scale="6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AA16"/>
  <sheetViews>
    <sheetView tabSelected="1" view="pageBreakPreview" zoomScale="85" zoomScaleSheetLayoutView="85" zoomScalePageLayoutView="0" workbookViewId="0" topLeftCell="A1">
      <selection activeCell="A1" sqref="A1:Z1"/>
    </sheetView>
  </sheetViews>
  <sheetFormatPr defaultColWidth="9.140625" defaultRowHeight="12.75"/>
  <cols>
    <col min="1" max="1" width="6.57421875" style="0" customWidth="1"/>
    <col min="2" max="3" width="5.7109375" style="0" hidden="1" customWidth="1"/>
    <col min="4" max="4" width="18.57421875" style="0" customWidth="1"/>
    <col min="5" max="5" width="8.57421875" style="0" customWidth="1"/>
    <col min="6" max="6" width="5.421875" style="0" customWidth="1"/>
    <col min="7" max="7" width="35.421875" style="0" customWidth="1"/>
    <col min="8" max="8" width="9.28125" style="0" customWidth="1"/>
    <col min="9" max="9" width="14.28125" style="0" customWidth="1"/>
    <col min="10" max="10" width="12.7109375" style="0" hidden="1" customWidth="1"/>
    <col min="11" max="11" width="23.28125" style="0" customWidth="1"/>
    <col min="12" max="12" width="6.28125" style="0" customWidth="1"/>
    <col min="13" max="13" width="8.7109375" style="0" customWidth="1"/>
    <col min="14" max="14" width="3.8515625" style="0" customWidth="1"/>
    <col min="15" max="15" width="6.421875" style="0" customWidth="1"/>
    <col min="16" max="16" width="8.7109375" style="0" customWidth="1"/>
    <col min="17" max="17" width="3.7109375" style="0" customWidth="1"/>
    <col min="18" max="18" width="6.421875" style="0" customWidth="1"/>
    <col min="19" max="19" width="8.7109375" style="0" customWidth="1"/>
    <col min="20" max="20" width="3.7109375" style="0" customWidth="1"/>
    <col min="21" max="22" width="4.8515625" style="0" customWidth="1"/>
    <col min="23" max="23" width="6.28125" style="0" customWidth="1"/>
    <col min="24" max="24" width="8.57421875" style="0" hidden="1" customWidth="1"/>
    <col min="25" max="25" width="10.140625" style="0" customWidth="1"/>
    <col min="26" max="26" width="6.7109375" style="0" customWidth="1"/>
  </cols>
  <sheetData>
    <row r="1" spans="1:26" ht="76.5" customHeight="1">
      <c r="A1" s="313" t="s">
        <v>370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</row>
    <row r="2" spans="1:26" ht="16.5" customHeight="1">
      <c r="A2" s="369" t="s">
        <v>76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  <c r="Z2" s="369"/>
    </row>
    <row r="3" spans="1:27" ht="20.25" customHeight="1">
      <c r="A3" s="370" t="s">
        <v>28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7"/>
    </row>
    <row r="4" spans="1:27" ht="21" customHeight="1">
      <c r="A4" s="371" t="s">
        <v>105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371"/>
      <c r="W4" s="371"/>
      <c r="X4" s="371"/>
      <c r="Y4" s="371"/>
      <c r="Z4" s="371"/>
      <c r="AA4" s="7"/>
    </row>
    <row r="5" spans="1:26" ht="18.75" customHeight="1">
      <c r="A5" s="316" t="s">
        <v>356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316"/>
    </row>
    <row r="6" spans="1:26" ht="19.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26" s="52" customFormat="1" ht="15" customHeight="1">
      <c r="A7" s="145" t="s">
        <v>67</v>
      </c>
      <c r="B7" s="48"/>
      <c r="C7" s="48"/>
      <c r="D7" s="48"/>
      <c r="E7" s="49"/>
      <c r="F7" s="49"/>
      <c r="G7" s="49"/>
      <c r="H7" s="49"/>
      <c r="I7" s="49"/>
      <c r="J7" s="50"/>
      <c r="K7" s="50"/>
      <c r="L7" s="48"/>
      <c r="M7" s="172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147" t="s">
        <v>140</v>
      </c>
    </row>
    <row r="8" spans="1:26" ht="19.5" customHeight="1">
      <c r="A8" s="336" t="s">
        <v>29</v>
      </c>
      <c r="B8" s="333" t="s">
        <v>21</v>
      </c>
      <c r="C8" s="333" t="s">
        <v>1</v>
      </c>
      <c r="D8" s="337" t="s">
        <v>230</v>
      </c>
      <c r="E8" s="337" t="s">
        <v>2</v>
      </c>
      <c r="F8" s="336" t="s">
        <v>3</v>
      </c>
      <c r="G8" s="337" t="s">
        <v>231</v>
      </c>
      <c r="H8" s="337" t="s">
        <v>2</v>
      </c>
      <c r="I8" s="337" t="s">
        <v>4</v>
      </c>
      <c r="J8" s="71"/>
      <c r="K8" s="337" t="s">
        <v>6</v>
      </c>
      <c r="L8" s="324" t="s">
        <v>30</v>
      </c>
      <c r="M8" s="324"/>
      <c r="N8" s="324"/>
      <c r="O8" s="325" t="s">
        <v>31</v>
      </c>
      <c r="P8" s="325"/>
      <c r="Q8" s="325"/>
      <c r="R8" s="325" t="s">
        <v>32</v>
      </c>
      <c r="S8" s="325"/>
      <c r="T8" s="325"/>
      <c r="U8" s="333" t="s">
        <v>33</v>
      </c>
      <c r="V8" s="333" t="s">
        <v>34</v>
      </c>
      <c r="W8" s="333" t="s">
        <v>35</v>
      </c>
      <c r="X8" s="336" t="s">
        <v>65</v>
      </c>
      <c r="Y8" s="333" t="s">
        <v>37</v>
      </c>
      <c r="Z8" s="332" t="s">
        <v>38</v>
      </c>
    </row>
    <row r="9" spans="1:26" ht="39.75" customHeight="1">
      <c r="A9" s="336"/>
      <c r="B9" s="333"/>
      <c r="C9" s="333"/>
      <c r="D9" s="337"/>
      <c r="E9" s="337"/>
      <c r="F9" s="336"/>
      <c r="G9" s="337"/>
      <c r="H9" s="337"/>
      <c r="I9" s="337"/>
      <c r="J9" s="71"/>
      <c r="K9" s="337"/>
      <c r="L9" s="153" t="s">
        <v>39</v>
      </c>
      <c r="M9" s="72" t="s">
        <v>40</v>
      </c>
      <c r="N9" s="153" t="s">
        <v>29</v>
      </c>
      <c r="O9" s="153" t="s">
        <v>39</v>
      </c>
      <c r="P9" s="72" t="s">
        <v>40</v>
      </c>
      <c r="Q9" s="153" t="s">
        <v>29</v>
      </c>
      <c r="R9" s="153" t="s">
        <v>39</v>
      </c>
      <c r="S9" s="72" t="s">
        <v>40</v>
      </c>
      <c r="T9" s="153" t="s">
        <v>29</v>
      </c>
      <c r="U9" s="333"/>
      <c r="V9" s="333"/>
      <c r="W9" s="333"/>
      <c r="X9" s="336"/>
      <c r="Y9" s="333"/>
      <c r="Z9" s="332"/>
    </row>
    <row r="10" spans="1:26" ht="57" customHeight="1">
      <c r="A10" s="154">
        <v>1</v>
      </c>
      <c r="B10" s="188"/>
      <c r="C10" s="231"/>
      <c r="D10" s="121" t="s">
        <v>311</v>
      </c>
      <c r="E10" s="106" t="s">
        <v>106</v>
      </c>
      <c r="F10" s="107" t="s">
        <v>9</v>
      </c>
      <c r="G10" s="178" t="s">
        <v>312</v>
      </c>
      <c r="H10" s="233" t="s">
        <v>109</v>
      </c>
      <c r="I10" s="180" t="s">
        <v>80</v>
      </c>
      <c r="J10" s="107" t="s">
        <v>81</v>
      </c>
      <c r="K10" s="181" t="s">
        <v>14</v>
      </c>
      <c r="L10" s="184">
        <v>265</v>
      </c>
      <c r="M10" s="183">
        <f>L10/3.7-IF($U10=1,0.5,IF($U10=2,1.5,0))</f>
        <v>71.62162162162161</v>
      </c>
      <c r="N10" s="154">
        <f>RANK(M10,M$10:M$12,0)</f>
        <v>1</v>
      </c>
      <c r="O10" s="184">
        <v>263.5</v>
      </c>
      <c r="P10" s="183">
        <f>O10/3.7-IF($U10=1,0.5,IF($U10=2,1.5,0))</f>
        <v>71.21621621621621</v>
      </c>
      <c r="Q10" s="154">
        <f>RANK(P10,P$10:P$12,0)</f>
        <v>1</v>
      </c>
      <c r="R10" s="184">
        <v>255</v>
      </c>
      <c r="S10" s="183">
        <f>R10/3.7-IF($U10=1,0.5,IF($U10=2,1.5,0))</f>
        <v>68.91891891891892</v>
      </c>
      <c r="T10" s="154">
        <f>RANK(S10,S$10:S$12,0)</f>
        <v>1</v>
      </c>
      <c r="U10" s="154"/>
      <c r="V10" s="185"/>
      <c r="W10" s="184">
        <f>L10+O10+R10</f>
        <v>783.5</v>
      </c>
      <c r="X10" s="183"/>
      <c r="Y10" s="183">
        <f>ROUND(SUM(M10,P10,S10)/3,3)</f>
        <v>70.586</v>
      </c>
      <c r="Z10" s="185" t="s">
        <v>41</v>
      </c>
    </row>
    <row r="11" spans="1:26" ht="57" customHeight="1">
      <c r="A11" s="154">
        <v>2</v>
      </c>
      <c r="B11" s="188"/>
      <c r="C11" s="231"/>
      <c r="D11" s="110" t="s">
        <v>313</v>
      </c>
      <c r="E11" s="149" t="s">
        <v>122</v>
      </c>
      <c r="F11" s="60" t="s">
        <v>9</v>
      </c>
      <c r="G11" s="105" t="s">
        <v>358</v>
      </c>
      <c r="H11" s="106" t="s">
        <v>107</v>
      </c>
      <c r="I11" s="107" t="s">
        <v>8</v>
      </c>
      <c r="J11" s="107" t="s">
        <v>103</v>
      </c>
      <c r="K11" s="65" t="s">
        <v>7</v>
      </c>
      <c r="L11" s="184">
        <v>251</v>
      </c>
      <c r="M11" s="183">
        <f>L11/3.7-IF($U11=1,0.5,IF($U11=2,1.5,0))</f>
        <v>67.83783783783784</v>
      </c>
      <c r="N11" s="154">
        <f>RANK(M11,M$10:M$12,0)</f>
        <v>2</v>
      </c>
      <c r="O11" s="184">
        <v>242</v>
      </c>
      <c r="P11" s="183">
        <f>O11/3.7-IF($U11=1,0.5,IF($U11=2,1.5,0))</f>
        <v>65.4054054054054</v>
      </c>
      <c r="Q11" s="154">
        <f>RANK(P11,P$10:P$12,0)</f>
        <v>2</v>
      </c>
      <c r="R11" s="184">
        <v>246.5</v>
      </c>
      <c r="S11" s="183">
        <f>R11/3.7-IF($U11=1,0.5,IF($U11=2,1.5,0))</f>
        <v>66.62162162162161</v>
      </c>
      <c r="T11" s="154">
        <f>RANK(S11,S$10:S$12,0)</f>
        <v>2</v>
      </c>
      <c r="U11" s="154"/>
      <c r="V11" s="185"/>
      <c r="W11" s="184">
        <f>L11+O11+R11</f>
        <v>739.5</v>
      </c>
      <c r="X11" s="183"/>
      <c r="Y11" s="183">
        <f>ROUND(SUM(M11,P11,S11)/3,3)</f>
        <v>66.622</v>
      </c>
      <c r="Z11" s="185" t="s">
        <v>41</v>
      </c>
    </row>
    <row r="12" spans="1:26" ht="57" customHeight="1">
      <c r="A12" s="187"/>
      <c r="B12" s="188"/>
      <c r="C12" s="231"/>
      <c r="D12" s="110" t="s">
        <v>309</v>
      </c>
      <c r="E12" s="149" t="s">
        <v>219</v>
      </c>
      <c r="F12" s="60" t="s">
        <v>9</v>
      </c>
      <c r="G12" s="227" t="s">
        <v>310</v>
      </c>
      <c r="H12" s="113" t="s">
        <v>124</v>
      </c>
      <c r="I12" s="230" t="s">
        <v>125</v>
      </c>
      <c r="J12" s="107" t="s">
        <v>126</v>
      </c>
      <c r="K12" s="232" t="s">
        <v>7</v>
      </c>
      <c r="L12" s="184"/>
      <c r="M12" s="183"/>
      <c r="N12" s="154"/>
      <c r="O12" s="184"/>
      <c r="P12" s="183"/>
      <c r="Q12" s="154"/>
      <c r="R12" s="184"/>
      <c r="S12" s="183"/>
      <c r="T12" s="154"/>
      <c r="U12" s="154"/>
      <c r="V12" s="185"/>
      <c r="W12" s="184"/>
      <c r="X12" s="183"/>
      <c r="Y12" s="183" t="s">
        <v>346</v>
      </c>
      <c r="Z12" s="185" t="s">
        <v>41</v>
      </c>
    </row>
    <row r="13" spans="1:26" ht="20.2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s="10" customFormat="1" ht="28.5" customHeight="1">
      <c r="A14" s="28"/>
      <c r="B14" s="28"/>
      <c r="C14" s="28"/>
      <c r="D14" s="131" t="s">
        <v>24</v>
      </c>
      <c r="E14" s="56"/>
      <c r="F14" s="56"/>
      <c r="G14" s="56"/>
      <c r="H14" s="56"/>
      <c r="I14" s="56"/>
      <c r="J14" s="56"/>
      <c r="K14" s="130" t="s">
        <v>141</v>
      </c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s="10" customFormat="1" ht="10.5" customHeight="1">
      <c r="A15" s="28"/>
      <c r="B15" s="28"/>
      <c r="C15" s="28"/>
      <c r="D15" s="131"/>
      <c r="E15" s="56"/>
      <c r="F15" s="56"/>
      <c r="G15" s="56"/>
      <c r="H15" s="56"/>
      <c r="I15" s="56"/>
      <c r="J15" s="56"/>
      <c r="K15" s="56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s="10" customFormat="1" ht="38.25" customHeight="1">
      <c r="A16" s="28"/>
      <c r="B16" s="28"/>
      <c r="C16" s="28"/>
      <c r="D16" s="131" t="s">
        <v>25</v>
      </c>
      <c r="E16" s="56"/>
      <c r="F16" s="56"/>
      <c r="G16" s="56"/>
      <c r="H16" s="56"/>
      <c r="I16" s="56"/>
      <c r="J16" s="56"/>
      <c r="K16" s="130" t="s">
        <v>152</v>
      </c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</sheetData>
  <sheetProtection/>
  <mergeCells count="24">
    <mergeCell ref="Y8:Y9"/>
    <mergeCell ref="Z8:Z9"/>
    <mergeCell ref="O8:Q8"/>
    <mergeCell ref="R8:T8"/>
    <mergeCell ref="U8:U9"/>
    <mergeCell ref="V8:V9"/>
    <mergeCell ref="W8:W9"/>
    <mergeCell ref="X8:X9"/>
    <mergeCell ref="F8:F9"/>
    <mergeCell ref="G8:G9"/>
    <mergeCell ref="H8:H9"/>
    <mergeCell ref="I8:I9"/>
    <mergeCell ref="K8:K9"/>
    <mergeCell ref="L8:N8"/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</mergeCells>
  <printOptions/>
  <pageMargins left="0.1968503937007874" right="0.1968503937007874" top="0.35433070866141736" bottom="0.31496062992125984" header="0.31496062992125984" footer="0.31496062992125984"/>
  <pageSetup fitToHeight="2" fitToWidth="1" horizontalDpi="600" verticalDpi="600" orientation="landscape" paperSize="9" scale="6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AA15"/>
  <sheetViews>
    <sheetView view="pageBreakPreview" zoomScale="75" zoomScaleNormal="75" zoomScaleSheetLayoutView="75" zoomScalePageLayoutView="0" workbookViewId="0" topLeftCell="A1">
      <selection activeCell="A1" sqref="A1:U1"/>
    </sheetView>
  </sheetViews>
  <sheetFormatPr defaultColWidth="9.140625" defaultRowHeight="12.75"/>
  <cols>
    <col min="1" max="1" width="4.7109375" style="14" customWidth="1"/>
    <col min="2" max="2" width="6.140625" style="14" hidden="1" customWidth="1"/>
    <col min="3" max="3" width="1.1484375" style="14" hidden="1" customWidth="1"/>
    <col min="4" max="4" width="26.00390625" style="14" customWidth="1"/>
    <col min="5" max="5" width="9.28125" style="14" customWidth="1"/>
    <col min="6" max="6" width="5.8515625" style="14" customWidth="1"/>
    <col min="7" max="7" width="38.57421875" style="14" customWidth="1"/>
    <col min="8" max="8" width="9.140625" style="14" customWidth="1"/>
    <col min="9" max="9" width="16.421875" style="14" customWidth="1"/>
    <col min="10" max="10" width="19.57421875" style="14" hidden="1" customWidth="1"/>
    <col min="11" max="11" width="23.7109375" style="14" customWidth="1"/>
    <col min="12" max="18" width="7.57421875" style="14" customWidth="1"/>
    <col min="19" max="19" width="5.00390625" style="14" customWidth="1"/>
    <col min="20" max="20" width="11.7109375" style="14" customWidth="1"/>
    <col min="21" max="21" width="6.57421875" style="14" customWidth="1"/>
    <col min="22" max="16384" width="9.140625" style="14" customWidth="1"/>
  </cols>
  <sheetData>
    <row r="1" spans="1:27" ht="84" customHeight="1">
      <c r="A1" s="313" t="s">
        <v>369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20"/>
      <c r="W1" s="20"/>
      <c r="X1" s="20"/>
      <c r="Y1" s="20"/>
      <c r="Z1" s="20"/>
      <c r="AA1" s="20"/>
    </row>
    <row r="2" spans="1:21" ht="19.5" customHeight="1">
      <c r="A2" s="374" t="s">
        <v>28</v>
      </c>
      <c r="B2" s="374"/>
      <c r="C2" s="374"/>
      <c r="D2" s="374"/>
      <c r="E2" s="374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</row>
    <row r="3" spans="1:21" ht="24.75" customHeight="1">
      <c r="A3" s="372" t="s">
        <v>121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</row>
    <row r="4" spans="1:23" ht="23.25" customHeight="1">
      <c r="A4" s="376" t="s">
        <v>364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6"/>
      <c r="U4" s="376"/>
      <c r="V4" s="15"/>
      <c r="W4" s="15"/>
    </row>
    <row r="5" spans="1:21" s="257" customFormat="1" ht="31.5" customHeight="1">
      <c r="A5" s="250" t="s">
        <v>67</v>
      </c>
      <c r="B5" s="251"/>
      <c r="C5" s="251"/>
      <c r="D5" s="252"/>
      <c r="E5" s="252"/>
      <c r="F5" s="252"/>
      <c r="G5" s="252"/>
      <c r="H5" s="252"/>
      <c r="I5" s="253"/>
      <c r="J5" s="253"/>
      <c r="K5" s="251"/>
      <c r="L5" s="251"/>
      <c r="M5" s="254"/>
      <c r="N5" s="254"/>
      <c r="O5" s="255"/>
      <c r="P5" s="251"/>
      <c r="Q5" s="254"/>
      <c r="R5" s="255"/>
      <c r="S5" s="256"/>
      <c r="T5" s="256"/>
      <c r="U5" s="147" t="s">
        <v>140</v>
      </c>
    </row>
    <row r="6" spans="1:21" s="8" customFormat="1" ht="33.75" customHeight="1">
      <c r="A6" s="311" t="s">
        <v>29</v>
      </c>
      <c r="B6" s="311" t="s">
        <v>21</v>
      </c>
      <c r="C6" s="311" t="s">
        <v>1</v>
      </c>
      <c r="D6" s="312" t="s">
        <v>236</v>
      </c>
      <c r="E6" s="312" t="s">
        <v>2</v>
      </c>
      <c r="F6" s="311" t="s">
        <v>3</v>
      </c>
      <c r="G6" s="312" t="s">
        <v>237</v>
      </c>
      <c r="H6" s="312" t="s">
        <v>2</v>
      </c>
      <c r="I6" s="312" t="s">
        <v>4</v>
      </c>
      <c r="J6" s="312" t="s">
        <v>5</v>
      </c>
      <c r="K6" s="312" t="s">
        <v>6</v>
      </c>
      <c r="L6" s="373" t="s">
        <v>116</v>
      </c>
      <c r="M6" s="373" t="s">
        <v>117</v>
      </c>
      <c r="N6" s="373" t="s">
        <v>93</v>
      </c>
      <c r="O6" s="373" t="s">
        <v>118</v>
      </c>
      <c r="P6" s="373" t="s">
        <v>119</v>
      </c>
      <c r="Q6" s="373" t="s">
        <v>60</v>
      </c>
      <c r="R6" s="373" t="s">
        <v>120</v>
      </c>
      <c r="S6" s="305" t="s">
        <v>61</v>
      </c>
      <c r="T6" s="305" t="s">
        <v>64</v>
      </c>
      <c r="U6" s="306" t="s">
        <v>38</v>
      </c>
    </row>
    <row r="7" spans="1:21" s="8" customFormat="1" ht="39.75" customHeight="1">
      <c r="A7" s="311"/>
      <c r="B7" s="311"/>
      <c r="C7" s="311"/>
      <c r="D7" s="312"/>
      <c r="E7" s="312"/>
      <c r="F7" s="311"/>
      <c r="G7" s="312"/>
      <c r="H7" s="312"/>
      <c r="I7" s="312"/>
      <c r="J7" s="312"/>
      <c r="K7" s="312"/>
      <c r="L7" s="373"/>
      <c r="M7" s="373"/>
      <c r="N7" s="373"/>
      <c r="O7" s="373"/>
      <c r="P7" s="373"/>
      <c r="Q7" s="373"/>
      <c r="R7" s="373"/>
      <c r="S7" s="305"/>
      <c r="T7" s="305"/>
      <c r="U7" s="306"/>
    </row>
    <row r="8" spans="1:23" s="9" customFormat="1" ht="60" customHeight="1">
      <c r="A8" s="238">
        <v>1</v>
      </c>
      <c r="B8" s="239"/>
      <c r="C8" s="235"/>
      <c r="D8" s="105" t="s">
        <v>315</v>
      </c>
      <c r="E8" s="106" t="s">
        <v>108</v>
      </c>
      <c r="F8" s="107" t="s">
        <v>9</v>
      </c>
      <c r="G8" s="236" t="s">
        <v>316</v>
      </c>
      <c r="H8" s="237" t="s">
        <v>79</v>
      </c>
      <c r="I8" s="197" t="s">
        <v>80</v>
      </c>
      <c r="J8" s="198" t="s">
        <v>81</v>
      </c>
      <c r="K8" s="116" t="s">
        <v>7</v>
      </c>
      <c r="L8" s="31">
        <v>7</v>
      </c>
      <c r="M8" s="31">
        <v>7</v>
      </c>
      <c r="N8" s="31">
        <v>7</v>
      </c>
      <c r="O8" s="31">
        <v>7</v>
      </c>
      <c r="P8" s="31">
        <v>7</v>
      </c>
      <c r="Q8" s="31">
        <v>7</v>
      </c>
      <c r="R8" s="31">
        <v>7</v>
      </c>
      <c r="S8" s="260"/>
      <c r="T8" s="33">
        <f>(L8*2+M8*2+N8+O8+P8+Q8+R8)/0.9</f>
        <v>70</v>
      </c>
      <c r="U8" s="33" t="s">
        <v>41</v>
      </c>
      <c r="V8" s="16"/>
      <c r="W8" s="16"/>
    </row>
    <row r="9" spans="1:23" s="9" customFormat="1" ht="60" customHeight="1">
      <c r="A9" s="238">
        <v>2</v>
      </c>
      <c r="B9" s="239"/>
      <c r="C9" s="235"/>
      <c r="D9" s="110" t="s">
        <v>317</v>
      </c>
      <c r="E9" s="103" t="s">
        <v>220</v>
      </c>
      <c r="F9" s="111" t="s">
        <v>9</v>
      </c>
      <c r="G9" s="178" t="s">
        <v>365</v>
      </c>
      <c r="H9" s="62" t="s">
        <v>221</v>
      </c>
      <c r="I9" s="64" t="s">
        <v>222</v>
      </c>
      <c r="J9" s="108" t="s">
        <v>81</v>
      </c>
      <c r="K9" s="181" t="s">
        <v>14</v>
      </c>
      <c r="L9" s="31">
        <v>6</v>
      </c>
      <c r="M9" s="31">
        <v>6.5</v>
      </c>
      <c r="N9" s="31">
        <v>6.5</v>
      </c>
      <c r="O9" s="31">
        <v>6.5</v>
      </c>
      <c r="P9" s="31">
        <v>6.5</v>
      </c>
      <c r="Q9" s="31">
        <v>7</v>
      </c>
      <c r="R9" s="31">
        <v>6.5</v>
      </c>
      <c r="S9" s="260"/>
      <c r="T9" s="33">
        <f>(L9*2+M9*2+N9+O9+P9+Q9+R9)/0.9</f>
        <v>64.44444444444444</v>
      </c>
      <c r="U9" s="33" t="s">
        <v>41</v>
      </c>
      <c r="V9" s="16"/>
      <c r="W9" s="16"/>
    </row>
    <row r="10" spans="1:23" s="16" customFormat="1" ht="15" customHeight="1">
      <c r="A10" s="240"/>
      <c r="B10" s="240"/>
      <c r="C10" s="240"/>
      <c r="D10" s="241"/>
      <c r="E10" s="160"/>
      <c r="F10" s="242"/>
      <c r="G10" s="243"/>
      <c r="H10" s="244"/>
      <c r="I10" s="245"/>
      <c r="J10" s="245"/>
      <c r="K10" s="246"/>
      <c r="L10" s="246"/>
      <c r="M10" s="44"/>
      <c r="N10" s="44"/>
      <c r="O10" s="44"/>
      <c r="P10" s="44"/>
      <c r="Q10" s="44"/>
      <c r="R10" s="44"/>
      <c r="S10" s="247"/>
      <c r="T10" s="45"/>
      <c r="U10" s="46"/>
      <c r="V10" s="9"/>
      <c r="W10" s="9"/>
    </row>
    <row r="11" spans="1:21" s="17" customFormat="1" ht="30" customHeight="1">
      <c r="A11" s="204"/>
      <c r="B11" s="204"/>
      <c r="C11" s="204"/>
      <c r="D11" s="261" t="s">
        <v>48</v>
      </c>
      <c r="E11" s="261"/>
      <c r="F11" s="261"/>
      <c r="G11" s="261"/>
      <c r="H11" s="261"/>
      <c r="I11" s="130" t="s">
        <v>141</v>
      </c>
      <c r="J11" s="248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</row>
    <row r="12" spans="1:21" s="17" customFormat="1" ht="30" customHeight="1">
      <c r="A12" s="204"/>
      <c r="B12" s="204"/>
      <c r="C12" s="204"/>
      <c r="D12" s="261"/>
      <c r="E12" s="261"/>
      <c r="F12" s="261"/>
      <c r="G12" s="261"/>
      <c r="H12" s="261"/>
      <c r="I12" s="56"/>
      <c r="J12" s="248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</row>
    <row r="13" spans="4:12" s="18" customFormat="1" ht="30" customHeight="1">
      <c r="D13" s="261" t="s">
        <v>25</v>
      </c>
      <c r="E13" s="262"/>
      <c r="F13" s="262"/>
      <c r="G13" s="262"/>
      <c r="H13" s="262"/>
      <c r="I13" s="130" t="s">
        <v>152</v>
      </c>
      <c r="J13" s="249"/>
      <c r="K13" s="204"/>
      <c r="L13" s="204"/>
    </row>
    <row r="14" s="19" customFormat="1" ht="12.75"/>
    <row r="15" spans="1:14" ht="12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</sheetData>
  <sheetProtection/>
  <protectedRanges>
    <protectedRange sqref="K10:L10" name="Диапазон1_3_1_1_3_11_1_1_3_1_1_2_1_3_3_1_1_4_1"/>
    <protectedRange sqref="K8" name="Диапазон1_3_1_1_3_11_1_1_3_1_1_2_2_1_1_1_6"/>
    <protectedRange sqref="K9" name="Диапазон1_3_1_1_3_11_1_1_3_1_1_2_2_1_1_1_1_1_2"/>
  </protectedRanges>
  <mergeCells count="25">
    <mergeCell ref="D6:D7"/>
    <mergeCell ref="E6:E7"/>
    <mergeCell ref="F6:F7"/>
    <mergeCell ref="G6:G7"/>
    <mergeCell ref="H6:H7"/>
    <mergeCell ref="O6:O7"/>
    <mergeCell ref="P6:P7"/>
    <mergeCell ref="J6:J7"/>
    <mergeCell ref="L6:L7"/>
    <mergeCell ref="N6:N7"/>
    <mergeCell ref="A2:U2"/>
    <mergeCell ref="A4:U4"/>
    <mergeCell ref="A6:A7"/>
    <mergeCell ref="B6:B7"/>
    <mergeCell ref="C6:C7"/>
    <mergeCell ref="A1:U1"/>
    <mergeCell ref="A3:U3"/>
    <mergeCell ref="Q6:Q7"/>
    <mergeCell ref="R6:R7"/>
    <mergeCell ref="S6:S7"/>
    <mergeCell ref="T6:T7"/>
    <mergeCell ref="U6:U7"/>
    <mergeCell ref="I6:I7"/>
    <mergeCell ref="K6:K7"/>
    <mergeCell ref="M6:M7"/>
  </mergeCells>
  <printOptions/>
  <pageMargins left="0" right="0" top="0.31496062992125984" bottom="0.2755905511811024" header="0.31496062992125984" footer="0.31496062992125984"/>
  <pageSetup fitToHeight="1" fitToWidth="1" horizontalDpi="600" verticalDpi="600" orientation="landscape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AA14"/>
  <sheetViews>
    <sheetView view="pageBreakPreview" zoomScale="75" zoomScaleNormal="75" zoomScaleSheetLayoutView="75" zoomScalePageLayoutView="0" workbookViewId="0" topLeftCell="A1">
      <selection activeCell="A1" sqref="A1:U1"/>
    </sheetView>
  </sheetViews>
  <sheetFormatPr defaultColWidth="9.140625" defaultRowHeight="12.75"/>
  <cols>
    <col min="1" max="1" width="6.57421875" style="14" customWidth="1"/>
    <col min="2" max="2" width="6.140625" style="14" hidden="1" customWidth="1"/>
    <col min="3" max="3" width="7.57421875" style="14" hidden="1" customWidth="1"/>
    <col min="4" max="4" width="26.00390625" style="14" customWidth="1"/>
    <col min="5" max="5" width="9.28125" style="14" customWidth="1"/>
    <col min="6" max="6" width="5.8515625" style="14" customWidth="1"/>
    <col min="7" max="7" width="38.57421875" style="14" customWidth="1"/>
    <col min="8" max="8" width="9.140625" style="14" customWidth="1"/>
    <col min="9" max="9" width="16.421875" style="14" customWidth="1"/>
    <col min="10" max="10" width="19.57421875" style="14" hidden="1" customWidth="1"/>
    <col min="11" max="11" width="23.7109375" style="14" customWidth="1"/>
    <col min="12" max="18" width="7.57421875" style="14" customWidth="1"/>
    <col min="19" max="19" width="5.00390625" style="14" customWidth="1"/>
    <col min="20" max="20" width="11.7109375" style="14" customWidth="1"/>
    <col min="21" max="21" width="6.57421875" style="14" customWidth="1"/>
    <col min="22" max="16384" width="9.140625" style="14" customWidth="1"/>
  </cols>
  <sheetData>
    <row r="1" spans="1:27" ht="84" customHeight="1">
      <c r="A1" s="313" t="s">
        <v>369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20"/>
      <c r="W1" s="20"/>
      <c r="X1" s="20"/>
      <c r="Y1" s="20"/>
      <c r="Z1" s="20"/>
      <c r="AA1" s="20"/>
    </row>
    <row r="2" spans="1:21" ht="19.5" customHeight="1">
      <c r="A2" s="374" t="s">
        <v>28</v>
      </c>
      <c r="B2" s="374"/>
      <c r="C2" s="374"/>
      <c r="D2" s="374"/>
      <c r="E2" s="374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</row>
    <row r="3" spans="1:21" ht="24.75" customHeight="1">
      <c r="A3" s="372" t="s">
        <v>229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</row>
    <row r="4" spans="1:23" ht="23.25" customHeight="1">
      <c r="A4" s="376" t="s">
        <v>364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6"/>
      <c r="U4" s="376"/>
      <c r="V4" s="15"/>
      <c r="W4" s="15"/>
    </row>
    <row r="5" spans="1:21" s="257" customFormat="1" ht="31.5" customHeight="1">
      <c r="A5" s="250" t="s">
        <v>67</v>
      </c>
      <c r="B5" s="251"/>
      <c r="C5" s="251"/>
      <c r="D5" s="252"/>
      <c r="E5" s="252"/>
      <c r="F5" s="252"/>
      <c r="G5" s="252"/>
      <c r="H5" s="252"/>
      <c r="I5" s="253"/>
      <c r="J5" s="253"/>
      <c r="K5" s="251"/>
      <c r="L5" s="251"/>
      <c r="M5" s="254"/>
      <c r="N5" s="254"/>
      <c r="O5" s="255"/>
      <c r="P5" s="251"/>
      <c r="Q5" s="254"/>
      <c r="R5" s="255"/>
      <c r="S5" s="256"/>
      <c r="T5" s="256"/>
      <c r="U5" s="147" t="s">
        <v>140</v>
      </c>
    </row>
    <row r="6" spans="1:21" s="8" customFormat="1" ht="33.75" customHeight="1">
      <c r="A6" s="311" t="s">
        <v>29</v>
      </c>
      <c r="B6" s="311" t="s">
        <v>21</v>
      </c>
      <c r="C6" s="311" t="s">
        <v>1</v>
      </c>
      <c r="D6" s="312" t="s">
        <v>236</v>
      </c>
      <c r="E6" s="312" t="s">
        <v>2</v>
      </c>
      <c r="F6" s="311" t="s">
        <v>3</v>
      </c>
      <c r="G6" s="312" t="s">
        <v>237</v>
      </c>
      <c r="H6" s="312" t="s">
        <v>2</v>
      </c>
      <c r="I6" s="312" t="s">
        <v>4</v>
      </c>
      <c r="J6" s="312" t="s">
        <v>5</v>
      </c>
      <c r="K6" s="312" t="s">
        <v>6</v>
      </c>
      <c r="L6" s="373" t="s">
        <v>116</v>
      </c>
      <c r="M6" s="373" t="s">
        <v>117</v>
      </c>
      <c r="N6" s="373" t="s">
        <v>93</v>
      </c>
      <c r="O6" s="373" t="s">
        <v>118</v>
      </c>
      <c r="P6" s="373" t="s">
        <v>119</v>
      </c>
      <c r="Q6" s="373" t="s">
        <v>60</v>
      </c>
      <c r="R6" s="373" t="s">
        <v>120</v>
      </c>
      <c r="S6" s="305" t="s">
        <v>61</v>
      </c>
      <c r="T6" s="305" t="s">
        <v>64</v>
      </c>
      <c r="U6" s="306" t="s">
        <v>38</v>
      </c>
    </row>
    <row r="7" spans="1:21" s="8" customFormat="1" ht="39.75" customHeight="1">
      <c r="A7" s="311"/>
      <c r="B7" s="311"/>
      <c r="C7" s="311"/>
      <c r="D7" s="312"/>
      <c r="E7" s="312"/>
      <c r="F7" s="311"/>
      <c r="G7" s="312"/>
      <c r="H7" s="312"/>
      <c r="I7" s="312"/>
      <c r="J7" s="312"/>
      <c r="K7" s="312"/>
      <c r="L7" s="373"/>
      <c r="M7" s="373"/>
      <c r="N7" s="373"/>
      <c r="O7" s="373"/>
      <c r="P7" s="373"/>
      <c r="Q7" s="373"/>
      <c r="R7" s="373"/>
      <c r="S7" s="305"/>
      <c r="T7" s="305"/>
      <c r="U7" s="306"/>
    </row>
    <row r="8" spans="1:23" s="9" customFormat="1" ht="60" customHeight="1">
      <c r="A8" s="238">
        <v>1</v>
      </c>
      <c r="B8" s="239"/>
      <c r="C8" s="235"/>
      <c r="D8" s="105" t="s">
        <v>315</v>
      </c>
      <c r="E8" s="106" t="s">
        <v>108</v>
      </c>
      <c r="F8" s="107" t="s">
        <v>9</v>
      </c>
      <c r="G8" s="236" t="s">
        <v>316</v>
      </c>
      <c r="H8" s="237" t="s">
        <v>79</v>
      </c>
      <c r="I8" s="197" t="s">
        <v>80</v>
      </c>
      <c r="J8" s="198" t="s">
        <v>81</v>
      </c>
      <c r="K8" s="116" t="s">
        <v>7</v>
      </c>
      <c r="L8" s="31">
        <v>6.5</v>
      </c>
      <c r="M8" s="31">
        <v>6</v>
      </c>
      <c r="N8" s="31">
        <v>7</v>
      </c>
      <c r="O8" s="31">
        <v>7</v>
      </c>
      <c r="P8" s="31">
        <v>7</v>
      </c>
      <c r="Q8" s="31">
        <v>7</v>
      </c>
      <c r="R8" s="31">
        <v>7</v>
      </c>
      <c r="S8" s="260"/>
      <c r="T8" s="33">
        <f>(L8*2+M8*2+N8+O8+P8+Q8+R8)/0.9</f>
        <v>66.66666666666667</v>
      </c>
      <c r="U8" s="33" t="s">
        <v>41</v>
      </c>
      <c r="V8" s="16"/>
      <c r="W8" s="16"/>
    </row>
    <row r="9" spans="1:23" s="16" customFormat="1" ht="15" customHeight="1">
      <c r="A9" s="240"/>
      <c r="B9" s="240"/>
      <c r="C9" s="240"/>
      <c r="D9" s="241"/>
      <c r="E9" s="160"/>
      <c r="F9" s="242"/>
      <c r="G9" s="243"/>
      <c r="H9" s="244"/>
      <c r="I9" s="245"/>
      <c r="J9" s="245"/>
      <c r="K9" s="246"/>
      <c r="L9" s="246"/>
      <c r="M9" s="44"/>
      <c r="N9" s="44"/>
      <c r="O9" s="44"/>
      <c r="P9" s="44"/>
      <c r="Q9" s="44"/>
      <c r="R9" s="44"/>
      <c r="S9" s="247"/>
      <c r="T9" s="45"/>
      <c r="U9" s="46"/>
      <c r="V9" s="9"/>
      <c r="W9" s="9"/>
    </row>
    <row r="10" spans="1:21" s="17" customFormat="1" ht="30" customHeight="1">
      <c r="A10" s="204"/>
      <c r="B10" s="204"/>
      <c r="C10" s="204"/>
      <c r="D10" s="261" t="s">
        <v>48</v>
      </c>
      <c r="E10" s="261"/>
      <c r="F10" s="261"/>
      <c r="G10" s="261"/>
      <c r="H10" s="261"/>
      <c r="I10" s="130" t="s">
        <v>141</v>
      </c>
      <c r="J10" s="248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</row>
    <row r="11" spans="1:21" s="17" customFormat="1" ht="30" customHeight="1">
      <c r="A11" s="204"/>
      <c r="B11" s="204"/>
      <c r="C11" s="204"/>
      <c r="D11" s="261"/>
      <c r="E11" s="261"/>
      <c r="F11" s="261"/>
      <c r="G11" s="261"/>
      <c r="H11" s="261"/>
      <c r="I11" s="56"/>
      <c r="J11" s="248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</row>
    <row r="12" spans="4:12" s="18" customFormat="1" ht="30" customHeight="1">
      <c r="D12" s="261" t="s">
        <v>25</v>
      </c>
      <c r="E12" s="262"/>
      <c r="F12" s="262"/>
      <c r="G12" s="262"/>
      <c r="H12" s="262"/>
      <c r="I12" s="130" t="s">
        <v>152</v>
      </c>
      <c r="J12" s="249"/>
      <c r="K12" s="204"/>
      <c r="L12" s="204"/>
    </row>
    <row r="13" s="19" customFormat="1" ht="12.75"/>
    <row r="14" spans="1:14" ht="12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</sheetData>
  <sheetProtection/>
  <protectedRanges>
    <protectedRange sqref="K9:L9" name="Диапазон1_3_1_1_3_11_1_1_3_1_1_2_1_3_3_1_1_4_1"/>
    <protectedRange sqref="K8" name="Диапазон1_3_1_1_3_11_1_1_3_1_1_2_2_1_1_1_1_1_2_1"/>
  </protectedRanges>
  <mergeCells count="25">
    <mergeCell ref="A1:U1"/>
    <mergeCell ref="A2:U2"/>
    <mergeCell ref="A3:U3"/>
    <mergeCell ref="A4:U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S6:S7"/>
    <mergeCell ref="T6:T7"/>
    <mergeCell ref="U6:U7"/>
    <mergeCell ref="M6:M7"/>
    <mergeCell ref="N6:N7"/>
    <mergeCell ref="O6:O7"/>
    <mergeCell ref="P6:P7"/>
    <mergeCell ref="Q6:Q7"/>
    <mergeCell ref="R6:R7"/>
  </mergeCells>
  <printOptions/>
  <pageMargins left="0" right="0" top="0.31496062992125984" bottom="0.2755905511811024" header="0.31496062992125984" footer="0.31496062992125984"/>
  <pageSetup fitToHeight="1" fitToWidth="1" horizontalDpi="600" verticalDpi="600" orientation="landscape" paperSize="9" scale="6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AA17"/>
  <sheetViews>
    <sheetView view="pageBreakPreview" zoomScale="75" zoomScaleNormal="75" zoomScaleSheetLayoutView="75" zoomScalePageLayoutView="0" workbookViewId="0" topLeftCell="A4">
      <selection activeCell="E10" sqref="E10"/>
    </sheetView>
  </sheetViews>
  <sheetFormatPr defaultColWidth="9.140625" defaultRowHeight="12.75"/>
  <cols>
    <col min="1" max="1" width="6.140625" style="14" customWidth="1"/>
    <col min="2" max="2" width="6.140625" style="14" hidden="1" customWidth="1"/>
    <col min="3" max="3" width="7.57421875" style="14" hidden="1" customWidth="1"/>
    <col min="4" max="4" width="26.00390625" style="14" customWidth="1"/>
    <col min="5" max="5" width="9.28125" style="14" customWidth="1"/>
    <col min="6" max="6" width="5.8515625" style="14" customWidth="1"/>
    <col min="7" max="7" width="38.57421875" style="14" customWidth="1"/>
    <col min="8" max="8" width="9.140625" style="14" customWidth="1"/>
    <col min="9" max="9" width="16.421875" style="14" customWidth="1"/>
    <col min="10" max="10" width="19.57421875" style="14" hidden="1" customWidth="1"/>
    <col min="11" max="11" width="23.7109375" style="14" customWidth="1"/>
    <col min="12" max="18" width="7.57421875" style="14" customWidth="1"/>
    <col min="19" max="19" width="5.00390625" style="14" customWidth="1"/>
    <col min="20" max="20" width="11.7109375" style="14" customWidth="1"/>
    <col min="21" max="21" width="6.57421875" style="14" customWidth="1"/>
    <col min="22" max="16384" width="9.140625" style="14" customWidth="1"/>
  </cols>
  <sheetData>
    <row r="1" spans="1:27" ht="84" customHeight="1">
      <c r="A1" s="313" t="s">
        <v>366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20"/>
      <c r="W1" s="20"/>
      <c r="X1" s="20"/>
      <c r="Y1" s="20"/>
      <c r="Z1" s="20"/>
      <c r="AA1" s="20"/>
    </row>
    <row r="2" spans="1:21" ht="19.5" customHeight="1">
      <c r="A2" s="374" t="s">
        <v>28</v>
      </c>
      <c r="B2" s="374"/>
      <c r="C2" s="374"/>
      <c r="D2" s="374"/>
      <c r="E2" s="374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</row>
    <row r="3" spans="1:21" ht="24.75" customHeight="1">
      <c r="A3" s="372" t="s">
        <v>367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</row>
    <row r="4" spans="1:23" ht="23.25" customHeight="1">
      <c r="A4" s="376" t="s">
        <v>364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6"/>
      <c r="U4" s="376"/>
      <c r="V4" s="15"/>
      <c r="W4" s="15"/>
    </row>
    <row r="5" spans="1:21" s="257" customFormat="1" ht="31.5" customHeight="1">
      <c r="A5" s="250" t="s">
        <v>67</v>
      </c>
      <c r="B5" s="251"/>
      <c r="C5" s="251"/>
      <c r="D5" s="252"/>
      <c r="E5" s="252"/>
      <c r="F5" s="252"/>
      <c r="G5" s="252"/>
      <c r="H5" s="252"/>
      <c r="I5" s="253"/>
      <c r="J5" s="253"/>
      <c r="K5" s="251"/>
      <c r="L5" s="251"/>
      <c r="M5" s="254"/>
      <c r="N5" s="254"/>
      <c r="O5" s="255"/>
      <c r="P5" s="251"/>
      <c r="Q5" s="254"/>
      <c r="R5" s="255"/>
      <c r="S5" s="256"/>
      <c r="T5" s="256"/>
      <c r="U5" s="147" t="s">
        <v>140</v>
      </c>
    </row>
    <row r="6" spans="1:21" s="8" customFormat="1" ht="33.75" customHeight="1">
      <c r="A6" s="311" t="s">
        <v>29</v>
      </c>
      <c r="B6" s="311" t="s">
        <v>21</v>
      </c>
      <c r="C6" s="311" t="s">
        <v>1</v>
      </c>
      <c r="D6" s="312" t="s">
        <v>236</v>
      </c>
      <c r="E6" s="312" t="s">
        <v>2</v>
      </c>
      <c r="F6" s="311" t="s">
        <v>3</v>
      </c>
      <c r="G6" s="312" t="s">
        <v>237</v>
      </c>
      <c r="H6" s="312" t="s">
        <v>2</v>
      </c>
      <c r="I6" s="312" t="s">
        <v>4</v>
      </c>
      <c r="J6" s="312" t="s">
        <v>5</v>
      </c>
      <c r="K6" s="312" t="s">
        <v>6</v>
      </c>
      <c r="L6" s="373" t="s">
        <v>116</v>
      </c>
      <c r="M6" s="373" t="s">
        <v>117</v>
      </c>
      <c r="N6" s="373" t="s">
        <v>93</v>
      </c>
      <c r="O6" s="373" t="s">
        <v>118</v>
      </c>
      <c r="P6" s="373" t="s">
        <v>119</v>
      </c>
      <c r="Q6" s="373" t="s">
        <v>60</v>
      </c>
      <c r="R6" s="373" t="s">
        <v>120</v>
      </c>
      <c r="S6" s="305" t="s">
        <v>61</v>
      </c>
      <c r="T6" s="305" t="s">
        <v>64</v>
      </c>
      <c r="U6" s="306" t="s">
        <v>38</v>
      </c>
    </row>
    <row r="7" spans="1:21" s="8" customFormat="1" ht="39.75" customHeight="1">
      <c r="A7" s="311"/>
      <c r="B7" s="311"/>
      <c r="C7" s="311"/>
      <c r="D7" s="312"/>
      <c r="E7" s="312"/>
      <c r="F7" s="311"/>
      <c r="G7" s="312"/>
      <c r="H7" s="312"/>
      <c r="I7" s="312"/>
      <c r="J7" s="312"/>
      <c r="K7" s="312"/>
      <c r="L7" s="373"/>
      <c r="M7" s="373"/>
      <c r="N7" s="373"/>
      <c r="O7" s="373"/>
      <c r="P7" s="373"/>
      <c r="Q7" s="373"/>
      <c r="R7" s="373"/>
      <c r="S7" s="305"/>
      <c r="T7" s="305"/>
      <c r="U7" s="306"/>
    </row>
    <row r="8" spans="1:23" s="9" customFormat="1" ht="60" customHeight="1">
      <c r="A8" s="298">
        <v>1</v>
      </c>
      <c r="B8" s="239"/>
      <c r="C8" s="234"/>
      <c r="D8" s="110" t="s">
        <v>324</v>
      </c>
      <c r="E8" s="149" t="s">
        <v>228</v>
      </c>
      <c r="F8" s="107" t="s">
        <v>9</v>
      </c>
      <c r="G8" s="258" t="s">
        <v>325</v>
      </c>
      <c r="H8" s="118" t="s">
        <v>16</v>
      </c>
      <c r="I8" s="259" t="s">
        <v>8</v>
      </c>
      <c r="J8" s="259" t="s">
        <v>103</v>
      </c>
      <c r="K8" s="181" t="s">
        <v>14</v>
      </c>
      <c r="L8" s="31">
        <v>7</v>
      </c>
      <c r="M8" s="31">
        <v>7</v>
      </c>
      <c r="N8" s="31">
        <v>7</v>
      </c>
      <c r="O8" s="31">
        <v>7.5</v>
      </c>
      <c r="P8" s="31">
        <v>7.5</v>
      </c>
      <c r="Q8" s="31">
        <v>7</v>
      </c>
      <c r="R8" s="31">
        <v>7</v>
      </c>
      <c r="S8" s="260"/>
      <c r="T8" s="33">
        <f>(L8*2+M8*2+N8+O8+P8+Q8+R8)/0.9</f>
        <v>71.11111111111111</v>
      </c>
      <c r="U8" s="33" t="s">
        <v>41</v>
      </c>
      <c r="V8" s="16"/>
      <c r="W8" s="16"/>
    </row>
    <row r="9" spans="1:23" s="9" customFormat="1" ht="60" customHeight="1">
      <c r="A9" s="298">
        <v>2</v>
      </c>
      <c r="B9" s="239"/>
      <c r="C9" s="234"/>
      <c r="D9" s="110" t="s">
        <v>321</v>
      </c>
      <c r="E9" s="149"/>
      <c r="F9" s="111" t="s">
        <v>9</v>
      </c>
      <c r="G9" s="61" t="s">
        <v>264</v>
      </c>
      <c r="H9" s="62" t="s">
        <v>128</v>
      </c>
      <c r="I9" s="63" t="s">
        <v>8</v>
      </c>
      <c r="J9" s="108" t="s">
        <v>169</v>
      </c>
      <c r="K9" s="150" t="s">
        <v>7</v>
      </c>
      <c r="L9" s="31">
        <v>7</v>
      </c>
      <c r="M9" s="31">
        <v>7</v>
      </c>
      <c r="N9" s="31">
        <v>7</v>
      </c>
      <c r="O9" s="31">
        <v>7</v>
      </c>
      <c r="P9" s="31">
        <v>7</v>
      </c>
      <c r="Q9" s="31">
        <v>7</v>
      </c>
      <c r="R9" s="31">
        <v>7</v>
      </c>
      <c r="S9" s="260">
        <v>1</v>
      </c>
      <c r="T9" s="33">
        <f>(L9*2+M9*2+N9+O9+P9+Q9+R9)/0.9-0.5</f>
        <v>69.5</v>
      </c>
      <c r="U9" s="33" t="s">
        <v>41</v>
      </c>
      <c r="V9" s="16"/>
      <c r="W9" s="16"/>
    </row>
    <row r="10" spans="1:23" s="9" customFormat="1" ht="60" customHeight="1">
      <c r="A10" s="298">
        <v>3</v>
      </c>
      <c r="B10" s="239"/>
      <c r="C10" s="234"/>
      <c r="D10" s="110" t="s">
        <v>319</v>
      </c>
      <c r="E10" s="149" t="s">
        <v>224</v>
      </c>
      <c r="F10" s="107" t="s">
        <v>9</v>
      </c>
      <c r="G10" s="105" t="s">
        <v>320</v>
      </c>
      <c r="H10" s="106" t="s">
        <v>225</v>
      </c>
      <c r="I10" s="107" t="s">
        <v>17</v>
      </c>
      <c r="J10" s="107" t="s">
        <v>103</v>
      </c>
      <c r="K10" s="97" t="s">
        <v>156</v>
      </c>
      <c r="L10" s="31">
        <v>7</v>
      </c>
      <c r="M10" s="31">
        <v>7</v>
      </c>
      <c r="N10" s="31">
        <v>6.5</v>
      </c>
      <c r="O10" s="31">
        <v>7</v>
      </c>
      <c r="P10" s="31">
        <v>7</v>
      </c>
      <c r="Q10" s="31">
        <v>7</v>
      </c>
      <c r="R10" s="31">
        <v>7</v>
      </c>
      <c r="S10" s="260"/>
      <c r="T10" s="33">
        <f>(L10*2+M10*2+N10+O10+P10+Q10+R10)/0.9</f>
        <v>69.44444444444444</v>
      </c>
      <c r="U10" s="33" t="s">
        <v>41</v>
      </c>
      <c r="V10" s="16"/>
      <c r="W10" s="16"/>
    </row>
    <row r="11" spans="1:23" s="9" customFormat="1" ht="60" customHeight="1">
      <c r="A11" s="298">
        <v>4</v>
      </c>
      <c r="B11" s="239"/>
      <c r="C11" s="234"/>
      <c r="D11" s="110" t="s">
        <v>322</v>
      </c>
      <c r="E11" s="149" t="s">
        <v>326</v>
      </c>
      <c r="F11" s="111" t="s">
        <v>9</v>
      </c>
      <c r="G11" s="61" t="s">
        <v>323</v>
      </c>
      <c r="H11" s="62" t="s">
        <v>226</v>
      </c>
      <c r="I11" s="63" t="s">
        <v>227</v>
      </c>
      <c r="J11" s="108" t="s">
        <v>11</v>
      </c>
      <c r="K11" s="150" t="s">
        <v>7</v>
      </c>
      <c r="L11" s="31">
        <v>6</v>
      </c>
      <c r="M11" s="31">
        <v>6.5</v>
      </c>
      <c r="N11" s="31">
        <v>7</v>
      </c>
      <c r="O11" s="31">
        <v>6.5</v>
      </c>
      <c r="P11" s="31">
        <v>7</v>
      </c>
      <c r="Q11" s="31">
        <v>7</v>
      </c>
      <c r="R11" s="31">
        <v>7</v>
      </c>
      <c r="S11" s="260">
        <v>1</v>
      </c>
      <c r="T11" s="33">
        <f>(L11*2+M11*2+N11+O11+P11+Q11+R11)/0.9-0.5</f>
        <v>65.61111111111111</v>
      </c>
      <c r="U11" s="33" t="s">
        <v>41</v>
      </c>
      <c r="V11" s="16"/>
      <c r="W11" s="16"/>
    </row>
    <row r="12" spans="1:23" s="16" customFormat="1" ht="18" customHeight="1">
      <c r="A12" s="240"/>
      <c r="B12" s="240"/>
      <c r="C12" s="240"/>
      <c r="D12" s="241"/>
      <c r="E12" s="160"/>
      <c r="F12" s="242"/>
      <c r="G12" s="243"/>
      <c r="H12" s="244"/>
      <c r="I12" s="245"/>
      <c r="J12" s="245"/>
      <c r="K12" s="246"/>
      <c r="L12" s="246"/>
      <c r="M12" s="44"/>
      <c r="N12" s="44"/>
      <c r="O12" s="44"/>
      <c r="P12" s="44"/>
      <c r="Q12" s="44"/>
      <c r="R12" s="44"/>
      <c r="S12" s="247"/>
      <c r="T12" s="45"/>
      <c r="U12" s="46"/>
      <c r="V12" s="9"/>
      <c r="W12" s="9"/>
    </row>
    <row r="13" spans="1:21" s="17" customFormat="1" ht="30" customHeight="1">
      <c r="A13" s="204"/>
      <c r="B13" s="204"/>
      <c r="C13" s="204"/>
      <c r="D13" s="261" t="s">
        <v>48</v>
      </c>
      <c r="E13" s="261"/>
      <c r="F13" s="261"/>
      <c r="G13" s="261"/>
      <c r="H13" s="261"/>
      <c r="I13" s="130" t="s">
        <v>141</v>
      </c>
      <c r="J13" s="248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</row>
    <row r="14" spans="1:21" s="17" customFormat="1" ht="30" customHeight="1">
      <c r="A14" s="204"/>
      <c r="B14" s="204"/>
      <c r="C14" s="204"/>
      <c r="D14" s="261"/>
      <c r="E14" s="261"/>
      <c r="F14" s="261"/>
      <c r="G14" s="261"/>
      <c r="H14" s="261"/>
      <c r="I14" s="56"/>
      <c r="J14" s="248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</row>
    <row r="15" spans="4:12" s="18" customFormat="1" ht="30" customHeight="1">
      <c r="D15" s="261" t="s">
        <v>25</v>
      </c>
      <c r="E15" s="262"/>
      <c r="F15" s="262"/>
      <c r="G15" s="262"/>
      <c r="H15" s="262"/>
      <c r="I15" s="130" t="s">
        <v>152</v>
      </c>
      <c r="J15" s="249"/>
      <c r="K15" s="204"/>
      <c r="L15" s="204"/>
    </row>
    <row r="16" s="19" customFormat="1" ht="12.75"/>
    <row r="17" spans="1:14" ht="12.7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</sheetData>
  <sheetProtection/>
  <protectedRanges>
    <protectedRange sqref="K12:L12" name="Диапазон1_3_1_1_3_11_1_1_3_1_1_2_1_3_3_1_1_4_1"/>
  </protectedRanges>
  <mergeCells count="25">
    <mergeCell ref="A1:U1"/>
    <mergeCell ref="A2:U2"/>
    <mergeCell ref="A3:U3"/>
    <mergeCell ref="A4:U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S6:S7"/>
    <mergeCell ref="T6:T7"/>
    <mergeCell ref="U6:U7"/>
    <mergeCell ref="M6:M7"/>
    <mergeCell ref="N6:N7"/>
    <mergeCell ref="O6:O7"/>
    <mergeCell ref="P6:P7"/>
    <mergeCell ref="Q6:Q7"/>
    <mergeCell ref="R6:R7"/>
  </mergeCells>
  <printOptions/>
  <pageMargins left="0" right="0" top="0.31496062992125984" bottom="0.2755905511811024" header="0.31496062992125984" footer="0.31496062992125984"/>
  <pageSetup fitToHeight="1" fitToWidth="1" horizontalDpi="600" verticalDpi="600" orientation="landscape" paperSize="9" scale="6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view="pageBreakPreview" zoomScaleSheetLayoutView="100" zoomScalePageLayoutView="0" workbookViewId="0" topLeftCell="A10">
      <selection activeCell="B11" sqref="B11"/>
    </sheetView>
  </sheetViews>
  <sheetFormatPr defaultColWidth="9.140625" defaultRowHeight="12.75"/>
  <cols>
    <col min="1" max="1" width="23.28125" style="0" customWidth="1"/>
    <col min="2" max="2" width="20.8515625" style="0" customWidth="1"/>
    <col min="3" max="3" width="11.57421875" style="0" customWidth="1"/>
    <col min="4" max="4" width="25.8515625" style="0" customWidth="1"/>
    <col min="5" max="6" width="20.421875" style="0" customWidth="1"/>
  </cols>
  <sheetData>
    <row r="1" spans="1:5" ht="59.25" customHeight="1">
      <c r="A1" s="377" t="s">
        <v>327</v>
      </c>
      <c r="B1" s="378"/>
      <c r="C1" s="378"/>
      <c r="D1" s="378"/>
      <c r="E1" s="378"/>
    </row>
    <row r="2" spans="1:5" ht="18" customHeight="1">
      <c r="A2" s="379" t="s">
        <v>42</v>
      </c>
      <c r="B2" s="379"/>
      <c r="C2" s="379"/>
      <c r="D2" s="379"/>
      <c r="E2" s="379"/>
    </row>
    <row r="3" spans="1:5" ht="15">
      <c r="A3" s="263"/>
      <c r="B3" s="263"/>
      <c r="C3" s="263"/>
      <c r="D3" s="263"/>
      <c r="E3" s="264"/>
    </row>
    <row r="4" spans="1:5" s="52" customFormat="1" ht="15">
      <c r="A4" s="145" t="s">
        <v>67</v>
      </c>
      <c r="B4" s="264"/>
      <c r="C4" s="264"/>
      <c r="D4" s="264"/>
      <c r="E4" s="147" t="s">
        <v>140</v>
      </c>
    </row>
    <row r="5" spans="1:5" ht="19.5" customHeight="1">
      <c r="A5" s="265" t="s">
        <v>43</v>
      </c>
      <c r="B5" s="265" t="s">
        <v>44</v>
      </c>
      <c r="C5" s="265" t="s">
        <v>45</v>
      </c>
      <c r="D5" s="265" t="s">
        <v>46</v>
      </c>
      <c r="E5" s="266" t="s">
        <v>47</v>
      </c>
    </row>
    <row r="6" spans="1:5" ht="34.5" customHeight="1">
      <c r="A6" s="273" t="s">
        <v>48</v>
      </c>
      <c r="B6" s="267" t="s">
        <v>69</v>
      </c>
      <c r="C6" s="267" t="s">
        <v>328</v>
      </c>
      <c r="D6" s="267" t="s">
        <v>50</v>
      </c>
      <c r="E6" s="267"/>
    </row>
    <row r="7" spans="1:5" ht="34.5" customHeight="1">
      <c r="A7" s="273" t="s">
        <v>331</v>
      </c>
      <c r="B7" s="267" t="s">
        <v>329</v>
      </c>
      <c r="C7" s="267" t="s">
        <v>328</v>
      </c>
      <c r="D7" s="267" t="s">
        <v>50</v>
      </c>
      <c r="E7" s="267"/>
    </row>
    <row r="8" spans="1:5" ht="34.5" customHeight="1">
      <c r="A8" s="273" t="s">
        <v>331</v>
      </c>
      <c r="B8" s="267" t="s">
        <v>330</v>
      </c>
      <c r="C8" s="267" t="s">
        <v>328</v>
      </c>
      <c r="D8" s="267" t="s">
        <v>333</v>
      </c>
      <c r="E8" s="267"/>
    </row>
    <row r="9" spans="1:5" ht="34.5" customHeight="1">
      <c r="A9" s="273" t="s">
        <v>331</v>
      </c>
      <c r="B9" s="267" t="s">
        <v>332</v>
      </c>
      <c r="C9" s="267" t="s">
        <v>328</v>
      </c>
      <c r="D9" s="267" t="s">
        <v>50</v>
      </c>
      <c r="E9" s="267"/>
    </row>
    <row r="10" spans="1:5" ht="34.5" customHeight="1">
      <c r="A10" s="273" t="s">
        <v>359</v>
      </c>
      <c r="B10" s="267" t="s">
        <v>360</v>
      </c>
      <c r="C10" s="267" t="s">
        <v>328</v>
      </c>
      <c r="D10" s="267" t="s">
        <v>49</v>
      </c>
      <c r="E10" s="267"/>
    </row>
    <row r="11" spans="1:5" ht="34.5" customHeight="1">
      <c r="A11" s="273" t="s">
        <v>359</v>
      </c>
      <c r="B11" s="267" t="s">
        <v>223</v>
      </c>
      <c r="C11" s="267" t="s">
        <v>361</v>
      </c>
      <c r="D11" s="267" t="s">
        <v>50</v>
      </c>
      <c r="E11" s="267"/>
    </row>
    <row r="12" spans="1:5" ht="34.5" customHeight="1">
      <c r="A12" s="273" t="s">
        <v>25</v>
      </c>
      <c r="B12" s="267" t="s">
        <v>68</v>
      </c>
      <c r="C12" s="267" t="s">
        <v>334</v>
      </c>
      <c r="D12" s="267" t="s">
        <v>49</v>
      </c>
      <c r="E12" s="267"/>
    </row>
    <row r="13" spans="1:5" ht="34.5" customHeight="1">
      <c r="A13" s="273" t="s">
        <v>51</v>
      </c>
      <c r="B13" s="267" t="s">
        <v>52</v>
      </c>
      <c r="C13" s="267" t="s">
        <v>328</v>
      </c>
      <c r="D13" s="267" t="s">
        <v>49</v>
      </c>
      <c r="E13" s="267"/>
    </row>
    <row r="14" spans="1:5" ht="34.5" customHeight="1">
      <c r="A14" s="273" t="s">
        <v>53</v>
      </c>
      <c r="B14" s="267" t="s">
        <v>70</v>
      </c>
      <c r="C14" s="267" t="s">
        <v>335</v>
      </c>
      <c r="D14" s="267" t="s">
        <v>49</v>
      </c>
      <c r="E14" s="267"/>
    </row>
    <row r="15" spans="1:5" ht="34.5" customHeight="1">
      <c r="A15" s="273" t="s">
        <v>362</v>
      </c>
      <c r="B15" s="267" t="s">
        <v>363</v>
      </c>
      <c r="C15" s="267" t="s">
        <v>368</v>
      </c>
      <c r="D15" s="267" t="s">
        <v>50</v>
      </c>
      <c r="E15" s="267"/>
    </row>
    <row r="16" spans="1:5" ht="34.5" customHeight="1">
      <c r="A16" s="273" t="s">
        <v>26</v>
      </c>
      <c r="B16" s="267" t="s">
        <v>330</v>
      </c>
      <c r="C16" s="267" t="s">
        <v>328</v>
      </c>
      <c r="D16" s="267" t="s">
        <v>333</v>
      </c>
      <c r="E16" s="267"/>
    </row>
    <row r="17" spans="1:5" ht="34.5" customHeight="1">
      <c r="A17" s="273" t="s">
        <v>27</v>
      </c>
      <c r="B17" s="267" t="s">
        <v>336</v>
      </c>
      <c r="C17" s="267"/>
      <c r="D17" s="267" t="s">
        <v>49</v>
      </c>
      <c r="E17" s="267"/>
    </row>
    <row r="18" spans="1:5" ht="22.5" customHeight="1">
      <c r="A18" s="56"/>
      <c r="B18" s="56"/>
      <c r="C18" s="56"/>
      <c r="D18" s="143"/>
      <c r="E18" s="142"/>
    </row>
    <row r="19" spans="1:5" ht="15.75">
      <c r="A19" s="143" t="s">
        <v>48</v>
      </c>
      <c r="B19" s="56"/>
      <c r="C19" s="56"/>
      <c r="D19" s="130" t="s">
        <v>337</v>
      </c>
      <c r="E19" s="28"/>
    </row>
    <row r="20" spans="1:5" ht="14.25" customHeight="1">
      <c r="A20" s="378"/>
      <c r="B20" s="378"/>
      <c r="C20" s="378"/>
      <c r="D20" s="378"/>
      <c r="E20" s="378"/>
    </row>
    <row r="21" spans="1:5" ht="60.75" customHeight="1">
      <c r="A21" s="377" t="s">
        <v>327</v>
      </c>
      <c r="B21" s="378"/>
      <c r="C21" s="378"/>
      <c r="D21" s="378"/>
      <c r="E21" s="378"/>
    </row>
    <row r="22" spans="1:5" ht="14.25">
      <c r="A22" s="379" t="s">
        <v>54</v>
      </c>
      <c r="B22" s="379"/>
      <c r="C22" s="379"/>
      <c r="D22" s="379"/>
      <c r="E22" s="379"/>
    </row>
    <row r="23" spans="1:5" ht="13.5">
      <c r="A23" s="269"/>
      <c r="B23" s="263"/>
      <c r="C23" s="263"/>
      <c r="D23" s="263"/>
      <c r="E23" s="270"/>
    </row>
    <row r="24" spans="1:5" ht="14.25">
      <c r="A24" s="145" t="s">
        <v>67</v>
      </c>
      <c r="B24" s="271"/>
      <c r="C24" s="271"/>
      <c r="D24" s="147" t="s">
        <v>140</v>
      </c>
      <c r="E24" s="28"/>
    </row>
    <row r="25" spans="1:5" ht="34.5" customHeight="1">
      <c r="A25" s="265" t="s">
        <v>43</v>
      </c>
      <c r="B25" s="265" t="s">
        <v>44</v>
      </c>
      <c r="C25" s="265" t="s">
        <v>45</v>
      </c>
      <c r="D25" s="265" t="s">
        <v>46</v>
      </c>
      <c r="E25" s="272"/>
    </row>
    <row r="26" spans="1:5" ht="34.5" customHeight="1">
      <c r="A26" s="273" t="s">
        <v>48</v>
      </c>
      <c r="B26" s="267" t="s">
        <v>69</v>
      </c>
      <c r="C26" s="267" t="s">
        <v>328</v>
      </c>
      <c r="D26" s="267" t="s">
        <v>50</v>
      </c>
      <c r="E26" s="268"/>
    </row>
    <row r="27" spans="1:5" ht="34.5" customHeight="1">
      <c r="A27" s="273" t="s">
        <v>331</v>
      </c>
      <c r="B27" s="267" t="s">
        <v>329</v>
      </c>
      <c r="C27" s="267" t="s">
        <v>328</v>
      </c>
      <c r="D27" s="267" t="s">
        <v>50</v>
      </c>
      <c r="E27" s="268"/>
    </row>
    <row r="28" spans="1:5" ht="34.5" customHeight="1">
      <c r="A28" s="273" t="s">
        <v>331</v>
      </c>
      <c r="B28" s="267" t="s">
        <v>330</v>
      </c>
      <c r="C28" s="267" t="s">
        <v>328</v>
      </c>
      <c r="D28" s="267" t="s">
        <v>333</v>
      </c>
      <c r="E28" s="268"/>
    </row>
    <row r="29" spans="1:5" ht="34.5" customHeight="1">
      <c r="A29" s="273" t="s">
        <v>331</v>
      </c>
      <c r="B29" s="267" t="s">
        <v>332</v>
      </c>
      <c r="C29" s="267" t="s">
        <v>328</v>
      </c>
      <c r="D29" s="267" t="s">
        <v>50</v>
      </c>
      <c r="E29" s="268"/>
    </row>
    <row r="30" spans="1:5" ht="34.5" customHeight="1">
      <c r="A30" s="273" t="s">
        <v>25</v>
      </c>
      <c r="B30" s="267" t="s">
        <v>68</v>
      </c>
      <c r="C30" s="267" t="s">
        <v>334</v>
      </c>
      <c r="D30" s="267" t="s">
        <v>49</v>
      </c>
      <c r="E30" s="268"/>
    </row>
    <row r="31" spans="1:5" ht="34.5" customHeight="1">
      <c r="A31" s="273" t="s">
        <v>51</v>
      </c>
      <c r="B31" s="267" t="s">
        <v>52</v>
      </c>
      <c r="C31" s="267" t="s">
        <v>328</v>
      </c>
      <c r="D31" s="267" t="s">
        <v>49</v>
      </c>
      <c r="E31" s="268"/>
    </row>
    <row r="32" spans="1:5" ht="34.5" customHeight="1">
      <c r="A32" s="273" t="s">
        <v>53</v>
      </c>
      <c r="B32" s="267" t="s">
        <v>70</v>
      </c>
      <c r="C32" s="267" t="s">
        <v>335</v>
      </c>
      <c r="D32" s="267" t="s">
        <v>49</v>
      </c>
      <c r="E32" s="268"/>
    </row>
    <row r="33" spans="1:5" ht="34.5" customHeight="1">
      <c r="A33" s="273" t="s">
        <v>26</v>
      </c>
      <c r="B33" s="267" t="s">
        <v>330</v>
      </c>
      <c r="C33" s="267" t="s">
        <v>328</v>
      </c>
      <c r="D33" s="267" t="s">
        <v>333</v>
      </c>
      <c r="E33" s="268"/>
    </row>
    <row r="34" spans="1:5" ht="22.5" customHeight="1">
      <c r="A34" s="28"/>
      <c r="B34" s="28"/>
      <c r="C34" s="28"/>
      <c r="D34" s="142"/>
      <c r="E34" s="142"/>
    </row>
    <row r="35" spans="1:5" ht="15.75">
      <c r="A35" s="143" t="s">
        <v>48</v>
      </c>
      <c r="B35" s="28"/>
      <c r="C35" s="28"/>
      <c r="D35" s="130" t="s">
        <v>141</v>
      </c>
      <c r="E35" s="28"/>
    </row>
    <row r="36" spans="1:5" ht="22.5" customHeight="1">
      <c r="A36" s="56"/>
      <c r="B36" s="28"/>
      <c r="C36" s="28"/>
      <c r="D36" s="56"/>
      <c r="E36" s="142"/>
    </row>
    <row r="37" spans="1:5" ht="15.75">
      <c r="A37" s="143" t="s">
        <v>55</v>
      </c>
      <c r="B37" s="28"/>
      <c r="C37" s="28"/>
      <c r="D37" s="130" t="s">
        <v>152</v>
      </c>
      <c r="E37" s="28"/>
    </row>
  </sheetData>
  <sheetProtection/>
  <mergeCells count="5">
    <mergeCell ref="A1:E1"/>
    <mergeCell ref="A2:E2"/>
    <mergeCell ref="A20:E20"/>
    <mergeCell ref="A21:E21"/>
    <mergeCell ref="A22:E22"/>
  </mergeCells>
  <printOptions/>
  <pageMargins left="0.7" right="0.7" top="0.75" bottom="0.75" header="0.3" footer="0.3"/>
  <pageSetup fitToHeight="0" fitToWidth="1" horizontalDpi="600" verticalDpi="600" orientation="portrait" paperSize="9" scale="87" r:id="rId1"/>
  <rowBreaks count="1" manualBreakCount="1">
    <brk id="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V18"/>
  <sheetViews>
    <sheetView view="pageBreakPreview" zoomScale="85" zoomScaleSheetLayoutView="85" zoomScalePageLayoutView="0" workbookViewId="0" topLeftCell="A1">
      <selection activeCell="D13" sqref="D13:K14"/>
    </sheetView>
  </sheetViews>
  <sheetFormatPr defaultColWidth="9.140625" defaultRowHeight="12.75"/>
  <cols>
    <col min="1" max="1" width="6.140625" style="0" customWidth="1"/>
    <col min="2" max="3" width="5.7109375" style="0" hidden="1" customWidth="1"/>
    <col min="4" max="4" width="23.28125" style="0" customWidth="1"/>
    <col min="5" max="5" width="7.8515625" style="0" customWidth="1"/>
    <col min="6" max="6" width="6.28125" style="0" customWidth="1"/>
    <col min="7" max="7" width="32.28125" style="0" customWidth="1"/>
    <col min="8" max="8" width="8.7109375" style="0" customWidth="1"/>
    <col min="9" max="9" width="16.140625" style="0" customWidth="1"/>
    <col min="10" max="10" width="12.7109375" style="0" hidden="1" customWidth="1"/>
    <col min="11" max="11" width="26.140625" style="0" customWidth="1"/>
    <col min="12" max="16" width="9.140625" style="0" customWidth="1"/>
    <col min="17" max="17" width="5.00390625" style="0" customWidth="1"/>
    <col min="18" max="18" width="9.140625" style="0" customWidth="1"/>
    <col min="19" max="19" width="8.7109375" style="0" hidden="1" customWidth="1"/>
    <col min="20" max="20" width="11.421875" style="0" customWidth="1"/>
    <col min="21" max="21" width="7.140625" style="0" customWidth="1"/>
  </cols>
  <sheetData>
    <row r="1" spans="1:21" ht="83.25" customHeight="1">
      <c r="A1" s="313" t="s">
        <v>242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</row>
    <row r="2" spans="1:21" ht="18.75" customHeight="1">
      <c r="A2" s="314" t="s">
        <v>151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</row>
    <row r="3" spans="1:22" ht="22.5" customHeight="1">
      <c r="A3" s="315" t="s">
        <v>28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7"/>
    </row>
    <row r="4" spans="1:21" ht="18.75" customHeight="1">
      <c r="A4" s="316" t="s">
        <v>338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</row>
    <row r="5" spans="1:21" ht="18.7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spans="1:21" s="57" customFormat="1" ht="15" customHeight="1">
      <c r="A6" s="274" t="s">
        <v>67</v>
      </c>
      <c r="B6" s="53"/>
      <c r="C6" s="53"/>
      <c r="D6" s="53"/>
      <c r="E6" s="54"/>
      <c r="F6" s="54"/>
      <c r="G6" s="54"/>
      <c r="H6" s="54"/>
      <c r="I6" s="54"/>
      <c r="J6" s="55"/>
      <c r="K6" s="55"/>
      <c r="L6" s="53"/>
      <c r="M6" s="275"/>
      <c r="N6" s="56"/>
      <c r="O6" s="56"/>
      <c r="P6" s="56"/>
      <c r="Q6" s="56"/>
      <c r="R6" s="56"/>
      <c r="S6" s="56"/>
      <c r="T6" s="56"/>
      <c r="U6" s="276" t="s">
        <v>140</v>
      </c>
    </row>
    <row r="7" spans="1:21" s="8" customFormat="1" ht="33.75" customHeight="1">
      <c r="A7" s="311" t="s">
        <v>29</v>
      </c>
      <c r="B7" s="311" t="s">
        <v>21</v>
      </c>
      <c r="C7" s="311" t="s">
        <v>12</v>
      </c>
      <c r="D7" s="312" t="s">
        <v>236</v>
      </c>
      <c r="E7" s="312" t="s">
        <v>2</v>
      </c>
      <c r="F7" s="311" t="s">
        <v>3</v>
      </c>
      <c r="G7" s="312" t="s">
        <v>237</v>
      </c>
      <c r="H7" s="312" t="s">
        <v>2</v>
      </c>
      <c r="I7" s="312" t="s">
        <v>4</v>
      </c>
      <c r="J7" s="1"/>
      <c r="K7" s="312" t="s">
        <v>6</v>
      </c>
      <c r="L7" s="304" t="s">
        <v>56</v>
      </c>
      <c r="M7" s="304" t="s">
        <v>57</v>
      </c>
      <c r="N7" s="304" t="s">
        <v>58</v>
      </c>
      <c r="O7" s="304" t="s">
        <v>59</v>
      </c>
      <c r="P7" s="304" t="s">
        <v>60</v>
      </c>
      <c r="Q7" s="305" t="s">
        <v>61</v>
      </c>
      <c r="R7" s="303" t="s">
        <v>62</v>
      </c>
      <c r="S7" s="303" t="s">
        <v>63</v>
      </c>
      <c r="T7" s="305" t="s">
        <v>64</v>
      </c>
      <c r="U7" s="306" t="s">
        <v>38</v>
      </c>
    </row>
    <row r="8" spans="1:21" s="8" customFormat="1" ht="49.5" customHeight="1">
      <c r="A8" s="311"/>
      <c r="B8" s="311"/>
      <c r="C8" s="311"/>
      <c r="D8" s="312"/>
      <c r="E8" s="312"/>
      <c r="F8" s="311"/>
      <c r="G8" s="312"/>
      <c r="H8" s="312"/>
      <c r="I8" s="312"/>
      <c r="J8" s="1"/>
      <c r="K8" s="312"/>
      <c r="L8" s="304"/>
      <c r="M8" s="304"/>
      <c r="N8" s="304"/>
      <c r="O8" s="304"/>
      <c r="P8" s="304"/>
      <c r="Q8" s="305"/>
      <c r="R8" s="303"/>
      <c r="S8" s="303"/>
      <c r="T8" s="305"/>
      <c r="U8" s="306"/>
    </row>
    <row r="9" spans="1:21" s="8" customFormat="1" ht="31.5" customHeight="1">
      <c r="A9" s="307" t="s">
        <v>72</v>
      </c>
      <c r="B9" s="308"/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9"/>
    </row>
    <row r="10" spans="1:21" s="9" customFormat="1" ht="56.25" customHeight="1">
      <c r="A10" s="277">
        <v>1</v>
      </c>
      <c r="B10" s="29"/>
      <c r="C10" s="30"/>
      <c r="D10" s="66" t="s">
        <v>240</v>
      </c>
      <c r="E10" s="67" t="s">
        <v>15</v>
      </c>
      <c r="F10" s="68" t="s">
        <v>9</v>
      </c>
      <c r="G10" s="61" t="s">
        <v>241</v>
      </c>
      <c r="H10" s="62" t="s">
        <v>146</v>
      </c>
      <c r="I10" s="63" t="s">
        <v>8</v>
      </c>
      <c r="J10" s="64" t="s">
        <v>8</v>
      </c>
      <c r="K10" s="65" t="s">
        <v>145</v>
      </c>
      <c r="L10" s="31">
        <v>8.6</v>
      </c>
      <c r="M10" s="31">
        <v>7.9</v>
      </c>
      <c r="N10" s="31">
        <v>9</v>
      </c>
      <c r="O10" s="31">
        <v>7.2</v>
      </c>
      <c r="P10" s="31">
        <v>8.5</v>
      </c>
      <c r="Q10" s="31"/>
      <c r="R10" s="32">
        <f>L10+M10+N10+O10+P10</f>
        <v>41.2</v>
      </c>
      <c r="S10" s="32"/>
      <c r="T10" s="33">
        <f>R10*2</f>
        <v>82.4</v>
      </c>
      <c r="U10" s="34" t="s">
        <v>41</v>
      </c>
    </row>
    <row r="11" spans="1:21" s="9" customFormat="1" ht="56.25" customHeight="1">
      <c r="A11" s="277">
        <v>2</v>
      </c>
      <c r="B11" s="29"/>
      <c r="C11" s="30"/>
      <c r="D11" s="58" t="s">
        <v>238</v>
      </c>
      <c r="E11" s="59" t="s">
        <v>75</v>
      </c>
      <c r="F11" s="60" t="s">
        <v>9</v>
      </c>
      <c r="G11" s="61" t="s">
        <v>239</v>
      </c>
      <c r="H11" s="62" t="s">
        <v>144</v>
      </c>
      <c r="I11" s="63" t="s">
        <v>8</v>
      </c>
      <c r="J11" s="64" t="s">
        <v>8</v>
      </c>
      <c r="K11" s="65" t="s">
        <v>145</v>
      </c>
      <c r="L11" s="31">
        <v>7.6</v>
      </c>
      <c r="M11" s="31">
        <v>8</v>
      </c>
      <c r="N11" s="31">
        <v>7.8</v>
      </c>
      <c r="O11" s="31">
        <v>7.5</v>
      </c>
      <c r="P11" s="31">
        <v>7.8</v>
      </c>
      <c r="Q11" s="31"/>
      <c r="R11" s="32">
        <f>L11+M11+N11+O11+P11</f>
        <v>38.699999999999996</v>
      </c>
      <c r="S11" s="32"/>
      <c r="T11" s="33">
        <f>R11*2</f>
        <v>77.39999999999999</v>
      </c>
      <c r="U11" s="34" t="s">
        <v>41</v>
      </c>
    </row>
    <row r="12" spans="1:21" s="9" customFormat="1" ht="31.5" customHeight="1">
      <c r="A12" s="310" t="s">
        <v>71</v>
      </c>
      <c r="B12" s="310"/>
      <c r="C12" s="310"/>
      <c r="D12" s="310"/>
      <c r="E12" s="310"/>
      <c r="F12" s="310"/>
      <c r="G12" s="310"/>
      <c r="H12" s="310"/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310"/>
    </row>
    <row r="13" spans="1:21" s="9" customFormat="1" ht="56.25" customHeight="1">
      <c r="A13" s="277">
        <v>1</v>
      </c>
      <c r="B13" s="29"/>
      <c r="C13" s="30"/>
      <c r="D13" s="58" t="s">
        <v>234</v>
      </c>
      <c r="E13" s="59" t="s">
        <v>129</v>
      </c>
      <c r="F13" s="60" t="s">
        <v>127</v>
      </c>
      <c r="G13" s="61" t="s">
        <v>235</v>
      </c>
      <c r="H13" s="62" t="s">
        <v>149</v>
      </c>
      <c r="I13" s="63" t="s">
        <v>150</v>
      </c>
      <c r="J13" s="64" t="s">
        <v>8</v>
      </c>
      <c r="K13" s="65" t="s">
        <v>7</v>
      </c>
      <c r="L13" s="31">
        <v>7.9</v>
      </c>
      <c r="M13" s="31">
        <v>8.7</v>
      </c>
      <c r="N13" s="31">
        <v>7.9</v>
      </c>
      <c r="O13" s="31">
        <v>7</v>
      </c>
      <c r="P13" s="31">
        <v>8</v>
      </c>
      <c r="Q13" s="31"/>
      <c r="R13" s="32">
        <f>L13+M13+N13+O13+P13</f>
        <v>39.5</v>
      </c>
      <c r="S13" s="32"/>
      <c r="T13" s="33">
        <f>R13*2</f>
        <v>79</v>
      </c>
      <c r="U13" s="34" t="s">
        <v>41</v>
      </c>
    </row>
    <row r="14" spans="1:21" s="9" customFormat="1" ht="56.25" customHeight="1">
      <c r="A14" s="277">
        <v>2</v>
      </c>
      <c r="B14" s="29"/>
      <c r="C14" s="30"/>
      <c r="D14" s="58" t="s">
        <v>232</v>
      </c>
      <c r="E14" s="59" t="s">
        <v>147</v>
      </c>
      <c r="F14" s="60" t="s">
        <v>9</v>
      </c>
      <c r="G14" s="61" t="s">
        <v>233</v>
      </c>
      <c r="H14" s="62" t="s">
        <v>74</v>
      </c>
      <c r="I14" s="63" t="s">
        <v>8</v>
      </c>
      <c r="J14" s="64" t="s">
        <v>8</v>
      </c>
      <c r="K14" s="65" t="s">
        <v>14</v>
      </c>
      <c r="L14" s="31">
        <v>7.5</v>
      </c>
      <c r="M14" s="31">
        <v>7.4</v>
      </c>
      <c r="N14" s="31">
        <v>7.5</v>
      </c>
      <c r="O14" s="31">
        <v>7.5</v>
      </c>
      <c r="P14" s="31">
        <v>7.5</v>
      </c>
      <c r="Q14" s="31"/>
      <c r="R14" s="32">
        <f>L14+M14+N14+O14+P14</f>
        <v>37.4</v>
      </c>
      <c r="S14" s="32"/>
      <c r="T14" s="33">
        <f>R14*2</f>
        <v>74.8</v>
      </c>
      <c r="U14" s="34" t="s">
        <v>41</v>
      </c>
    </row>
    <row r="15" spans="1:21" s="9" customFormat="1" ht="34.5" customHeight="1">
      <c r="A15" s="36"/>
      <c r="B15" s="37"/>
      <c r="C15" s="38"/>
      <c r="D15" s="39"/>
      <c r="E15" s="40"/>
      <c r="F15" s="41"/>
      <c r="G15" s="42"/>
      <c r="H15" s="40"/>
      <c r="I15" s="41"/>
      <c r="J15" s="41"/>
      <c r="K15" s="43"/>
      <c r="L15" s="44"/>
      <c r="M15" s="44"/>
      <c r="N15" s="44"/>
      <c r="O15" s="44"/>
      <c r="P15" s="44"/>
      <c r="Q15" s="44"/>
      <c r="R15" s="45"/>
      <c r="S15" s="45"/>
      <c r="T15" s="46"/>
      <c r="U15" s="47"/>
    </row>
    <row r="16" spans="1:21" s="10" customFormat="1" ht="28.5" customHeight="1">
      <c r="A16" s="28"/>
      <c r="B16" s="28"/>
      <c r="C16" s="28"/>
      <c r="D16" s="131" t="s">
        <v>24</v>
      </c>
      <c r="E16" s="56"/>
      <c r="F16" s="56"/>
      <c r="G16" s="56"/>
      <c r="H16" s="56"/>
      <c r="I16" s="56"/>
      <c r="J16" s="56"/>
      <c r="K16" s="130" t="s">
        <v>141</v>
      </c>
      <c r="L16" s="28"/>
      <c r="M16" s="28"/>
      <c r="N16" s="28"/>
      <c r="O16" s="28"/>
      <c r="P16" s="28"/>
      <c r="Q16" s="28"/>
      <c r="R16" s="28"/>
      <c r="S16" s="28"/>
      <c r="T16" s="28"/>
      <c r="U16" s="28"/>
    </row>
    <row r="17" spans="1:21" s="10" customFormat="1" ht="10.5" customHeight="1">
      <c r="A17" s="28"/>
      <c r="B17" s="28"/>
      <c r="C17" s="28"/>
      <c r="D17" s="131"/>
      <c r="E17" s="56"/>
      <c r="F17" s="56"/>
      <c r="G17" s="56"/>
      <c r="H17" s="56"/>
      <c r="I17" s="56"/>
      <c r="J17" s="56"/>
      <c r="K17" s="56"/>
      <c r="L17" s="28"/>
      <c r="M17" s="28"/>
      <c r="N17" s="28"/>
      <c r="O17" s="28"/>
      <c r="P17" s="28"/>
      <c r="Q17" s="28"/>
      <c r="R17" s="28"/>
      <c r="S17" s="28"/>
      <c r="T17" s="28"/>
      <c r="U17" s="28"/>
    </row>
    <row r="18" spans="1:21" s="10" customFormat="1" ht="38.25" customHeight="1">
      <c r="A18" s="28"/>
      <c r="B18" s="28"/>
      <c r="C18" s="28"/>
      <c r="D18" s="131" t="s">
        <v>25</v>
      </c>
      <c r="E18" s="56"/>
      <c r="F18" s="56"/>
      <c r="G18" s="56"/>
      <c r="H18" s="56"/>
      <c r="I18" s="56"/>
      <c r="J18" s="56"/>
      <c r="K18" s="130" t="s">
        <v>152</v>
      </c>
      <c r="L18" s="28"/>
      <c r="M18" s="28"/>
      <c r="N18" s="28"/>
      <c r="O18" s="28"/>
      <c r="P18" s="28"/>
      <c r="Q18" s="28"/>
      <c r="R18" s="28"/>
      <c r="S18" s="28"/>
      <c r="T18" s="28"/>
      <c r="U18" s="28"/>
    </row>
  </sheetData>
  <sheetProtection/>
  <mergeCells count="26">
    <mergeCell ref="A1:U1"/>
    <mergeCell ref="A2:U2"/>
    <mergeCell ref="A3:U3"/>
    <mergeCell ref="A4:U4"/>
    <mergeCell ref="A7:A8"/>
    <mergeCell ref="B7:B8"/>
    <mergeCell ref="C7:C8"/>
    <mergeCell ref="D7:D8"/>
    <mergeCell ref="E7:E8"/>
    <mergeCell ref="R7:R8"/>
    <mergeCell ref="F7:F8"/>
    <mergeCell ref="G7:G8"/>
    <mergeCell ref="H7:H8"/>
    <mergeCell ref="I7:I8"/>
    <mergeCell ref="K7:K8"/>
    <mergeCell ref="L7:L8"/>
    <mergeCell ref="S7:S8"/>
    <mergeCell ref="M7:M8"/>
    <mergeCell ref="T7:T8"/>
    <mergeCell ref="U7:U8"/>
    <mergeCell ref="A9:U9"/>
    <mergeCell ref="A12:U12"/>
    <mergeCell ref="N7:N8"/>
    <mergeCell ref="O7:O8"/>
    <mergeCell ref="P7:P8"/>
    <mergeCell ref="Q7:Q8"/>
  </mergeCells>
  <printOptions/>
  <pageMargins left="0.1968503937007874" right="0.1968503937007874" top="0.35433070866141736" bottom="0.31496062992125984" header="0.31496062992125984" footer="0.31496062992125984"/>
  <pageSetup fitToHeight="2" fitToWidth="1" horizontalDpi="600" verticalDpi="600" orientation="landscape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A1:AA21"/>
  <sheetViews>
    <sheetView view="pageBreakPreview" zoomScale="85" zoomScaleSheetLayoutView="85" zoomScalePageLayoutView="0" workbookViewId="0" topLeftCell="A4">
      <selection activeCell="D11" sqref="D11:K17"/>
    </sheetView>
  </sheetViews>
  <sheetFormatPr defaultColWidth="9.140625" defaultRowHeight="12.75"/>
  <cols>
    <col min="1" max="1" width="4.8515625" style="11" customWidth="1"/>
    <col min="2" max="2" width="5.8515625" style="11" hidden="1" customWidth="1"/>
    <col min="3" max="3" width="7.57421875" style="11" hidden="1" customWidth="1"/>
    <col min="4" max="4" width="20.7109375" style="11" customWidth="1"/>
    <col min="5" max="5" width="8.28125" style="11" customWidth="1"/>
    <col min="6" max="6" width="5.28125" style="11" customWidth="1"/>
    <col min="7" max="7" width="34.140625" style="11" customWidth="1"/>
    <col min="8" max="8" width="8.7109375" style="11" customWidth="1"/>
    <col min="9" max="9" width="19.00390625" style="11" customWidth="1"/>
    <col min="10" max="10" width="12.7109375" style="11" hidden="1" customWidth="1"/>
    <col min="11" max="11" width="26.00390625" style="11" customWidth="1"/>
    <col min="12" max="12" width="6.28125" style="11" customWidth="1"/>
    <col min="13" max="13" width="10.421875" style="11" customWidth="1"/>
    <col min="14" max="14" width="3.8515625" style="11" customWidth="1"/>
    <col min="15" max="15" width="5.00390625" style="11" customWidth="1"/>
    <col min="16" max="16" width="6.00390625" style="11" customWidth="1"/>
    <col min="17" max="17" width="5.00390625" style="11" customWidth="1"/>
    <col min="18" max="18" width="6.00390625" style="11" customWidth="1"/>
    <col min="19" max="19" width="7.140625" style="11" customWidth="1"/>
    <col min="20" max="20" width="9.8515625" style="11" customWidth="1"/>
    <col min="21" max="21" width="3.7109375" style="11" customWidth="1"/>
    <col min="22" max="23" width="4.8515625" style="11" customWidth="1"/>
    <col min="24" max="24" width="6.28125" style="11" hidden="1" customWidth="1"/>
    <col min="25" max="25" width="6.7109375" style="11" hidden="1" customWidth="1"/>
    <col min="26" max="26" width="9.7109375" style="11" customWidth="1"/>
    <col min="27" max="27" width="6.8515625" style="11" customWidth="1"/>
    <col min="28" max="16384" width="9.140625" style="11" customWidth="1"/>
  </cols>
  <sheetData>
    <row r="1" spans="1:27" ht="81" customHeight="1">
      <c r="A1" s="317" t="s">
        <v>339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</row>
    <row r="2" spans="1:27" ht="15.75" customHeight="1">
      <c r="A2" s="314" t="s">
        <v>165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</row>
    <row r="3" spans="1:27" ht="15.75" customHeight="1">
      <c r="A3" s="315" t="s">
        <v>28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  <c r="AA3" s="315"/>
    </row>
    <row r="4" spans="1:27" ht="26.25" customHeight="1">
      <c r="A4" s="319" t="s">
        <v>164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</row>
    <row r="5" spans="1:27" s="12" customFormat="1" ht="18.75" customHeight="1">
      <c r="A5" s="316" t="s">
        <v>341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6"/>
    </row>
    <row r="6" spans="1:27" ht="18.7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</row>
    <row r="7" spans="1:27" s="90" customFormat="1" ht="15" customHeight="1">
      <c r="A7" s="274" t="s">
        <v>67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276" t="s">
        <v>140</v>
      </c>
    </row>
    <row r="8" spans="1:27" ht="19.5" customHeight="1">
      <c r="A8" s="320" t="s">
        <v>29</v>
      </c>
      <c r="B8" s="320" t="s">
        <v>21</v>
      </c>
      <c r="C8" s="321" t="s">
        <v>12</v>
      </c>
      <c r="D8" s="324" t="s">
        <v>236</v>
      </c>
      <c r="E8" s="324" t="s">
        <v>2</v>
      </c>
      <c r="F8" s="320" t="s">
        <v>3</v>
      </c>
      <c r="G8" s="324" t="s">
        <v>237</v>
      </c>
      <c r="H8" s="324" t="s">
        <v>2</v>
      </c>
      <c r="I8" s="324" t="s">
        <v>4</v>
      </c>
      <c r="J8" s="91"/>
      <c r="K8" s="324" t="s">
        <v>6</v>
      </c>
      <c r="L8" s="325" t="s">
        <v>66</v>
      </c>
      <c r="M8" s="325"/>
      <c r="N8" s="325"/>
      <c r="O8" s="326" t="s">
        <v>89</v>
      </c>
      <c r="P8" s="327"/>
      <c r="Q8" s="327"/>
      <c r="R8" s="327"/>
      <c r="S8" s="327"/>
      <c r="T8" s="327"/>
      <c r="U8" s="328"/>
      <c r="V8" s="320" t="s">
        <v>33</v>
      </c>
      <c r="W8" s="330" t="s">
        <v>34</v>
      </c>
      <c r="X8" s="320"/>
      <c r="Y8" s="320" t="s">
        <v>90</v>
      </c>
      <c r="Z8" s="306" t="s">
        <v>37</v>
      </c>
      <c r="AA8" s="306" t="s">
        <v>38</v>
      </c>
    </row>
    <row r="9" spans="1:27" ht="19.5" customHeight="1">
      <c r="A9" s="320"/>
      <c r="B9" s="320"/>
      <c r="C9" s="322"/>
      <c r="D9" s="324"/>
      <c r="E9" s="324"/>
      <c r="F9" s="320"/>
      <c r="G9" s="324"/>
      <c r="H9" s="324"/>
      <c r="I9" s="324"/>
      <c r="J9" s="91"/>
      <c r="K9" s="324"/>
      <c r="L9" s="325" t="s">
        <v>91</v>
      </c>
      <c r="M9" s="325"/>
      <c r="N9" s="325"/>
      <c r="O9" s="326" t="s">
        <v>92</v>
      </c>
      <c r="P9" s="327"/>
      <c r="Q9" s="327"/>
      <c r="R9" s="327"/>
      <c r="S9" s="327"/>
      <c r="T9" s="327"/>
      <c r="U9" s="328"/>
      <c r="V9" s="329"/>
      <c r="W9" s="322"/>
      <c r="X9" s="320"/>
      <c r="Y9" s="320"/>
      <c r="Z9" s="306"/>
      <c r="AA9" s="306"/>
    </row>
    <row r="10" spans="1:27" ht="79.5" customHeight="1">
      <c r="A10" s="320"/>
      <c r="B10" s="320"/>
      <c r="C10" s="323"/>
      <c r="D10" s="324"/>
      <c r="E10" s="324"/>
      <c r="F10" s="320"/>
      <c r="G10" s="324"/>
      <c r="H10" s="324"/>
      <c r="I10" s="324"/>
      <c r="J10" s="91"/>
      <c r="K10" s="324"/>
      <c r="L10" s="92" t="s">
        <v>39</v>
      </c>
      <c r="M10" s="93" t="s">
        <v>40</v>
      </c>
      <c r="N10" s="92" t="s">
        <v>29</v>
      </c>
      <c r="O10" s="94" t="s">
        <v>93</v>
      </c>
      <c r="P10" s="94" t="s">
        <v>94</v>
      </c>
      <c r="Q10" s="94" t="s">
        <v>95</v>
      </c>
      <c r="R10" s="94" t="s">
        <v>60</v>
      </c>
      <c r="S10" s="93" t="s">
        <v>39</v>
      </c>
      <c r="T10" s="92" t="s">
        <v>40</v>
      </c>
      <c r="U10" s="92" t="s">
        <v>29</v>
      </c>
      <c r="V10" s="320"/>
      <c r="W10" s="331"/>
      <c r="X10" s="320"/>
      <c r="Y10" s="320"/>
      <c r="Z10" s="306"/>
      <c r="AA10" s="306"/>
    </row>
    <row r="11" spans="1:27" ht="56.25" customHeight="1">
      <c r="A11" s="282">
        <v>1</v>
      </c>
      <c r="B11" s="76"/>
      <c r="C11" s="77"/>
      <c r="D11" s="95" t="s">
        <v>243</v>
      </c>
      <c r="E11" s="96" t="s">
        <v>78</v>
      </c>
      <c r="F11" s="97">
        <v>1</v>
      </c>
      <c r="G11" s="98" t="s">
        <v>244</v>
      </c>
      <c r="H11" s="99" t="s">
        <v>153</v>
      </c>
      <c r="I11" s="100" t="s">
        <v>80</v>
      </c>
      <c r="J11" s="101" t="s">
        <v>81</v>
      </c>
      <c r="K11" s="65" t="s">
        <v>7</v>
      </c>
      <c r="L11" s="124">
        <v>138</v>
      </c>
      <c r="M11" s="125">
        <f aca="true" t="shared" si="0" ref="M11:M17">L11/2</f>
        <v>69</v>
      </c>
      <c r="N11" s="126">
        <f aca="true" t="shared" si="1" ref="N11:N17">RANK(M11,M$11:M$17,0)</f>
        <v>2</v>
      </c>
      <c r="O11" s="123">
        <v>7.7</v>
      </c>
      <c r="P11" s="123">
        <v>7.8</v>
      </c>
      <c r="Q11" s="123">
        <v>7.6</v>
      </c>
      <c r="R11" s="123">
        <v>8</v>
      </c>
      <c r="S11" s="124">
        <f aca="true" t="shared" si="2" ref="S11:S17">O11+P11+Q11+R11</f>
        <v>31.1</v>
      </c>
      <c r="T11" s="125">
        <f aca="true" t="shared" si="3" ref="T11:T17">S11/0.4</f>
        <v>77.75</v>
      </c>
      <c r="U11" s="126">
        <f aca="true" t="shared" si="4" ref="U11:U17">RANK(T11,T$11:T$17,0)</f>
        <v>1</v>
      </c>
      <c r="V11" s="126"/>
      <c r="W11" s="127"/>
      <c r="X11" s="127"/>
      <c r="Y11" s="127"/>
      <c r="Z11" s="125">
        <f aca="true" t="shared" si="5" ref="Z11:Z17">(M11+T11)/2-IF($V11=1,0.5,IF($V11=2,1.5,0))</f>
        <v>73.375</v>
      </c>
      <c r="AA11" s="126">
        <v>2</v>
      </c>
    </row>
    <row r="12" spans="1:27" ht="56.25" customHeight="1">
      <c r="A12" s="282">
        <v>2</v>
      </c>
      <c r="B12" s="76"/>
      <c r="C12" s="77"/>
      <c r="D12" s="121" t="s">
        <v>255</v>
      </c>
      <c r="E12" s="106" t="s">
        <v>111</v>
      </c>
      <c r="F12" s="107" t="s">
        <v>9</v>
      </c>
      <c r="G12" s="105" t="s">
        <v>256</v>
      </c>
      <c r="H12" s="106" t="s">
        <v>112</v>
      </c>
      <c r="I12" s="107" t="s">
        <v>17</v>
      </c>
      <c r="J12" s="107" t="s">
        <v>103</v>
      </c>
      <c r="K12" s="97" t="s">
        <v>156</v>
      </c>
      <c r="L12" s="124">
        <v>137.5</v>
      </c>
      <c r="M12" s="125">
        <f t="shared" si="0"/>
        <v>68.75</v>
      </c>
      <c r="N12" s="126">
        <f t="shared" si="1"/>
        <v>3</v>
      </c>
      <c r="O12" s="123">
        <v>7.5</v>
      </c>
      <c r="P12" s="123">
        <v>7.5</v>
      </c>
      <c r="Q12" s="123">
        <v>7.6</v>
      </c>
      <c r="R12" s="123">
        <v>7.6</v>
      </c>
      <c r="S12" s="124">
        <f t="shared" si="2"/>
        <v>30.200000000000003</v>
      </c>
      <c r="T12" s="125">
        <f t="shared" si="3"/>
        <v>75.5</v>
      </c>
      <c r="U12" s="126">
        <f t="shared" si="4"/>
        <v>2</v>
      </c>
      <c r="V12" s="126"/>
      <c r="W12" s="127"/>
      <c r="X12" s="127"/>
      <c r="Y12" s="127"/>
      <c r="Z12" s="125">
        <f t="shared" si="5"/>
        <v>72.125</v>
      </c>
      <c r="AA12" s="126">
        <v>2</v>
      </c>
    </row>
    <row r="13" spans="1:27" ht="56.25" customHeight="1">
      <c r="A13" s="282">
        <v>3</v>
      </c>
      <c r="B13" s="76"/>
      <c r="C13" s="77"/>
      <c r="D13" s="102" t="s">
        <v>245</v>
      </c>
      <c r="E13" s="103" t="s">
        <v>96</v>
      </c>
      <c r="F13" s="104">
        <v>2</v>
      </c>
      <c r="G13" s="105" t="s">
        <v>246</v>
      </c>
      <c r="H13" s="106" t="s">
        <v>154</v>
      </c>
      <c r="I13" s="107" t="s">
        <v>155</v>
      </c>
      <c r="J13" s="108" t="s">
        <v>84</v>
      </c>
      <c r="K13" s="109" t="s">
        <v>156</v>
      </c>
      <c r="L13" s="124">
        <v>137.5</v>
      </c>
      <c r="M13" s="125">
        <f t="shared" si="0"/>
        <v>68.75</v>
      </c>
      <c r="N13" s="126">
        <f t="shared" si="1"/>
        <v>3</v>
      </c>
      <c r="O13" s="123">
        <v>7.5</v>
      </c>
      <c r="P13" s="123">
        <v>7.4</v>
      </c>
      <c r="Q13" s="123">
        <v>7.3</v>
      </c>
      <c r="R13" s="123">
        <v>7.4</v>
      </c>
      <c r="S13" s="124">
        <f t="shared" si="2"/>
        <v>29.6</v>
      </c>
      <c r="T13" s="125">
        <f t="shared" si="3"/>
        <v>74</v>
      </c>
      <c r="U13" s="126">
        <f t="shared" si="4"/>
        <v>3</v>
      </c>
      <c r="V13" s="126"/>
      <c r="W13" s="127"/>
      <c r="X13" s="127"/>
      <c r="Y13" s="127"/>
      <c r="Z13" s="125">
        <f t="shared" si="5"/>
        <v>71.375</v>
      </c>
      <c r="AA13" s="126">
        <v>2</v>
      </c>
    </row>
    <row r="14" spans="1:27" ht="56.25" customHeight="1">
      <c r="A14" s="282">
        <v>4</v>
      </c>
      <c r="B14" s="76"/>
      <c r="C14" s="77"/>
      <c r="D14" s="121" t="s">
        <v>253</v>
      </c>
      <c r="E14" s="106" t="s">
        <v>161</v>
      </c>
      <c r="F14" s="107" t="s">
        <v>9</v>
      </c>
      <c r="G14" s="105" t="s">
        <v>254</v>
      </c>
      <c r="H14" s="106" t="s">
        <v>162</v>
      </c>
      <c r="I14" s="107" t="s">
        <v>163</v>
      </c>
      <c r="J14" s="107" t="s">
        <v>81</v>
      </c>
      <c r="K14" s="97" t="s">
        <v>156</v>
      </c>
      <c r="L14" s="124">
        <v>139.5</v>
      </c>
      <c r="M14" s="125">
        <f t="shared" si="0"/>
        <v>69.75</v>
      </c>
      <c r="N14" s="126">
        <f t="shared" si="1"/>
        <v>1</v>
      </c>
      <c r="O14" s="123">
        <v>7.2</v>
      </c>
      <c r="P14" s="123">
        <v>7</v>
      </c>
      <c r="Q14" s="123">
        <v>6.8</v>
      </c>
      <c r="R14" s="123">
        <v>7</v>
      </c>
      <c r="S14" s="124">
        <f t="shared" si="2"/>
        <v>28</v>
      </c>
      <c r="T14" s="125">
        <f t="shared" si="3"/>
        <v>70</v>
      </c>
      <c r="U14" s="126">
        <f t="shared" si="4"/>
        <v>4</v>
      </c>
      <c r="V14" s="126"/>
      <c r="W14" s="127"/>
      <c r="X14" s="127"/>
      <c r="Y14" s="127"/>
      <c r="Z14" s="125">
        <f t="shared" si="5"/>
        <v>69.875</v>
      </c>
      <c r="AA14" s="126">
        <v>2</v>
      </c>
    </row>
    <row r="15" spans="1:27" ht="56.25" customHeight="1">
      <c r="A15" s="282">
        <v>5</v>
      </c>
      <c r="B15" s="76"/>
      <c r="C15" s="77"/>
      <c r="D15" s="110" t="s">
        <v>247</v>
      </c>
      <c r="E15" s="103" t="s">
        <v>110</v>
      </c>
      <c r="F15" s="111" t="s">
        <v>9</v>
      </c>
      <c r="G15" s="112" t="s">
        <v>248</v>
      </c>
      <c r="H15" s="113" t="s">
        <v>133</v>
      </c>
      <c r="I15" s="114" t="s">
        <v>157</v>
      </c>
      <c r="J15" s="115" t="s">
        <v>158</v>
      </c>
      <c r="K15" s="116" t="s">
        <v>7</v>
      </c>
      <c r="L15" s="124">
        <v>134</v>
      </c>
      <c r="M15" s="125">
        <f t="shared" si="0"/>
        <v>67</v>
      </c>
      <c r="N15" s="126">
        <f t="shared" si="1"/>
        <v>5</v>
      </c>
      <c r="O15" s="123">
        <v>6.9</v>
      </c>
      <c r="P15" s="123">
        <v>6.8</v>
      </c>
      <c r="Q15" s="123">
        <v>6.7</v>
      </c>
      <c r="R15" s="123">
        <v>6.7</v>
      </c>
      <c r="S15" s="124">
        <f t="shared" si="2"/>
        <v>27.099999999999998</v>
      </c>
      <c r="T15" s="125">
        <f t="shared" si="3"/>
        <v>67.74999999999999</v>
      </c>
      <c r="U15" s="126">
        <f t="shared" si="4"/>
        <v>5</v>
      </c>
      <c r="V15" s="126"/>
      <c r="W15" s="127"/>
      <c r="X15" s="127"/>
      <c r="Y15" s="127"/>
      <c r="Z15" s="125">
        <f t="shared" si="5"/>
        <v>67.375</v>
      </c>
      <c r="AA15" s="126">
        <v>2</v>
      </c>
    </row>
    <row r="16" spans="1:27" ht="56.25" customHeight="1">
      <c r="A16" s="282">
        <v>6</v>
      </c>
      <c r="B16" s="76"/>
      <c r="C16" s="77"/>
      <c r="D16" s="110" t="s">
        <v>249</v>
      </c>
      <c r="E16" s="103" t="s">
        <v>159</v>
      </c>
      <c r="F16" s="111" t="s">
        <v>9</v>
      </c>
      <c r="G16" s="117" t="s">
        <v>250</v>
      </c>
      <c r="H16" s="118" t="s">
        <v>99</v>
      </c>
      <c r="I16" s="119" t="s">
        <v>100</v>
      </c>
      <c r="J16" s="120" t="s">
        <v>98</v>
      </c>
      <c r="K16" s="109" t="s">
        <v>14</v>
      </c>
      <c r="L16" s="124">
        <v>131.5</v>
      </c>
      <c r="M16" s="125">
        <f t="shared" si="0"/>
        <v>65.75</v>
      </c>
      <c r="N16" s="126">
        <f t="shared" si="1"/>
        <v>6</v>
      </c>
      <c r="O16" s="123">
        <v>6.4</v>
      </c>
      <c r="P16" s="123">
        <v>6.2</v>
      </c>
      <c r="Q16" s="123">
        <v>6.3</v>
      </c>
      <c r="R16" s="123">
        <v>6.3</v>
      </c>
      <c r="S16" s="124">
        <f t="shared" si="2"/>
        <v>25.200000000000003</v>
      </c>
      <c r="T16" s="125">
        <f t="shared" si="3"/>
        <v>63.00000000000001</v>
      </c>
      <c r="U16" s="126">
        <f t="shared" si="4"/>
        <v>6</v>
      </c>
      <c r="V16" s="126"/>
      <c r="W16" s="127"/>
      <c r="X16" s="127"/>
      <c r="Y16" s="127"/>
      <c r="Z16" s="125">
        <f t="shared" si="5"/>
        <v>64.375</v>
      </c>
      <c r="AA16" s="126" t="s">
        <v>342</v>
      </c>
    </row>
    <row r="17" spans="1:27" ht="56.25" customHeight="1">
      <c r="A17" s="282">
        <v>7</v>
      </c>
      <c r="B17" s="76"/>
      <c r="C17" s="77"/>
      <c r="D17" s="110" t="s">
        <v>251</v>
      </c>
      <c r="E17" s="103" t="s">
        <v>160</v>
      </c>
      <c r="F17" s="111" t="s">
        <v>9</v>
      </c>
      <c r="G17" s="61" t="s">
        <v>252</v>
      </c>
      <c r="H17" s="62" t="s">
        <v>97</v>
      </c>
      <c r="I17" s="63" t="s">
        <v>8</v>
      </c>
      <c r="J17" s="115" t="s">
        <v>98</v>
      </c>
      <c r="K17" s="65" t="s">
        <v>7</v>
      </c>
      <c r="L17" s="124">
        <v>129.5</v>
      </c>
      <c r="M17" s="125">
        <f t="shared" si="0"/>
        <v>64.75</v>
      </c>
      <c r="N17" s="126">
        <f t="shared" si="1"/>
        <v>7</v>
      </c>
      <c r="O17" s="123">
        <v>6.3</v>
      </c>
      <c r="P17" s="123">
        <v>5.9</v>
      </c>
      <c r="Q17" s="123">
        <v>6</v>
      </c>
      <c r="R17" s="123">
        <v>6.1</v>
      </c>
      <c r="S17" s="124">
        <f t="shared" si="2"/>
        <v>24.299999999999997</v>
      </c>
      <c r="T17" s="125">
        <f t="shared" si="3"/>
        <v>60.74999999999999</v>
      </c>
      <c r="U17" s="126">
        <f t="shared" si="4"/>
        <v>7</v>
      </c>
      <c r="V17" s="126"/>
      <c r="W17" s="127"/>
      <c r="X17" s="127"/>
      <c r="Y17" s="127"/>
      <c r="Z17" s="125">
        <f t="shared" si="5"/>
        <v>62.75</v>
      </c>
      <c r="AA17" s="126" t="s">
        <v>343</v>
      </c>
    </row>
    <row r="18" spans="1:27" ht="23.25" customHeight="1">
      <c r="A18" s="78"/>
      <c r="B18" s="79"/>
      <c r="C18" s="80"/>
      <c r="D18" s="39"/>
      <c r="E18" s="40"/>
      <c r="F18" s="41"/>
      <c r="G18" s="42"/>
      <c r="H18" s="40"/>
      <c r="I18" s="41"/>
      <c r="J18" s="41"/>
      <c r="K18" s="43"/>
      <c r="L18" s="81"/>
      <c r="M18" s="82"/>
      <c r="N18" s="83"/>
      <c r="O18" s="84"/>
      <c r="P18" s="84"/>
      <c r="Q18" s="84"/>
      <c r="R18" s="84"/>
      <c r="S18" s="81"/>
      <c r="T18" s="82"/>
      <c r="U18" s="83"/>
      <c r="V18" s="83"/>
      <c r="W18" s="85"/>
      <c r="X18" s="85"/>
      <c r="Y18" s="85"/>
      <c r="Z18" s="82"/>
      <c r="AA18" s="86"/>
    </row>
    <row r="19" spans="1:27" s="13" customFormat="1" ht="21.75" customHeight="1">
      <c r="A19" s="69"/>
      <c r="B19" s="69"/>
      <c r="C19" s="69"/>
      <c r="D19" s="129" t="s">
        <v>24</v>
      </c>
      <c r="E19" s="89"/>
      <c r="F19" s="89"/>
      <c r="G19" s="89"/>
      <c r="H19" s="89"/>
      <c r="I19" s="89"/>
      <c r="J19" s="89"/>
      <c r="K19" s="130" t="s">
        <v>141</v>
      </c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</row>
    <row r="20" spans="1:27" s="13" customFormat="1" ht="13.5" customHeight="1">
      <c r="A20" s="69"/>
      <c r="B20" s="69"/>
      <c r="C20" s="69"/>
      <c r="D20" s="129"/>
      <c r="E20" s="89"/>
      <c r="F20" s="89"/>
      <c r="G20" s="89"/>
      <c r="H20" s="89"/>
      <c r="I20" s="89"/>
      <c r="J20" s="89"/>
      <c r="K20" s="56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</row>
    <row r="21" spans="1:27" s="13" customFormat="1" ht="21.75" customHeight="1">
      <c r="A21" s="69"/>
      <c r="B21" s="69"/>
      <c r="C21" s="69"/>
      <c r="D21" s="129" t="s">
        <v>25</v>
      </c>
      <c r="E21" s="89"/>
      <c r="F21" s="89"/>
      <c r="G21" s="89"/>
      <c r="H21" s="89"/>
      <c r="I21" s="89"/>
      <c r="J21" s="89"/>
      <c r="K21" s="130" t="s">
        <v>152</v>
      </c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</row>
  </sheetData>
  <sheetProtection/>
  <protectedRanges>
    <protectedRange sqref="K12" name="Диапазон1_3_1_1_3_11_1_1_3_1_1_2_2_1_1_1_1_1"/>
    <protectedRange sqref="K14" name="Диапазон1_3_1_1_3_11_1_1_3_3_1_1_2_2_1_2_1"/>
    <protectedRange sqref="K16" name="Диапазон1_3_1_1_3_11_1_1_3_1_1_2_2_1_2_1_1_1_1"/>
  </protectedRanges>
  <mergeCells count="25">
    <mergeCell ref="AA8:AA10"/>
    <mergeCell ref="L9:N9"/>
    <mergeCell ref="O9:U9"/>
    <mergeCell ref="O8:U8"/>
    <mergeCell ref="V8:V10"/>
    <mergeCell ref="W8:W10"/>
    <mergeCell ref="X8:X10"/>
    <mergeCell ref="Y8:Y10"/>
    <mergeCell ref="Z8:Z10"/>
    <mergeCell ref="F8:F10"/>
    <mergeCell ref="G8:G10"/>
    <mergeCell ref="H8:H10"/>
    <mergeCell ref="I8:I10"/>
    <mergeCell ref="K8:K10"/>
    <mergeCell ref="L8:N8"/>
    <mergeCell ref="A1:AA1"/>
    <mergeCell ref="A2:AA2"/>
    <mergeCell ref="A3:AA3"/>
    <mergeCell ref="A4:AA4"/>
    <mergeCell ref="A5:AA5"/>
    <mergeCell ref="A8:A10"/>
    <mergeCell ref="B8:B10"/>
    <mergeCell ref="C8:C10"/>
    <mergeCell ref="D8:D10"/>
    <mergeCell ref="E8:E10"/>
  </mergeCells>
  <printOptions/>
  <pageMargins left="0.2362204724409449" right="0.15748031496062992" top="0.2755905511811024" bottom="0.2362204724409449" header="0.2362204724409449" footer="0.15748031496062992"/>
  <pageSetup fitToHeight="1" fitToWidth="1" horizontalDpi="600" verticalDpi="600" orientation="landscape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A1:AA16"/>
  <sheetViews>
    <sheetView view="pageBreakPreview" zoomScale="85" zoomScaleSheetLayoutView="85" zoomScalePageLayoutView="0" workbookViewId="0" topLeftCell="A4">
      <selection activeCell="A5" sqref="A5:AA5"/>
    </sheetView>
  </sheetViews>
  <sheetFormatPr defaultColWidth="9.140625" defaultRowHeight="12.75"/>
  <cols>
    <col min="1" max="1" width="6.140625" style="11" customWidth="1"/>
    <col min="2" max="2" width="5.8515625" style="11" hidden="1" customWidth="1"/>
    <col min="3" max="3" width="7.57421875" style="11" hidden="1" customWidth="1"/>
    <col min="4" max="4" width="20.7109375" style="11" customWidth="1"/>
    <col min="5" max="5" width="8.28125" style="11" customWidth="1"/>
    <col min="6" max="6" width="5.28125" style="11" customWidth="1"/>
    <col min="7" max="7" width="34.140625" style="11" customWidth="1"/>
    <col min="8" max="8" width="8.7109375" style="11" customWidth="1"/>
    <col min="9" max="9" width="19.00390625" style="11" customWidth="1"/>
    <col min="10" max="10" width="12.7109375" style="11" hidden="1" customWidth="1"/>
    <col min="11" max="11" width="26.00390625" style="11" customWidth="1"/>
    <col min="12" max="12" width="6.28125" style="11" customWidth="1"/>
    <col min="13" max="13" width="10.421875" style="11" customWidth="1"/>
    <col min="14" max="14" width="3.8515625" style="11" customWidth="1"/>
    <col min="15" max="15" width="5.00390625" style="11" customWidth="1"/>
    <col min="16" max="16" width="6.00390625" style="11" customWidth="1"/>
    <col min="17" max="17" width="5.00390625" style="11" customWidth="1"/>
    <col min="18" max="18" width="6.00390625" style="11" customWidth="1"/>
    <col min="19" max="19" width="7.140625" style="11" customWidth="1"/>
    <col min="20" max="20" width="9.8515625" style="11" customWidth="1"/>
    <col min="21" max="21" width="3.7109375" style="11" customWidth="1"/>
    <col min="22" max="23" width="4.8515625" style="11" customWidth="1"/>
    <col min="24" max="24" width="6.28125" style="11" hidden="1" customWidth="1"/>
    <col min="25" max="25" width="6.7109375" style="11" hidden="1" customWidth="1"/>
    <col min="26" max="26" width="9.7109375" style="11" customWidth="1"/>
    <col min="27" max="27" width="6.8515625" style="11" customWidth="1"/>
    <col min="28" max="16384" width="9.140625" style="11" customWidth="1"/>
  </cols>
  <sheetData>
    <row r="1" spans="1:27" ht="81" customHeight="1">
      <c r="A1" s="317" t="s">
        <v>339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</row>
    <row r="2" spans="1:27" ht="15.75" customHeight="1">
      <c r="A2" s="314" t="s">
        <v>165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</row>
    <row r="3" spans="1:27" ht="15.75" customHeight="1">
      <c r="A3" s="315" t="s">
        <v>28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  <c r="AA3" s="315"/>
    </row>
    <row r="4" spans="1:27" ht="21" customHeight="1">
      <c r="A4" s="319" t="s">
        <v>173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</row>
    <row r="5" spans="1:27" s="12" customFormat="1" ht="18.75" customHeight="1">
      <c r="A5" s="316" t="s">
        <v>341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6"/>
    </row>
    <row r="6" spans="1:27" ht="18.7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</row>
    <row r="7" spans="1:27" s="88" customFormat="1" ht="15" customHeight="1">
      <c r="A7" s="145" t="s">
        <v>67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147" t="s">
        <v>140</v>
      </c>
    </row>
    <row r="8" spans="1:27" ht="19.5" customHeight="1">
      <c r="A8" s="336" t="s">
        <v>29</v>
      </c>
      <c r="B8" s="333" t="s">
        <v>21</v>
      </c>
      <c r="C8" s="338" t="s">
        <v>12</v>
      </c>
      <c r="D8" s="337" t="s">
        <v>230</v>
      </c>
      <c r="E8" s="337" t="s">
        <v>2</v>
      </c>
      <c r="F8" s="336" t="s">
        <v>3</v>
      </c>
      <c r="G8" s="337" t="s">
        <v>231</v>
      </c>
      <c r="H8" s="337" t="s">
        <v>2</v>
      </c>
      <c r="I8" s="337" t="s">
        <v>4</v>
      </c>
      <c r="J8" s="71"/>
      <c r="K8" s="337" t="s">
        <v>6</v>
      </c>
      <c r="L8" s="325" t="s">
        <v>66</v>
      </c>
      <c r="M8" s="325"/>
      <c r="N8" s="325"/>
      <c r="O8" s="326" t="s">
        <v>89</v>
      </c>
      <c r="P8" s="327"/>
      <c r="Q8" s="327"/>
      <c r="R8" s="327"/>
      <c r="S8" s="327"/>
      <c r="T8" s="327"/>
      <c r="U8" s="328"/>
      <c r="V8" s="333" t="s">
        <v>33</v>
      </c>
      <c r="W8" s="334" t="s">
        <v>34</v>
      </c>
      <c r="X8" s="336"/>
      <c r="Y8" s="333" t="s">
        <v>90</v>
      </c>
      <c r="Z8" s="332" t="s">
        <v>37</v>
      </c>
      <c r="AA8" s="332" t="s">
        <v>38</v>
      </c>
    </row>
    <row r="9" spans="1:27" ht="19.5" customHeight="1">
      <c r="A9" s="336"/>
      <c r="B9" s="333"/>
      <c r="C9" s="322"/>
      <c r="D9" s="337"/>
      <c r="E9" s="337"/>
      <c r="F9" s="336"/>
      <c r="G9" s="337"/>
      <c r="H9" s="337"/>
      <c r="I9" s="337"/>
      <c r="J9" s="71"/>
      <c r="K9" s="337"/>
      <c r="L9" s="325" t="s">
        <v>91</v>
      </c>
      <c r="M9" s="325"/>
      <c r="N9" s="325"/>
      <c r="O9" s="326" t="s">
        <v>92</v>
      </c>
      <c r="P9" s="327"/>
      <c r="Q9" s="327"/>
      <c r="R9" s="327"/>
      <c r="S9" s="327"/>
      <c r="T9" s="327"/>
      <c r="U9" s="328"/>
      <c r="V9" s="329"/>
      <c r="W9" s="322"/>
      <c r="X9" s="336"/>
      <c r="Y9" s="333"/>
      <c r="Z9" s="332"/>
      <c r="AA9" s="332"/>
    </row>
    <row r="10" spans="1:27" ht="79.5" customHeight="1">
      <c r="A10" s="336"/>
      <c r="B10" s="333"/>
      <c r="C10" s="339"/>
      <c r="D10" s="337"/>
      <c r="E10" s="337"/>
      <c r="F10" s="336"/>
      <c r="G10" s="337"/>
      <c r="H10" s="337"/>
      <c r="I10" s="337"/>
      <c r="J10" s="71"/>
      <c r="K10" s="337"/>
      <c r="L10" s="72" t="s">
        <v>39</v>
      </c>
      <c r="M10" s="73" t="s">
        <v>40</v>
      </c>
      <c r="N10" s="72" t="s">
        <v>29</v>
      </c>
      <c r="O10" s="74" t="s">
        <v>93</v>
      </c>
      <c r="P10" s="74" t="s">
        <v>94</v>
      </c>
      <c r="Q10" s="74" t="s">
        <v>95</v>
      </c>
      <c r="R10" s="74" t="s">
        <v>60</v>
      </c>
      <c r="S10" s="73" t="s">
        <v>39</v>
      </c>
      <c r="T10" s="72" t="s">
        <v>40</v>
      </c>
      <c r="U10" s="72" t="s">
        <v>29</v>
      </c>
      <c r="V10" s="333"/>
      <c r="W10" s="335"/>
      <c r="X10" s="336"/>
      <c r="Y10" s="333"/>
      <c r="Z10" s="332"/>
      <c r="AA10" s="332"/>
    </row>
    <row r="11" spans="1:27" ht="56.25" customHeight="1">
      <c r="A11" s="282">
        <v>1</v>
      </c>
      <c r="B11" s="76"/>
      <c r="C11" s="77"/>
      <c r="D11" s="95" t="s">
        <v>243</v>
      </c>
      <c r="E11" s="96" t="s">
        <v>78</v>
      </c>
      <c r="F11" s="97">
        <v>1</v>
      </c>
      <c r="G11" s="98" t="s">
        <v>244</v>
      </c>
      <c r="H11" s="99" t="s">
        <v>153</v>
      </c>
      <c r="I11" s="100" t="s">
        <v>80</v>
      </c>
      <c r="J11" s="101" t="s">
        <v>81</v>
      </c>
      <c r="K11" s="65" t="s">
        <v>7</v>
      </c>
      <c r="L11" s="128">
        <v>174.5</v>
      </c>
      <c r="M11" s="125">
        <f>L11/2.5</f>
        <v>69.8</v>
      </c>
      <c r="N11" s="126">
        <f>RANK(M11,M$11:M$12,0)</f>
        <v>1</v>
      </c>
      <c r="O11" s="123">
        <v>7.7</v>
      </c>
      <c r="P11" s="123">
        <v>7.4</v>
      </c>
      <c r="Q11" s="123">
        <v>7.2</v>
      </c>
      <c r="R11" s="123">
        <v>7.4</v>
      </c>
      <c r="S11" s="124">
        <f>O11+P11+Q11+R11</f>
        <v>29.700000000000003</v>
      </c>
      <c r="T11" s="125">
        <f>S11/0.4</f>
        <v>74.25</v>
      </c>
      <c r="U11" s="126">
        <f>RANK(T11,T$11:T$12,0)</f>
        <v>1</v>
      </c>
      <c r="V11" s="126"/>
      <c r="W11" s="127"/>
      <c r="X11" s="127"/>
      <c r="Y11" s="127"/>
      <c r="Z11" s="125">
        <f>(M11+T11)/2-IF($V11=1,0.5,IF($V11=2,1.5,0))</f>
        <v>72.025</v>
      </c>
      <c r="AA11" s="122" t="s">
        <v>41</v>
      </c>
    </row>
    <row r="12" spans="1:27" ht="56.25" customHeight="1">
      <c r="A12" s="75"/>
      <c r="B12" s="76"/>
      <c r="C12" s="77"/>
      <c r="D12" s="110" t="s">
        <v>258</v>
      </c>
      <c r="E12" s="103" t="s">
        <v>174</v>
      </c>
      <c r="F12" s="111" t="s">
        <v>9</v>
      </c>
      <c r="G12" s="61" t="s">
        <v>259</v>
      </c>
      <c r="H12" s="62" t="s">
        <v>175</v>
      </c>
      <c r="I12" s="63" t="s">
        <v>176</v>
      </c>
      <c r="J12" s="120" t="s">
        <v>177</v>
      </c>
      <c r="K12" s="116" t="s">
        <v>347</v>
      </c>
      <c r="L12" s="128"/>
      <c r="M12" s="125"/>
      <c r="N12" s="126"/>
      <c r="O12" s="123"/>
      <c r="P12" s="123"/>
      <c r="Q12" s="123"/>
      <c r="R12" s="123"/>
      <c r="S12" s="124"/>
      <c r="T12" s="125"/>
      <c r="U12" s="126"/>
      <c r="V12" s="126"/>
      <c r="W12" s="127"/>
      <c r="X12" s="127"/>
      <c r="Y12" s="127"/>
      <c r="Z12" s="125" t="s">
        <v>346</v>
      </c>
      <c r="AA12" s="122" t="s">
        <v>41</v>
      </c>
    </row>
    <row r="13" spans="1:27" ht="23.25" customHeight="1">
      <c r="A13" s="78"/>
      <c r="B13" s="79"/>
      <c r="C13" s="80"/>
      <c r="D13" s="39"/>
      <c r="E13" s="40"/>
      <c r="F13" s="41"/>
      <c r="G13" s="42"/>
      <c r="H13" s="40"/>
      <c r="I13" s="41"/>
      <c r="J13" s="41"/>
      <c r="K13" s="43"/>
      <c r="L13" s="81"/>
      <c r="M13" s="82"/>
      <c r="N13" s="83"/>
      <c r="O13" s="84"/>
      <c r="P13" s="84"/>
      <c r="Q13" s="84"/>
      <c r="R13" s="84"/>
      <c r="S13" s="81"/>
      <c r="T13" s="82"/>
      <c r="U13" s="83"/>
      <c r="V13" s="83"/>
      <c r="W13" s="85"/>
      <c r="X13" s="85"/>
      <c r="Y13" s="85"/>
      <c r="Z13" s="82"/>
      <c r="AA13" s="86"/>
    </row>
    <row r="14" spans="1:27" s="13" customFormat="1" ht="21.75" customHeight="1">
      <c r="A14" s="69"/>
      <c r="B14" s="69"/>
      <c r="C14" s="69"/>
      <c r="D14" s="129" t="s">
        <v>24</v>
      </c>
      <c r="E14" s="89"/>
      <c r="F14" s="89"/>
      <c r="G14" s="89"/>
      <c r="H14" s="89"/>
      <c r="I14" s="89"/>
      <c r="J14" s="89"/>
      <c r="K14" s="130" t="s">
        <v>141</v>
      </c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</row>
    <row r="15" spans="1:27" s="13" customFormat="1" ht="13.5" customHeight="1">
      <c r="A15" s="69"/>
      <c r="B15" s="69"/>
      <c r="C15" s="69"/>
      <c r="D15" s="129"/>
      <c r="E15" s="89"/>
      <c r="F15" s="89"/>
      <c r="G15" s="89"/>
      <c r="H15" s="89"/>
      <c r="I15" s="89"/>
      <c r="J15" s="89"/>
      <c r="K15" s="56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</row>
    <row r="16" spans="1:27" s="13" customFormat="1" ht="21.75" customHeight="1">
      <c r="A16" s="69"/>
      <c r="B16" s="69"/>
      <c r="C16" s="69"/>
      <c r="D16" s="129" t="s">
        <v>25</v>
      </c>
      <c r="E16" s="89"/>
      <c r="F16" s="89"/>
      <c r="G16" s="89"/>
      <c r="H16" s="89"/>
      <c r="I16" s="89"/>
      <c r="J16" s="89"/>
      <c r="K16" s="130" t="s">
        <v>152</v>
      </c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</row>
  </sheetData>
  <sheetProtection/>
  <protectedRanges>
    <protectedRange sqref="K12" name="Диапазон1_3_1_1_3_11_1_1_3_3_1_1_2_2_1_1_1"/>
  </protectedRanges>
  <mergeCells count="25">
    <mergeCell ref="A1:AA1"/>
    <mergeCell ref="A2:AA2"/>
    <mergeCell ref="A3:AA3"/>
    <mergeCell ref="A4:AA4"/>
    <mergeCell ref="A5:AA5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K8:K10"/>
    <mergeCell ref="L8:N8"/>
    <mergeCell ref="AA8:AA10"/>
    <mergeCell ref="L9:N9"/>
    <mergeCell ref="O9:U9"/>
    <mergeCell ref="O8:U8"/>
    <mergeCell ref="V8:V10"/>
    <mergeCell ref="W8:W10"/>
    <mergeCell ref="X8:X10"/>
    <mergeCell ref="Y8:Y10"/>
    <mergeCell ref="Z8:Z10"/>
  </mergeCells>
  <printOptions/>
  <pageMargins left="0.2362204724409449" right="0.15748031496062992" top="0.2755905511811024" bottom="0.2362204724409449" header="0.2362204724409449" footer="0.15748031496062992"/>
  <pageSetup fitToHeight="1" fitToWidth="1" horizontalDpi="600" verticalDpi="600" orientation="landscape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AB31"/>
  <sheetViews>
    <sheetView view="pageBreakPreview" zoomScale="85" zoomScaleSheetLayoutView="85" workbookViewId="0" topLeftCell="A4">
      <selection activeCell="I16" sqref="I16"/>
    </sheetView>
  </sheetViews>
  <sheetFormatPr defaultColWidth="9.140625" defaultRowHeight="12.75"/>
  <cols>
    <col min="1" max="1" width="5.00390625" style="0" customWidth="1"/>
    <col min="2" max="3" width="4.7109375" style="0" hidden="1" customWidth="1"/>
    <col min="4" max="4" width="18.7109375" style="0" customWidth="1"/>
    <col min="5" max="5" width="8.57421875" style="0" customWidth="1"/>
    <col min="6" max="6" width="5.00390625" style="0" customWidth="1"/>
    <col min="7" max="7" width="30.140625" style="0" customWidth="1"/>
    <col min="8" max="8" width="8.7109375" style="0" customWidth="1"/>
    <col min="9" max="9" width="15.00390625" style="0" customWidth="1"/>
    <col min="10" max="10" width="12.7109375" style="0" hidden="1" customWidth="1"/>
    <col min="11" max="11" width="22.421875" style="0" customWidth="1"/>
    <col min="12" max="12" width="6.28125" style="0" customWidth="1"/>
    <col min="13" max="13" width="8.7109375" style="0" customWidth="1"/>
    <col min="14" max="14" width="3.8515625" style="0" customWidth="1"/>
    <col min="15" max="18" width="5.421875" style="0" customWidth="1"/>
    <col min="19" max="19" width="5.7109375" style="0" customWidth="1"/>
    <col min="20" max="20" width="8.7109375" style="0" customWidth="1"/>
    <col min="21" max="21" width="3.7109375" style="0" customWidth="1"/>
    <col min="22" max="23" width="4.8515625" style="0" customWidth="1"/>
    <col min="24" max="24" width="6.28125" style="0" hidden="1" customWidth="1"/>
    <col min="25" max="25" width="6.7109375" style="0" hidden="1" customWidth="1"/>
    <col min="26" max="26" width="10.140625" style="0" customWidth="1"/>
    <col min="27" max="27" width="6.7109375" style="0" customWidth="1"/>
  </cols>
  <sheetData>
    <row r="1" spans="1:27" ht="56.25" customHeight="1">
      <c r="A1" s="313" t="s">
        <v>260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</row>
    <row r="2" spans="1:27" ht="19.5" customHeight="1">
      <c r="A2" s="314" t="s">
        <v>165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</row>
    <row r="3" spans="1:28" ht="19.5" customHeight="1">
      <c r="A3" s="315" t="s">
        <v>28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  <c r="AA3" s="315"/>
      <c r="AB3" s="7"/>
    </row>
    <row r="4" spans="1:28" ht="21" customHeight="1">
      <c r="A4" s="345" t="s">
        <v>340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45"/>
      <c r="AA4" s="345"/>
      <c r="AB4" s="7"/>
    </row>
    <row r="5" spans="1:27" ht="22.5" customHeight="1">
      <c r="A5" s="316" t="s">
        <v>341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6"/>
    </row>
    <row r="6" spans="1:27" ht="18.75" customHeight="1">
      <c r="A6" s="152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</row>
    <row r="7" spans="1:27" s="52" customFormat="1" ht="15" customHeight="1">
      <c r="A7" s="145" t="s">
        <v>67</v>
      </c>
      <c r="B7" s="48"/>
      <c r="C7" s="48"/>
      <c r="D7" s="48"/>
      <c r="E7" s="49"/>
      <c r="F7" s="49"/>
      <c r="G7" s="49"/>
      <c r="H7" s="49"/>
      <c r="I7" s="49"/>
      <c r="J7" s="50"/>
      <c r="K7" s="50"/>
      <c r="L7" s="48"/>
      <c r="M7" s="172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173"/>
      <c r="AA7" s="147" t="s">
        <v>140</v>
      </c>
    </row>
    <row r="8" spans="1:27" ht="19.5" customHeight="1">
      <c r="A8" s="320" t="s">
        <v>29</v>
      </c>
      <c r="B8" s="320" t="s">
        <v>21</v>
      </c>
      <c r="C8" s="320" t="s">
        <v>1</v>
      </c>
      <c r="D8" s="324" t="s">
        <v>236</v>
      </c>
      <c r="E8" s="324" t="s">
        <v>2</v>
      </c>
      <c r="F8" s="320" t="s">
        <v>3</v>
      </c>
      <c r="G8" s="337" t="s">
        <v>231</v>
      </c>
      <c r="H8" s="324" t="s">
        <v>2</v>
      </c>
      <c r="I8" s="324" t="s">
        <v>4</v>
      </c>
      <c r="J8" s="91"/>
      <c r="K8" s="324" t="s">
        <v>6</v>
      </c>
      <c r="L8" s="325" t="s">
        <v>66</v>
      </c>
      <c r="M8" s="325"/>
      <c r="N8" s="325"/>
      <c r="O8" s="326" t="s">
        <v>89</v>
      </c>
      <c r="P8" s="327"/>
      <c r="Q8" s="327"/>
      <c r="R8" s="327"/>
      <c r="S8" s="327"/>
      <c r="T8" s="327"/>
      <c r="U8" s="328"/>
      <c r="V8" s="333" t="s">
        <v>33</v>
      </c>
      <c r="W8" s="334" t="s">
        <v>34</v>
      </c>
      <c r="X8" s="321" t="s">
        <v>35</v>
      </c>
      <c r="Y8" s="320" t="s">
        <v>36</v>
      </c>
      <c r="Z8" s="320" t="s">
        <v>37</v>
      </c>
      <c r="AA8" s="306" t="s">
        <v>38</v>
      </c>
    </row>
    <row r="9" spans="1:27" ht="19.5" customHeight="1">
      <c r="A9" s="320"/>
      <c r="B9" s="320"/>
      <c r="C9" s="320"/>
      <c r="D9" s="324"/>
      <c r="E9" s="324"/>
      <c r="F9" s="320"/>
      <c r="G9" s="337"/>
      <c r="H9" s="324"/>
      <c r="I9" s="324"/>
      <c r="J9" s="91"/>
      <c r="K9" s="324"/>
      <c r="L9" s="325" t="s">
        <v>91</v>
      </c>
      <c r="M9" s="325"/>
      <c r="N9" s="325"/>
      <c r="O9" s="326" t="s">
        <v>92</v>
      </c>
      <c r="P9" s="327"/>
      <c r="Q9" s="327"/>
      <c r="R9" s="327"/>
      <c r="S9" s="327"/>
      <c r="T9" s="327"/>
      <c r="U9" s="328"/>
      <c r="V9" s="329"/>
      <c r="W9" s="322"/>
      <c r="X9" s="343"/>
      <c r="Y9" s="320"/>
      <c r="Z9" s="320"/>
      <c r="AA9" s="306"/>
    </row>
    <row r="10" spans="1:27" ht="65.25" customHeight="1">
      <c r="A10" s="320"/>
      <c r="B10" s="320"/>
      <c r="C10" s="320"/>
      <c r="D10" s="324"/>
      <c r="E10" s="324"/>
      <c r="F10" s="320"/>
      <c r="G10" s="337"/>
      <c r="H10" s="324"/>
      <c r="I10" s="324"/>
      <c r="J10" s="91"/>
      <c r="K10" s="324"/>
      <c r="L10" s="72" t="s">
        <v>39</v>
      </c>
      <c r="M10" s="73" t="s">
        <v>40</v>
      </c>
      <c r="N10" s="72" t="s">
        <v>29</v>
      </c>
      <c r="O10" s="74" t="s">
        <v>93</v>
      </c>
      <c r="P10" s="74" t="s">
        <v>94</v>
      </c>
      <c r="Q10" s="74" t="s">
        <v>95</v>
      </c>
      <c r="R10" s="74" t="s">
        <v>60</v>
      </c>
      <c r="S10" s="72" t="s">
        <v>39</v>
      </c>
      <c r="T10" s="72" t="s">
        <v>40</v>
      </c>
      <c r="U10" s="72" t="s">
        <v>29</v>
      </c>
      <c r="V10" s="333"/>
      <c r="W10" s="335"/>
      <c r="X10" s="323"/>
      <c r="Y10" s="320"/>
      <c r="Z10" s="320"/>
      <c r="AA10" s="306"/>
    </row>
    <row r="11" spans="1:27" ht="28.5" customHeight="1">
      <c r="A11" s="340" t="s">
        <v>344</v>
      </c>
      <c r="B11" s="341"/>
      <c r="C11" s="341"/>
      <c r="D11" s="341"/>
      <c r="E11" s="341"/>
      <c r="F11" s="341"/>
      <c r="G11" s="341"/>
      <c r="H11" s="341"/>
      <c r="I11" s="341"/>
      <c r="J11" s="341"/>
      <c r="K11" s="341"/>
      <c r="L11" s="341"/>
      <c r="M11" s="341"/>
      <c r="N11" s="341"/>
      <c r="O11" s="341"/>
      <c r="P11" s="341"/>
      <c r="Q11" s="341"/>
      <c r="R11" s="341"/>
      <c r="S11" s="341"/>
      <c r="T11" s="341"/>
      <c r="U11" s="341"/>
      <c r="V11" s="341"/>
      <c r="W11" s="341"/>
      <c r="X11" s="341"/>
      <c r="Y11" s="341"/>
      <c r="Z11" s="341"/>
      <c r="AA11" s="342"/>
    </row>
    <row r="12" spans="1:27" ht="53.25" customHeight="1">
      <c r="A12" s="154">
        <v>1</v>
      </c>
      <c r="B12" s="70"/>
      <c r="C12" s="35"/>
      <c r="D12" s="110" t="s">
        <v>261</v>
      </c>
      <c r="E12" s="103" t="s">
        <v>166</v>
      </c>
      <c r="F12" s="111" t="s">
        <v>9</v>
      </c>
      <c r="G12" s="61" t="s">
        <v>262</v>
      </c>
      <c r="H12" s="62" t="s">
        <v>167</v>
      </c>
      <c r="I12" s="114" t="s">
        <v>8</v>
      </c>
      <c r="J12" s="120" t="s">
        <v>8</v>
      </c>
      <c r="K12" s="116" t="s">
        <v>7</v>
      </c>
      <c r="L12" s="124">
        <v>135</v>
      </c>
      <c r="M12" s="278">
        <f>L12/2-IF($V12=1,0.5,IF($V12=2,1.5,0))</f>
        <v>67.5</v>
      </c>
      <c r="N12" s="279">
        <f>RANK(M12,M$12:M$12,0)</f>
        <v>1</v>
      </c>
      <c r="O12" s="184">
        <v>7</v>
      </c>
      <c r="P12" s="184">
        <v>7.1</v>
      </c>
      <c r="Q12" s="184">
        <v>7</v>
      </c>
      <c r="R12" s="184">
        <v>7</v>
      </c>
      <c r="S12" s="124">
        <f>O12+P12+Q12+R12</f>
        <v>28.1</v>
      </c>
      <c r="T12" s="125">
        <f>S12/0.4</f>
        <v>70.25</v>
      </c>
      <c r="U12" s="279">
        <f>RANK(T12,T$12:T$12,0)</f>
        <v>1</v>
      </c>
      <c r="V12" s="185"/>
      <c r="W12" s="185"/>
      <c r="X12" s="280"/>
      <c r="Y12" s="281"/>
      <c r="Z12" s="125">
        <f>(M12+T12)/2-IF($V12=1,0.5,IF($V12=2,1.5,0))</f>
        <v>68.875</v>
      </c>
      <c r="AA12" s="155" t="s">
        <v>41</v>
      </c>
    </row>
    <row r="13" spans="1:27" ht="24.75" customHeight="1">
      <c r="A13" s="340" t="s">
        <v>345</v>
      </c>
      <c r="B13" s="341"/>
      <c r="C13" s="341"/>
      <c r="D13" s="341"/>
      <c r="E13" s="341"/>
      <c r="F13" s="341"/>
      <c r="G13" s="341"/>
      <c r="H13" s="341"/>
      <c r="I13" s="341"/>
      <c r="J13" s="341"/>
      <c r="K13" s="341"/>
      <c r="L13" s="341"/>
      <c r="M13" s="341"/>
      <c r="N13" s="341"/>
      <c r="O13" s="341"/>
      <c r="P13" s="341"/>
      <c r="Q13" s="341"/>
      <c r="R13" s="341"/>
      <c r="S13" s="341"/>
      <c r="T13" s="341"/>
      <c r="U13" s="341"/>
      <c r="V13" s="341"/>
      <c r="W13" s="341"/>
      <c r="X13" s="341"/>
      <c r="Y13" s="341"/>
      <c r="Z13" s="341"/>
      <c r="AA13" s="342"/>
    </row>
    <row r="14" spans="1:27" ht="53.25" customHeight="1">
      <c r="A14" s="154">
        <v>1</v>
      </c>
      <c r="B14" s="70"/>
      <c r="C14" s="35"/>
      <c r="D14" s="110" t="s">
        <v>268</v>
      </c>
      <c r="E14" s="103" t="s">
        <v>170</v>
      </c>
      <c r="F14" s="111" t="s">
        <v>9</v>
      </c>
      <c r="G14" s="61" t="s">
        <v>269</v>
      </c>
      <c r="H14" s="62" t="s">
        <v>171</v>
      </c>
      <c r="I14" s="63" t="s">
        <v>172</v>
      </c>
      <c r="J14" s="120" t="s">
        <v>8</v>
      </c>
      <c r="K14" s="116" t="s">
        <v>7</v>
      </c>
      <c r="L14" s="124">
        <v>127.5</v>
      </c>
      <c r="M14" s="278">
        <f>L14/2-IF($V14=1,0.5,IF($V14=2,1.5,0))</f>
        <v>63.75</v>
      </c>
      <c r="N14" s="279">
        <f>RANK(M14,M$14:M$16,0)</f>
        <v>3</v>
      </c>
      <c r="O14" s="184">
        <v>6.9</v>
      </c>
      <c r="P14" s="184">
        <v>7.3</v>
      </c>
      <c r="Q14" s="184">
        <v>7.1</v>
      </c>
      <c r="R14" s="184">
        <v>7.2</v>
      </c>
      <c r="S14" s="124">
        <f>O14+P14+Q14+R14</f>
        <v>28.499999999999996</v>
      </c>
      <c r="T14" s="125">
        <f>S14/0.4</f>
        <v>71.24999999999999</v>
      </c>
      <c r="U14" s="279">
        <f>RANK(T14,T$14:T$16,0)</f>
        <v>1</v>
      </c>
      <c r="V14" s="185"/>
      <c r="W14" s="185"/>
      <c r="X14" s="280"/>
      <c r="Y14" s="281"/>
      <c r="Z14" s="125">
        <f>(M14+T14)/2-IF($V14=1,0.5,IF($V14=2,1.5,0))</f>
        <v>67.5</v>
      </c>
      <c r="AA14" s="155" t="s">
        <v>41</v>
      </c>
    </row>
    <row r="15" spans="1:27" ht="53.25" customHeight="1">
      <c r="A15" s="154">
        <v>2</v>
      </c>
      <c r="B15" s="70"/>
      <c r="C15" s="35"/>
      <c r="D15" s="110" t="s">
        <v>265</v>
      </c>
      <c r="E15" s="103" t="s">
        <v>130</v>
      </c>
      <c r="F15" s="111" t="s">
        <v>9</v>
      </c>
      <c r="G15" s="175" t="s">
        <v>266</v>
      </c>
      <c r="H15" s="176" t="s">
        <v>131</v>
      </c>
      <c r="I15" s="64" t="s">
        <v>8</v>
      </c>
      <c r="J15" s="107" t="s">
        <v>81</v>
      </c>
      <c r="K15" s="177" t="s">
        <v>85</v>
      </c>
      <c r="L15" s="124">
        <v>129</v>
      </c>
      <c r="M15" s="278">
        <f>L15/2-IF($V15=1,0.5,IF($V15=2,1.5,0))</f>
        <v>64.5</v>
      </c>
      <c r="N15" s="279">
        <f>RANK(M15,M$14:M$16,0)</f>
        <v>2</v>
      </c>
      <c r="O15" s="184">
        <v>6.7</v>
      </c>
      <c r="P15" s="184">
        <v>6.5</v>
      </c>
      <c r="Q15" s="184">
        <v>6.2</v>
      </c>
      <c r="R15" s="184">
        <v>6.5</v>
      </c>
      <c r="S15" s="124">
        <f>O15+P15+Q15+R15</f>
        <v>25.9</v>
      </c>
      <c r="T15" s="125">
        <f>S15/0.4</f>
        <v>64.74999999999999</v>
      </c>
      <c r="U15" s="279">
        <f>RANK(T15,T$14:T$16,0)</f>
        <v>2</v>
      </c>
      <c r="V15" s="185"/>
      <c r="W15" s="185"/>
      <c r="X15" s="280"/>
      <c r="Y15" s="281"/>
      <c r="Z15" s="125">
        <f>(M15+T15)/2-IF($V15=1,0.5,IF($V15=2,1.5,0))</f>
        <v>64.625</v>
      </c>
      <c r="AA15" s="155" t="s">
        <v>41</v>
      </c>
    </row>
    <row r="16" spans="1:27" ht="53.25" customHeight="1">
      <c r="A16" s="154">
        <v>3</v>
      </c>
      <c r="B16" s="70"/>
      <c r="C16" s="35"/>
      <c r="D16" s="110" t="s">
        <v>263</v>
      </c>
      <c r="E16" s="103" t="s">
        <v>168</v>
      </c>
      <c r="F16" s="111" t="s">
        <v>9</v>
      </c>
      <c r="G16" s="61" t="s">
        <v>264</v>
      </c>
      <c r="H16" s="62" t="s">
        <v>128</v>
      </c>
      <c r="I16" s="63" t="s">
        <v>8</v>
      </c>
      <c r="J16" s="108" t="s">
        <v>169</v>
      </c>
      <c r="K16" s="150" t="s">
        <v>7</v>
      </c>
      <c r="L16" s="124">
        <v>130</v>
      </c>
      <c r="M16" s="278">
        <f>L16/2-IF($V16=1,0.5,IF($V16=2,1.5,0))</f>
        <v>65</v>
      </c>
      <c r="N16" s="279">
        <f>RANK(M16,M$14:M$16,0)</f>
        <v>1</v>
      </c>
      <c r="O16" s="184">
        <v>6.4</v>
      </c>
      <c r="P16" s="184">
        <v>6.4</v>
      </c>
      <c r="Q16" s="184">
        <v>6.3</v>
      </c>
      <c r="R16" s="184">
        <v>6.4</v>
      </c>
      <c r="S16" s="124">
        <f>O16+P16+Q16+R16</f>
        <v>25.5</v>
      </c>
      <c r="T16" s="125">
        <f>S16/0.4</f>
        <v>63.75</v>
      </c>
      <c r="U16" s="279">
        <f>RANK(T16,T$14:T$16,0)</f>
        <v>3</v>
      </c>
      <c r="V16" s="185"/>
      <c r="W16" s="185"/>
      <c r="X16" s="280"/>
      <c r="Y16" s="281"/>
      <c r="Z16" s="125">
        <f>(M16+T16)/2-IF($V16=1,0.5,IF($V16=2,1.5,0))</f>
        <v>64.375</v>
      </c>
      <c r="AA16" s="155" t="s">
        <v>41</v>
      </c>
    </row>
    <row r="17" spans="1:27" ht="39" customHeight="1">
      <c r="A17" s="156"/>
      <c r="B17" s="157"/>
      <c r="C17" s="158"/>
      <c r="D17" s="159"/>
      <c r="E17" s="160"/>
      <c r="F17" s="161"/>
      <c r="G17" s="162"/>
      <c r="H17" s="163"/>
      <c r="I17" s="164"/>
      <c r="J17" s="164"/>
      <c r="K17" s="165"/>
      <c r="L17" s="166"/>
      <c r="M17" s="167"/>
      <c r="N17" s="168"/>
      <c r="O17" s="166"/>
      <c r="P17" s="167"/>
      <c r="Q17" s="168"/>
      <c r="R17" s="166"/>
      <c r="S17" s="167"/>
      <c r="T17" s="167"/>
      <c r="U17" s="168"/>
      <c r="V17" s="169"/>
      <c r="W17" s="169"/>
      <c r="X17" s="166"/>
      <c r="Y17" s="170"/>
      <c r="Z17" s="167"/>
      <c r="AA17" s="171"/>
    </row>
    <row r="18" spans="1:27" ht="25.5" customHeight="1">
      <c r="A18" s="28"/>
      <c r="B18" s="28"/>
      <c r="C18" s="28"/>
      <c r="D18" s="143" t="s">
        <v>24</v>
      </c>
      <c r="E18" s="143"/>
      <c r="F18" s="143"/>
      <c r="G18" s="143"/>
      <c r="H18" s="143"/>
      <c r="I18" s="144"/>
      <c r="J18" s="56"/>
      <c r="K18" s="130" t="s">
        <v>141</v>
      </c>
      <c r="L18" s="132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</row>
    <row r="19" spans="1:27" ht="10.5" customHeight="1">
      <c r="A19" s="28"/>
      <c r="B19" s="28"/>
      <c r="C19" s="28"/>
      <c r="D19" s="143"/>
      <c r="E19" s="143"/>
      <c r="F19" s="143"/>
      <c r="G19" s="143"/>
      <c r="H19" s="143"/>
      <c r="I19" s="144"/>
      <c r="J19" s="56"/>
      <c r="K19" s="56"/>
      <c r="L19" s="132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</row>
    <row r="20" spans="1:27" ht="21" customHeight="1">
      <c r="A20" s="28"/>
      <c r="B20" s="28"/>
      <c r="C20" s="28"/>
      <c r="D20" s="143" t="s">
        <v>25</v>
      </c>
      <c r="E20" s="143"/>
      <c r="F20" s="143"/>
      <c r="G20" s="143"/>
      <c r="H20" s="143"/>
      <c r="I20" s="144"/>
      <c r="J20" s="56"/>
      <c r="K20" s="130" t="s">
        <v>152</v>
      </c>
      <c r="L20" s="132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</row>
    <row r="31" ht="12.75">
      <c r="K31" s="3"/>
    </row>
  </sheetData>
  <sheetProtection/>
  <protectedRanges>
    <protectedRange sqref="K17" name="Диапазон1_3_1_1_3_11_1_1_3_1_1_2_1_3_2_3_4_1"/>
  </protectedRanges>
  <mergeCells count="27">
    <mergeCell ref="B8:B10"/>
    <mergeCell ref="C8:C10"/>
    <mergeCell ref="D8:D10"/>
    <mergeCell ref="E8:E10"/>
    <mergeCell ref="G8:G10"/>
    <mergeCell ref="H8:H10"/>
    <mergeCell ref="F8:F10"/>
    <mergeCell ref="I8:I10"/>
    <mergeCell ref="K8:K10"/>
    <mergeCell ref="L8:N8"/>
    <mergeCell ref="A1:AA1"/>
    <mergeCell ref="A2:AA2"/>
    <mergeCell ref="A3:AA3"/>
    <mergeCell ref="A5:AA5"/>
    <mergeCell ref="A8:A10"/>
    <mergeCell ref="A4:AA4"/>
    <mergeCell ref="Z8:Z10"/>
    <mergeCell ref="O8:U8"/>
    <mergeCell ref="L9:N9"/>
    <mergeCell ref="O9:U9"/>
    <mergeCell ref="A13:AA13"/>
    <mergeCell ref="A11:AA11"/>
    <mergeCell ref="AA8:AA10"/>
    <mergeCell ref="V8:V10"/>
    <mergeCell ref="W8:W10"/>
    <mergeCell ref="X8:X10"/>
    <mergeCell ref="Y8:Y10"/>
  </mergeCells>
  <printOptions/>
  <pageMargins left="0.1968503937007874" right="0.15748031496062992" top="0.2362204724409449" bottom="0.15748031496062992" header="0.2362204724409449" footer="0.15748031496062992"/>
  <pageSetup fitToHeight="1" fitToWidth="1" horizontalDpi="600" verticalDpi="600" orientation="landscape" paperSize="9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AA21"/>
  <sheetViews>
    <sheetView view="pageBreakPreview" zoomScale="85" zoomScaleSheetLayoutView="85" zoomScalePageLayoutView="0" workbookViewId="0" topLeftCell="A1">
      <selection activeCell="A5" sqref="A5:Z5"/>
    </sheetView>
  </sheetViews>
  <sheetFormatPr defaultColWidth="9.140625" defaultRowHeight="12.75"/>
  <cols>
    <col min="1" max="1" width="5.00390625" style="0" customWidth="1"/>
    <col min="2" max="2" width="5.7109375" style="0" hidden="1" customWidth="1"/>
    <col min="3" max="3" width="7.28125" style="0" hidden="1" customWidth="1"/>
    <col min="4" max="4" width="22.421875" style="0" customWidth="1"/>
    <col min="5" max="5" width="8.57421875" style="0" customWidth="1"/>
    <col min="6" max="6" width="7.28125" style="0" customWidth="1"/>
    <col min="7" max="7" width="33.8515625" style="0" customWidth="1"/>
    <col min="8" max="8" width="10.00390625" style="0" customWidth="1"/>
    <col min="9" max="9" width="17.7109375" style="0" customWidth="1"/>
    <col min="10" max="10" width="1.57421875" style="0" hidden="1" customWidth="1"/>
    <col min="11" max="11" width="27.28125" style="0" customWidth="1"/>
    <col min="12" max="12" width="6.28125" style="0" customWidth="1"/>
    <col min="13" max="13" width="8.7109375" style="0" customWidth="1"/>
    <col min="14" max="14" width="3.8515625" style="0" customWidth="1"/>
    <col min="15" max="15" width="6.421875" style="0" customWidth="1"/>
    <col min="16" max="16" width="8.7109375" style="0" customWidth="1"/>
    <col min="17" max="17" width="3.7109375" style="0" customWidth="1"/>
    <col min="18" max="18" width="6.421875" style="0" customWidth="1"/>
    <col min="19" max="19" width="8.7109375" style="0" customWidth="1"/>
    <col min="20" max="20" width="3.7109375" style="0" customWidth="1"/>
    <col min="21" max="22" width="4.8515625" style="0" customWidth="1"/>
    <col min="23" max="23" width="6.28125" style="0" customWidth="1"/>
    <col min="24" max="24" width="8.57421875" style="0" hidden="1" customWidth="1"/>
    <col min="25" max="25" width="10.140625" style="0" customWidth="1"/>
    <col min="26" max="26" width="6.7109375" style="0" customWidth="1"/>
  </cols>
  <sheetData>
    <row r="1" spans="1:26" ht="76.5" customHeight="1">
      <c r="A1" s="313" t="s">
        <v>270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</row>
    <row r="2" spans="1:26" ht="16.5" customHeight="1">
      <c r="A2" s="314" t="s">
        <v>76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</row>
    <row r="3" spans="1:27" ht="20.25" customHeight="1">
      <c r="A3" s="315" t="s">
        <v>28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  <c r="AA3" s="7"/>
    </row>
    <row r="4" spans="1:27" ht="21" customHeight="1">
      <c r="A4" s="350" t="s">
        <v>349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0"/>
      <c r="Y4" s="350"/>
      <c r="Z4" s="350"/>
      <c r="AA4" s="7"/>
    </row>
    <row r="5" spans="1:26" ht="18.75" customHeight="1">
      <c r="A5" s="316" t="s">
        <v>348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316"/>
    </row>
    <row r="6" spans="1:26" ht="9.7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26" s="52" customFormat="1" ht="15" customHeight="1">
      <c r="A7" s="145" t="s">
        <v>67</v>
      </c>
      <c r="B7" s="48"/>
      <c r="C7" s="48"/>
      <c r="D7" s="48"/>
      <c r="E7" s="49"/>
      <c r="F7" s="49"/>
      <c r="G7" s="49"/>
      <c r="H7" s="49"/>
      <c r="I7" s="49"/>
      <c r="J7" s="50"/>
      <c r="K7" s="50"/>
      <c r="L7" s="48"/>
      <c r="M7" s="172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147" t="s">
        <v>140</v>
      </c>
    </row>
    <row r="8" spans="1:26" ht="19.5" customHeight="1">
      <c r="A8" s="348" t="s">
        <v>29</v>
      </c>
      <c r="B8" s="348" t="s">
        <v>21</v>
      </c>
      <c r="C8" s="348" t="s">
        <v>1</v>
      </c>
      <c r="D8" s="349" t="s">
        <v>271</v>
      </c>
      <c r="E8" s="349" t="s">
        <v>2</v>
      </c>
      <c r="F8" s="348" t="s">
        <v>3</v>
      </c>
      <c r="G8" s="349" t="s">
        <v>272</v>
      </c>
      <c r="H8" s="349" t="s">
        <v>2</v>
      </c>
      <c r="I8" s="349" t="s">
        <v>4</v>
      </c>
      <c r="J8" s="190"/>
      <c r="K8" s="349" t="s">
        <v>6</v>
      </c>
      <c r="L8" s="349" t="s">
        <v>89</v>
      </c>
      <c r="M8" s="349"/>
      <c r="N8" s="349"/>
      <c r="O8" s="347" t="s">
        <v>31</v>
      </c>
      <c r="P8" s="347"/>
      <c r="Q8" s="347"/>
      <c r="R8" s="347" t="s">
        <v>32</v>
      </c>
      <c r="S8" s="347"/>
      <c r="T8" s="347"/>
      <c r="U8" s="348" t="s">
        <v>33</v>
      </c>
      <c r="V8" s="348" t="s">
        <v>34</v>
      </c>
      <c r="W8" s="348" t="s">
        <v>35</v>
      </c>
      <c r="X8" s="348" t="s">
        <v>65</v>
      </c>
      <c r="Y8" s="348" t="s">
        <v>37</v>
      </c>
      <c r="Z8" s="346" t="s">
        <v>38</v>
      </c>
    </row>
    <row r="9" spans="1:26" ht="39.75" customHeight="1">
      <c r="A9" s="348"/>
      <c r="B9" s="348"/>
      <c r="C9" s="348"/>
      <c r="D9" s="349"/>
      <c r="E9" s="349"/>
      <c r="F9" s="348"/>
      <c r="G9" s="349"/>
      <c r="H9" s="349"/>
      <c r="I9" s="349"/>
      <c r="J9" s="190"/>
      <c r="K9" s="349"/>
      <c r="L9" s="182" t="s">
        <v>39</v>
      </c>
      <c r="M9" s="191" t="s">
        <v>40</v>
      </c>
      <c r="N9" s="182" t="s">
        <v>29</v>
      </c>
      <c r="O9" s="182" t="s">
        <v>39</v>
      </c>
      <c r="P9" s="191" t="s">
        <v>40</v>
      </c>
      <c r="Q9" s="182" t="s">
        <v>29</v>
      </c>
      <c r="R9" s="182" t="s">
        <v>39</v>
      </c>
      <c r="S9" s="191" t="s">
        <v>40</v>
      </c>
      <c r="T9" s="182" t="s">
        <v>29</v>
      </c>
      <c r="U9" s="348"/>
      <c r="V9" s="348"/>
      <c r="W9" s="348"/>
      <c r="X9" s="348"/>
      <c r="Y9" s="348"/>
      <c r="Z9" s="346"/>
    </row>
    <row r="10" spans="1:26" ht="54.75" customHeight="1">
      <c r="A10" s="154">
        <v>1</v>
      </c>
      <c r="B10" s="188"/>
      <c r="C10" s="189"/>
      <c r="D10" s="148" t="s">
        <v>281</v>
      </c>
      <c r="E10" s="67" t="s">
        <v>86</v>
      </c>
      <c r="F10" s="97" t="s">
        <v>10</v>
      </c>
      <c r="G10" s="112" t="s">
        <v>282</v>
      </c>
      <c r="H10" s="113" t="s">
        <v>87</v>
      </c>
      <c r="I10" s="200" t="s">
        <v>88</v>
      </c>
      <c r="J10" s="201" t="s">
        <v>84</v>
      </c>
      <c r="K10" s="177" t="s">
        <v>85</v>
      </c>
      <c r="L10" s="283">
        <v>246.5</v>
      </c>
      <c r="M10" s="183">
        <f aca="true" t="shared" si="0" ref="M10:M17">L10/3.5-IF($U10=1,0.5,IF($U10=2,1.5,0))</f>
        <v>70.42857142857143</v>
      </c>
      <c r="N10" s="154">
        <f aca="true" t="shared" si="1" ref="N10:N17">RANK(M10,M$10:M$17,0)</f>
        <v>1</v>
      </c>
      <c r="O10" s="283">
        <v>245</v>
      </c>
      <c r="P10" s="183">
        <f aca="true" t="shared" si="2" ref="P10:P17">O10/3.5-IF($U10=1,0.5,IF($U10=2,1.5,0))</f>
        <v>70</v>
      </c>
      <c r="Q10" s="154">
        <f aca="true" t="shared" si="3" ref="Q10:Q17">RANK(P10,P$10:P$17,0)</f>
        <v>1</v>
      </c>
      <c r="R10" s="283">
        <v>250</v>
      </c>
      <c r="S10" s="183">
        <f aca="true" t="shared" si="4" ref="S10:S17">R10/3.5-IF($U10=1,0.5,IF($U10=2,1.5,0))</f>
        <v>71.42857142857143</v>
      </c>
      <c r="T10" s="154">
        <f aca="true" t="shared" si="5" ref="T10:T17">RANK(S10,S$10:S$17,0)</f>
        <v>1</v>
      </c>
      <c r="U10" s="185"/>
      <c r="V10" s="185"/>
      <c r="W10" s="283">
        <f aca="true" t="shared" si="6" ref="W10:W17">L10+O10+R10</f>
        <v>741.5</v>
      </c>
      <c r="X10" s="183"/>
      <c r="Y10" s="183">
        <f aca="true" t="shared" si="7" ref="Y10:Y17">ROUND(SUM(M10,P10,S10)/3,3)</f>
        <v>70.619</v>
      </c>
      <c r="Z10" s="185">
        <v>1</v>
      </c>
    </row>
    <row r="11" spans="1:26" ht="54.75" customHeight="1">
      <c r="A11" s="154">
        <v>2</v>
      </c>
      <c r="B11" s="188"/>
      <c r="C11" s="189"/>
      <c r="D11" s="110" t="s">
        <v>277</v>
      </c>
      <c r="E11" s="67" t="s">
        <v>82</v>
      </c>
      <c r="F11" s="199" t="s">
        <v>10</v>
      </c>
      <c r="G11" s="105" t="s">
        <v>278</v>
      </c>
      <c r="H11" s="106" t="s">
        <v>83</v>
      </c>
      <c r="I11" s="107" t="s">
        <v>137</v>
      </c>
      <c r="J11" s="198" t="s">
        <v>84</v>
      </c>
      <c r="K11" s="150" t="s">
        <v>7</v>
      </c>
      <c r="L11" s="283">
        <v>239.5</v>
      </c>
      <c r="M11" s="183">
        <f t="shared" si="0"/>
        <v>68.42857142857143</v>
      </c>
      <c r="N11" s="154">
        <f t="shared" si="1"/>
        <v>2</v>
      </c>
      <c r="O11" s="283">
        <v>239.5</v>
      </c>
      <c r="P11" s="183">
        <f t="shared" si="2"/>
        <v>68.42857142857143</v>
      </c>
      <c r="Q11" s="154">
        <f t="shared" si="3"/>
        <v>3</v>
      </c>
      <c r="R11" s="283">
        <v>238.5</v>
      </c>
      <c r="S11" s="183">
        <f t="shared" si="4"/>
        <v>68.14285714285714</v>
      </c>
      <c r="T11" s="154">
        <f t="shared" si="5"/>
        <v>2</v>
      </c>
      <c r="U11" s="185"/>
      <c r="V11" s="185"/>
      <c r="W11" s="283">
        <f t="shared" si="6"/>
        <v>717.5</v>
      </c>
      <c r="X11" s="183"/>
      <c r="Y11" s="183">
        <f t="shared" si="7"/>
        <v>68.333</v>
      </c>
      <c r="Z11" s="185">
        <v>1</v>
      </c>
    </row>
    <row r="12" spans="1:26" ht="54.75" customHeight="1">
      <c r="A12" s="154">
        <v>3</v>
      </c>
      <c r="B12" s="188"/>
      <c r="C12" s="189"/>
      <c r="D12" s="95" t="s">
        <v>243</v>
      </c>
      <c r="E12" s="96" t="s">
        <v>78</v>
      </c>
      <c r="F12" s="97">
        <v>1</v>
      </c>
      <c r="G12" s="195" t="s">
        <v>276</v>
      </c>
      <c r="H12" s="196" t="s">
        <v>104</v>
      </c>
      <c r="I12" s="197" t="s">
        <v>80</v>
      </c>
      <c r="J12" s="198" t="s">
        <v>81</v>
      </c>
      <c r="K12" s="116" t="s">
        <v>7</v>
      </c>
      <c r="L12" s="283">
        <v>237.5</v>
      </c>
      <c r="M12" s="183">
        <f t="shared" si="0"/>
        <v>67.85714285714286</v>
      </c>
      <c r="N12" s="154">
        <f t="shared" si="1"/>
        <v>3</v>
      </c>
      <c r="O12" s="283">
        <v>240.5</v>
      </c>
      <c r="P12" s="183">
        <f t="shared" si="2"/>
        <v>68.71428571428571</v>
      </c>
      <c r="Q12" s="154">
        <f t="shared" si="3"/>
        <v>2</v>
      </c>
      <c r="R12" s="283">
        <v>236</v>
      </c>
      <c r="S12" s="183">
        <f t="shared" si="4"/>
        <v>67.42857142857143</v>
      </c>
      <c r="T12" s="154">
        <f t="shared" si="5"/>
        <v>3</v>
      </c>
      <c r="U12" s="185"/>
      <c r="V12" s="185"/>
      <c r="W12" s="283">
        <f t="shared" si="6"/>
        <v>714</v>
      </c>
      <c r="X12" s="183"/>
      <c r="Y12" s="183">
        <f t="shared" si="7"/>
        <v>68</v>
      </c>
      <c r="Z12" s="185">
        <v>1</v>
      </c>
    </row>
    <row r="13" spans="1:26" ht="54.75" customHeight="1">
      <c r="A13" s="154">
        <v>4</v>
      </c>
      <c r="B13" s="188"/>
      <c r="C13" s="189"/>
      <c r="D13" s="121" t="s">
        <v>275</v>
      </c>
      <c r="E13" s="106" t="s">
        <v>101</v>
      </c>
      <c r="F13" s="107">
        <v>1</v>
      </c>
      <c r="G13" s="105" t="s">
        <v>285</v>
      </c>
      <c r="H13" s="106" t="s">
        <v>191</v>
      </c>
      <c r="I13" s="107" t="s">
        <v>102</v>
      </c>
      <c r="J13" s="107" t="s">
        <v>84</v>
      </c>
      <c r="K13" s="97" t="s">
        <v>7</v>
      </c>
      <c r="L13" s="283">
        <v>229</v>
      </c>
      <c r="M13" s="183">
        <f t="shared" si="0"/>
        <v>65.42857142857143</v>
      </c>
      <c r="N13" s="154">
        <f t="shared" si="1"/>
        <v>4</v>
      </c>
      <c r="O13" s="283">
        <v>220</v>
      </c>
      <c r="P13" s="183">
        <f t="shared" si="2"/>
        <v>62.857142857142854</v>
      </c>
      <c r="Q13" s="154">
        <f t="shared" si="3"/>
        <v>7</v>
      </c>
      <c r="R13" s="283">
        <v>233.5</v>
      </c>
      <c r="S13" s="183">
        <f t="shared" si="4"/>
        <v>66.71428571428571</v>
      </c>
      <c r="T13" s="154">
        <f t="shared" si="5"/>
        <v>4</v>
      </c>
      <c r="U13" s="185"/>
      <c r="V13" s="185"/>
      <c r="W13" s="283">
        <f t="shared" si="6"/>
        <v>682.5</v>
      </c>
      <c r="X13" s="183"/>
      <c r="Y13" s="183">
        <f t="shared" si="7"/>
        <v>65</v>
      </c>
      <c r="Z13" s="185">
        <v>3</v>
      </c>
    </row>
    <row r="14" spans="1:26" ht="54.75" customHeight="1">
      <c r="A14" s="154">
        <v>5</v>
      </c>
      <c r="B14" s="188"/>
      <c r="C14" s="189"/>
      <c r="D14" s="192" t="s">
        <v>279</v>
      </c>
      <c r="E14" s="59" t="s">
        <v>185</v>
      </c>
      <c r="F14" s="141">
        <v>3</v>
      </c>
      <c r="G14" s="58" t="s">
        <v>280</v>
      </c>
      <c r="H14" s="59" t="s">
        <v>186</v>
      </c>
      <c r="I14" s="141" t="s">
        <v>187</v>
      </c>
      <c r="J14" s="141" t="s">
        <v>181</v>
      </c>
      <c r="K14" s="68" t="s">
        <v>182</v>
      </c>
      <c r="L14" s="283">
        <v>229</v>
      </c>
      <c r="M14" s="183">
        <f t="shared" si="0"/>
        <v>65.42857142857143</v>
      </c>
      <c r="N14" s="154">
        <f t="shared" si="1"/>
        <v>4</v>
      </c>
      <c r="O14" s="283">
        <v>224.5</v>
      </c>
      <c r="P14" s="183">
        <f t="shared" si="2"/>
        <v>64.14285714285714</v>
      </c>
      <c r="Q14" s="154">
        <f t="shared" si="3"/>
        <v>5</v>
      </c>
      <c r="R14" s="283">
        <v>227.5</v>
      </c>
      <c r="S14" s="183">
        <f t="shared" si="4"/>
        <v>65</v>
      </c>
      <c r="T14" s="154">
        <f t="shared" si="5"/>
        <v>5</v>
      </c>
      <c r="U14" s="185"/>
      <c r="V14" s="185"/>
      <c r="W14" s="283">
        <f t="shared" si="6"/>
        <v>681</v>
      </c>
      <c r="X14" s="183"/>
      <c r="Y14" s="183">
        <f t="shared" si="7"/>
        <v>64.857</v>
      </c>
      <c r="Z14" s="185">
        <v>3</v>
      </c>
    </row>
    <row r="15" spans="1:26" ht="54.75" customHeight="1">
      <c r="A15" s="154">
        <v>6</v>
      </c>
      <c r="B15" s="188"/>
      <c r="C15" s="189"/>
      <c r="D15" s="192" t="s">
        <v>273</v>
      </c>
      <c r="E15" s="59" t="s">
        <v>178</v>
      </c>
      <c r="F15" s="141">
        <v>2</v>
      </c>
      <c r="G15" s="58" t="s">
        <v>274</v>
      </c>
      <c r="H15" s="59" t="s">
        <v>179</v>
      </c>
      <c r="I15" s="141" t="s">
        <v>180</v>
      </c>
      <c r="J15" s="141" t="s">
        <v>181</v>
      </c>
      <c r="K15" s="68" t="s">
        <v>182</v>
      </c>
      <c r="L15" s="283">
        <v>226.5</v>
      </c>
      <c r="M15" s="183">
        <f t="shared" si="0"/>
        <v>64.71428571428571</v>
      </c>
      <c r="N15" s="154">
        <f t="shared" si="1"/>
        <v>6</v>
      </c>
      <c r="O15" s="283">
        <v>222</v>
      </c>
      <c r="P15" s="183">
        <f t="shared" si="2"/>
        <v>63.42857142857143</v>
      </c>
      <c r="Q15" s="154">
        <f t="shared" si="3"/>
        <v>6</v>
      </c>
      <c r="R15" s="283">
        <v>223.5</v>
      </c>
      <c r="S15" s="183">
        <f t="shared" si="4"/>
        <v>63.857142857142854</v>
      </c>
      <c r="T15" s="154">
        <f t="shared" si="5"/>
        <v>6</v>
      </c>
      <c r="U15" s="185"/>
      <c r="V15" s="185"/>
      <c r="W15" s="283">
        <f t="shared" si="6"/>
        <v>672</v>
      </c>
      <c r="X15" s="183"/>
      <c r="Y15" s="183">
        <f t="shared" si="7"/>
        <v>64</v>
      </c>
      <c r="Z15" s="185">
        <v>3</v>
      </c>
    </row>
    <row r="16" spans="1:26" ht="54.75" customHeight="1">
      <c r="A16" s="154">
        <v>7</v>
      </c>
      <c r="B16" s="188"/>
      <c r="C16" s="189"/>
      <c r="D16" s="95" t="s">
        <v>275</v>
      </c>
      <c r="E16" s="96" t="s">
        <v>101</v>
      </c>
      <c r="F16" s="97">
        <v>1</v>
      </c>
      <c r="G16" s="193" t="s">
        <v>350</v>
      </c>
      <c r="H16" s="194" t="s">
        <v>183</v>
      </c>
      <c r="I16" s="151" t="s">
        <v>184</v>
      </c>
      <c r="J16" s="108" t="s">
        <v>84</v>
      </c>
      <c r="K16" s="65" t="s">
        <v>7</v>
      </c>
      <c r="L16" s="283">
        <v>225.5</v>
      </c>
      <c r="M16" s="183">
        <f t="shared" si="0"/>
        <v>63.92857142857143</v>
      </c>
      <c r="N16" s="154">
        <f t="shared" si="1"/>
        <v>8</v>
      </c>
      <c r="O16" s="283">
        <v>227.5</v>
      </c>
      <c r="P16" s="183">
        <f t="shared" si="2"/>
        <v>64.5</v>
      </c>
      <c r="Q16" s="154">
        <f t="shared" si="3"/>
        <v>4</v>
      </c>
      <c r="R16" s="283">
        <v>223</v>
      </c>
      <c r="S16" s="183">
        <f t="shared" si="4"/>
        <v>63.214285714285715</v>
      </c>
      <c r="T16" s="154">
        <f t="shared" si="5"/>
        <v>7</v>
      </c>
      <c r="U16" s="185">
        <v>1</v>
      </c>
      <c r="V16" s="185"/>
      <c r="W16" s="283">
        <f t="shared" si="6"/>
        <v>676</v>
      </c>
      <c r="X16" s="183"/>
      <c r="Y16" s="183">
        <f t="shared" si="7"/>
        <v>63.881</v>
      </c>
      <c r="Z16" s="185" t="s">
        <v>342</v>
      </c>
    </row>
    <row r="17" spans="1:26" ht="54.75" customHeight="1">
      <c r="A17" s="154">
        <v>8</v>
      </c>
      <c r="B17" s="188"/>
      <c r="C17" s="189"/>
      <c r="D17" s="192" t="s">
        <v>283</v>
      </c>
      <c r="E17" s="59" t="s">
        <v>188</v>
      </c>
      <c r="F17" s="141">
        <v>2</v>
      </c>
      <c r="G17" s="58" t="s">
        <v>284</v>
      </c>
      <c r="H17" s="59" t="s">
        <v>189</v>
      </c>
      <c r="I17" s="141" t="s">
        <v>190</v>
      </c>
      <c r="J17" s="141" t="s">
        <v>181</v>
      </c>
      <c r="K17" s="68" t="s">
        <v>182</v>
      </c>
      <c r="L17" s="283">
        <v>226</v>
      </c>
      <c r="M17" s="183">
        <f t="shared" si="0"/>
        <v>64.57142857142857</v>
      </c>
      <c r="N17" s="154">
        <f t="shared" si="1"/>
        <v>7</v>
      </c>
      <c r="O17" s="283">
        <v>215.5</v>
      </c>
      <c r="P17" s="183">
        <f t="shared" si="2"/>
        <v>61.57142857142857</v>
      </c>
      <c r="Q17" s="154">
        <f t="shared" si="3"/>
        <v>8</v>
      </c>
      <c r="R17" s="283">
        <v>219</v>
      </c>
      <c r="S17" s="183">
        <f t="shared" si="4"/>
        <v>62.57142857142857</v>
      </c>
      <c r="T17" s="154">
        <f t="shared" si="5"/>
        <v>8</v>
      </c>
      <c r="U17" s="185"/>
      <c r="V17" s="185"/>
      <c r="W17" s="283">
        <f t="shared" si="6"/>
        <v>660.5</v>
      </c>
      <c r="X17" s="183"/>
      <c r="Y17" s="183">
        <f t="shared" si="7"/>
        <v>62.905</v>
      </c>
      <c r="Z17" s="185" t="s">
        <v>342</v>
      </c>
    </row>
    <row r="18" spans="1:26" ht="20.2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s="10" customFormat="1" ht="28.5" customHeight="1">
      <c r="A19" s="28"/>
      <c r="B19" s="28"/>
      <c r="C19" s="28"/>
      <c r="D19" s="131" t="s">
        <v>24</v>
      </c>
      <c r="E19" s="56"/>
      <c r="F19" s="56"/>
      <c r="G19" s="56"/>
      <c r="H19" s="56"/>
      <c r="I19" s="56"/>
      <c r="J19" s="56"/>
      <c r="K19" s="130" t="s">
        <v>141</v>
      </c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s="10" customFormat="1" ht="10.5" customHeight="1">
      <c r="A20" s="28"/>
      <c r="B20" s="28"/>
      <c r="C20" s="28"/>
      <c r="D20" s="131"/>
      <c r="E20" s="56"/>
      <c r="F20" s="56"/>
      <c r="G20" s="56"/>
      <c r="H20" s="56"/>
      <c r="I20" s="56"/>
      <c r="J20" s="56"/>
      <c r="K20" s="56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 s="10" customFormat="1" ht="38.25" customHeight="1">
      <c r="A21" s="28"/>
      <c r="B21" s="28"/>
      <c r="C21" s="28"/>
      <c r="D21" s="131" t="s">
        <v>25</v>
      </c>
      <c r="E21" s="56"/>
      <c r="F21" s="56"/>
      <c r="G21" s="56"/>
      <c r="H21" s="56"/>
      <c r="I21" s="56"/>
      <c r="J21" s="56"/>
      <c r="K21" s="130" t="s">
        <v>152</v>
      </c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</sheetData>
  <sheetProtection/>
  <protectedRanges>
    <protectedRange sqref="K13" name="Диапазон1_3_1_1_3_11_1_1_3_1_1_2_2_1_2_1_1_1_2"/>
  </protectedRanges>
  <mergeCells count="24">
    <mergeCell ref="A1:Z1"/>
    <mergeCell ref="A2:Z2"/>
    <mergeCell ref="A3:Z3"/>
    <mergeCell ref="A4:Z4"/>
    <mergeCell ref="A5:Z5"/>
    <mergeCell ref="H8:H9"/>
    <mergeCell ref="I8:I9"/>
    <mergeCell ref="K8:K9"/>
    <mergeCell ref="L8:N8"/>
    <mergeCell ref="O8:Q8"/>
    <mergeCell ref="A8:A9"/>
    <mergeCell ref="B8:B9"/>
    <mergeCell ref="C8:C9"/>
    <mergeCell ref="D8:D9"/>
    <mergeCell ref="E8:E9"/>
    <mergeCell ref="G8:G9"/>
    <mergeCell ref="F8:F9"/>
    <mergeCell ref="Z8:Z9"/>
    <mergeCell ref="R8:T8"/>
    <mergeCell ref="U8:U9"/>
    <mergeCell ref="V8:V9"/>
    <mergeCell ref="W8:W9"/>
    <mergeCell ref="X8:X9"/>
    <mergeCell ref="Y8:Y9"/>
  </mergeCells>
  <printOptions/>
  <pageMargins left="0.1968503937007874" right="0.1968503937007874" top="0.35433070866141736" bottom="0.31496062992125984" header="0.31496062992125984" footer="0.31496062992125984"/>
  <pageSetup fitToHeight="2" fitToWidth="1" horizontalDpi="600" verticalDpi="600" orientation="landscape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Z26"/>
  <sheetViews>
    <sheetView view="pageBreakPreview" zoomScale="85" zoomScaleSheetLayoutView="85" workbookViewId="0" topLeftCell="A1">
      <selection activeCell="G11" sqref="G11"/>
    </sheetView>
  </sheetViews>
  <sheetFormatPr defaultColWidth="9.140625" defaultRowHeight="12.75"/>
  <cols>
    <col min="1" max="1" width="5.00390625" style="0" customWidth="1"/>
    <col min="2" max="3" width="4.7109375" style="0" hidden="1" customWidth="1"/>
    <col min="4" max="4" width="18.7109375" style="0" customWidth="1"/>
    <col min="5" max="5" width="8.57421875" style="0" customWidth="1"/>
    <col min="6" max="6" width="5.7109375" style="0" customWidth="1"/>
    <col min="7" max="7" width="27.8515625" style="0" customWidth="1"/>
    <col min="8" max="8" width="8.7109375" style="0" customWidth="1"/>
    <col min="9" max="9" width="15.00390625" style="0" customWidth="1"/>
    <col min="10" max="10" width="12.7109375" style="0" hidden="1" customWidth="1"/>
    <col min="11" max="11" width="21.28125" style="0" customWidth="1"/>
    <col min="12" max="12" width="6.28125" style="0" customWidth="1"/>
    <col min="13" max="13" width="8.7109375" style="0" customWidth="1"/>
    <col min="14" max="14" width="3.8515625" style="0" customWidth="1"/>
    <col min="15" max="15" width="6.421875" style="0" customWidth="1"/>
    <col min="16" max="16" width="8.7109375" style="0" customWidth="1"/>
    <col min="17" max="17" width="3.7109375" style="0" customWidth="1"/>
    <col min="18" max="18" width="6.421875" style="0" customWidth="1"/>
    <col min="19" max="19" width="8.7109375" style="0" customWidth="1"/>
    <col min="20" max="20" width="3.7109375" style="0" customWidth="1"/>
    <col min="21" max="22" width="4.8515625" style="0" customWidth="1"/>
    <col min="23" max="23" width="6.28125" style="0" customWidth="1"/>
    <col min="24" max="24" width="6.7109375" style="0" hidden="1" customWidth="1"/>
    <col min="25" max="25" width="10.140625" style="0" customWidth="1"/>
    <col min="26" max="26" width="6.7109375" style="0" customWidth="1"/>
  </cols>
  <sheetData>
    <row r="1" spans="1:26" ht="66.75" customHeight="1">
      <c r="A1" s="313" t="s">
        <v>300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</row>
    <row r="2" spans="1:26" ht="15.75" customHeight="1">
      <c r="A2" s="314" t="s">
        <v>357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</row>
    <row r="3" spans="1:26" ht="15.75" customHeight="1">
      <c r="A3" s="315" t="s">
        <v>28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</row>
    <row r="4" spans="1:26" ht="21" customHeight="1">
      <c r="A4" s="319" t="s">
        <v>198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353"/>
      <c r="V4" s="353"/>
      <c r="W4" s="353"/>
      <c r="X4" s="353"/>
      <c r="Y4" s="353"/>
      <c r="Z4" s="353"/>
    </row>
    <row r="5" spans="1:26" ht="21" customHeight="1" hidden="1">
      <c r="A5" s="354"/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5"/>
      <c r="Z5" s="355"/>
    </row>
    <row r="6" spans="1:26" ht="18.75" customHeight="1">
      <c r="A6" s="316" t="s">
        <v>352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</row>
    <row r="7" spans="1:26" ht="12.7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spans="1:26" s="52" customFormat="1" ht="15" customHeight="1">
      <c r="A8" s="145" t="s">
        <v>67</v>
      </c>
      <c r="B8" s="48"/>
      <c r="C8" s="48"/>
      <c r="D8" s="48"/>
      <c r="E8" s="49"/>
      <c r="F8" s="49"/>
      <c r="G8" s="49"/>
      <c r="H8" s="49"/>
      <c r="I8" s="49"/>
      <c r="J8" s="50"/>
      <c r="K8" s="50"/>
      <c r="L8" s="48"/>
      <c r="M8" s="172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147" t="s">
        <v>140</v>
      </c>
    </row>
    <row r="9" spans="1:26" ht="19.5" customHeight="1">
      <c r="A9" s="320" t="s">
        <v>29</v>
      </c>
      <c r="B9" s="320" t="s">
        <v>21</v>
      </c>
      <c r="C9" s="320" t="s">
        <v>1</v>
      </c>
      <c r="D9" s="324" t="s">
        <v>236</v>
      </c>
      <c r="E9" s="324" t="s">
        <v>2</v>
      </c>
      <c r="F9" s="320" t="s">
        <v>3</v>
      </c>
      <c r="G9" s="324" t="s">
        <v>237</v>
      </c>
      <c r="H9" s="324" t="s">
        <v>2</v>
      </c>
      <c r="I9" s="324" t="s">
        <v>4</v>
      </c>
      <c r="J9" s="91"/>
      <c r="K9" s="324" t="s">
        <v>6</v>
      </c>
      <c r="L9" s="324" t="s">
        <v>89</v>
      </c>
      <c r="M9" s="324"/>
      <c r="N9" s="324"/>
      <c r="O9" s="325" t="s">
        <v>31</v>
      </c>
      <c r="P9" s="325"/>
      <c r="Q9" s="325"/>
      <c r="R9" s="325" t="s">
        <v>32</v>
      </c>
      <c r="S9" s="325"/>
      <c r="T9" s="325"/>
      <c r="U9" s="351" t="s">
        <v>33</v>
      </c>
      <c r="V9" s="351" t="s">
        <v>34</v>
      </c>
      <c r="W9" s="321" t="s">
        <v>35</v>
      </c>
      <c r="X9" s="320" t="s">
        <v>36</v>
      </c>
      <c r="Y9" s="320" t="s">
        <v>37</v>
      </c>
      <c r="Z9" s="306" t="s">
        <v>38</v>
      </c>
    </row>
    <row r="10" spans="1:26" ht="39.75" customHeight="1">
      <c r="A10" s="320"/>
      <c r="B10" s="320"/>
      <c r="C10" s="320"/>
      <c r="D10" s="324"/>
      <c r="E10" s="324"/>
      <c r="F10" s="320"/>
      <c r="G10" s="324"/>
      <c r="H10" s="324"/>
      <c r="I10" s="324"/>
      <c r="J10" s="91"/>
      <c r="K10" s="324"/>
      <c r="L10" s="174" t="s">
        <v>39</v>
      </c>
      <c r="M10" s="92" t="s">
        <v>40</v>
      </c>
      <c r="N10" s="174" t="s">
        <v>29</v>
      </c>
      <c r="O10" s="174" t="s">
        <v>39</v>
      </c>
      <c r="P10" s="92" t="s">
        <v>40</v>
      </c>
      <c r="Q10" s="174" t="s">
        <v>29</v>
      </c>
      <c r="R10" s="174" t="s">
        <v>39</v>
      </c>
      <c r="S10" s="92" t="s">
        <v>40</v>
      </c>
      <c r="T10" s="174" t="s">
        <v>29</v>
      </c>
      <c r="U10" s="352"/>
      <c r="V10" s="352"/>
      <c r="W10" s="323"/>
      <c r="X10" s="320"/>
      <c r="Y10" s="320"/>
      <c r="Z10" s="306"/>
    </row>
    <row r="11" spans="1:26" ht="54" customHeight="1">
      <c r="A11" s="154">
        <v>1</v>
      </c>
      <c r="B11" s="223"/>
      <c r="C11" s="225"/>
      <c r="D11" s="192" t="s">
        <v>301</v>
      </c>
      <c r="E11" s="106" t="s">
        <v>199</v>
      </c>
      <c r="F11" s="107">
        <v>1</v>
      </c>
      <c r="G11" s="105" t="s">
        <v>302</v>
      </c>
      <c r="H11" s="106" t="s">
        <v>200</v>
      </c>
      <c r="I11" s="107" t="s">
        <v>201</v>
      </c>
      <c r="J11" s="107" t="s">
        <v>202</v>
      </c>
      <c r="K11" s="97" t="s">
        <v>148</v>
      </c>
      <c r="L11" s="283">
        <v>195</v>
      </c>
      <c r="M11" s="183">
        <f>L11/3-IF($U11=1,0.5,IF($U11=2,1.5,0))</f>
        <v>65</v>
      </c>
      <c r="N11" s="154">
        <f>RANK(M$11,M$11,0)</f>
        <v>1</v>
      </c>
      <c r="O11" s="283">
        <v>187.5</v>
      </c>
      <c r="P11" s="183">
        <f>O11/3-IF($U11=1,0.5,IF($U11=2,1.5,0))</f>
        <v>62.5</v>
      </c>
      <c r="Q11" s="154">
        <f>RANK(P$11,P$11,0)</f>
        <v>1</v>
      </c>
      <c r="R11" s="283">
        <v>186.5</v>
      </c>
      <c r="S11" s="183">
        <f>R11/3-IF($U11=1,0.5,IF($U11=2,1.5,0))</f>
        <v>62.166666666666664</v>
      </c>
      <c r="T11" s="154">
        <f>RANK(S$11,S$11,0)</f>
        <v>1</v>
      </c>
      <c r="U11" s="185"/>
      <c r="V11" s="185"/>
      <c r="W11" s="283">
        <f>L11+O11+R11</f>
        <v>569</v>
      </c>
      <c r="X11" s="186"/>
      <c r="Y11" s="183">
        <f>ROUND(SUM(M11,P11,S11)/3,3)</f>
        <v>63.222</v>
      </c>
      <c r="Z11" s="185" t="s">
        <v>41</v>
      </c>
    </row>
    <row r="12" spans="1:26" ht="15.7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ht="36.75" customHeight="1">
      <c r="A13" s="28"/>
      <c r="B13" s="28"/>
      <c r="C13" s="28"/>
      <c r="D13" s="143" t="s">
        <v>24</v>
      </c>
      <c r="E13" s="143"/>
      <c r="F13" s="143"/>
      <c r="G13" s="143"/>
      <c r="H13" s="143"/>
      <c r="I13" s="144"/>
      <c r="J13" s="56"/>
      <c r="K13" s="130" t="s">
        <v>141</v>
      </c>
      <c r="L13" s="132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ht="15.75">
      <c r="A14" s="28"/>
      <c r="B14" s="28"/>
      <c r="C14" s="28"/>
      <c r="D14" s="143"/>
      <c r="E14" s="143"/>
      <c r="F14" s="143"/>
      <c r="G14" s="143"/>
      <c r="H14" s="143"/>
      <c r="I14" s="144"/>
      <c r="J14" s="56"/>
      <c r="K14" s="56"/>
      <c r="L14" s="132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ht="36.75" customHeight="1">
      <c r="A15" s="28"/>
      <c r="B15" s="28"/>
      <c r="C15" s="28"/>
      <c r="D15" s="143" t="s">
        <v>25</v>
      </c>
      <c r="E15" s="143"/>
      <c r="F15" s="143"/>
      <c r="G15" s="143"/>
      <c r="H15" s="143"/>
      <c r="I15" s="144"/>
      <c r="J15" s="56"/>
      <c r="K15" s="130" t="s">
        <v>152</v>
      </c>
      <c r="L15" s="132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26" ht="12.75">
      <c r="K26" s="3"/>
    </row>
  </sheetData>
  <sheetProtection/>
  <mergeCells count="25">
    <mergeCell ref="C9:C10"/>
    <mergeCell ref="D9:D10"/>
    <mergeCell ref="E9:E10"/>
    <mergeCell ref="G9:G10"/>
    <mergeCell ref="I9:I10"/>
    <mergeCell ref="L9:N9"/>
    <mergeCell ref="F9:F10"/>
    <mergeCell ref="H9:H10"/>
    <mergeCell ref="K9:K10"/>
    <mergeCell ref="A1:Z1"/>
    <mergeCell ref="A2:Z2"/>
    <mergeCell ref="A3:Z3"/>
    <mergeCell ref="A4:Z4"/>
    <mergeCell ref="A6:Z6"/>
    <mergeCell ref="Y9:Y10"/>
    <mergeCell ref="A9:A10"/>
    <mergeCell ref="Z9:Z10"/>
    <mergeCell ref="B9:B10"/>
    <mergeCell ref="A5:Z5"/>
    <mergeCell ref="O9:Q9"/>
    <mergeCell ref="R9:T9"/>
    <mergeCell ref="U9:U10"/>
    <mergeCell ref="V9:V10"/>
    <mergeCell ref="W9:W10"/>
    <mergeCell ref="X9:X10"/>
  </mergeCells>
  <printOptions/>
  <pageMargins left="0.1968503937007874" right="0.15748031496062992" top="0.2362204724409449" bottom="0.15748031496062992" header="0.2362204724409449" footer="0.15748031496062992"/>
  <pageSetup fitToHeight="1" fitToWidth="1" horizontalDpi="600" verticalDpi="600" orientation="landscape" paperSize="9" scale="7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view="pageBreakPreview" zoomScaleSheetLayoutView="100" zoomScalePageLayoutView="0" workbookViewId="0" topLeftCell="A1">
      <selection activeCell="A1" sqref="A1:AA1"/>
    </sheetView>
  </sheetViews>
  <sheetFormatPr defaultColWidth="9.140625" defaultRowHeight="12.75"/>
  <cols>
    <col min="1" max="1" width="4.8515625" style="17" customWidth="1"/>
    <col min="2" max="3" width="4.7109375" style="17" hidden="1" customWidth="1"/>
    <col min="4" max="4" width="15.7109375" style="17" customWidth="1"/>
    <col min="5" max="5" width="7.7109375" style="17" customWidth="1"/>
    <col min="6" max="6" width="6.28125" style="17" customWidth="1"/>
    <col min="7" max="7" width="26.7109375" style="17" customWidth="1"/>
    <col min="8" max="8" width="7.7109375" style="17" customWidth="1"/>
    <col min="9" max="9" width="14.00390625" style="17" customWidth="1"/>
    <col min="10" max="10" width="12.7109375" style="17" hidden="1" customWidth="1"/>
    <col min="11" max="11" width="23.00390625" style="17" customWidth="1"/>
    <col min="12" max="13" width="6.7109375" style="17" customWidth="1"/>
    <col min="14" max="14" width="9.140625" style="17" customWidth="1"/>
    <col min="15" max="15" width="3.7109375" style="17" customWidth="1"/>
    <col min="16" max="17" width="6.7109375" style="17" customWidth="1"/>
    <col min="18" max="18" width="9.00390625" style="17" customWidth="1"/>
    <col min="19" max="19" width="3.7109375" style="17" customWidth="1"/>
    <col min="20" max="21" width="6.7109375" style="17" customWidth="1"/>
    <col min="22" max="22" width="8.140625" style="17" customWidth="1"/>
    <col min="23" max="23" width="3.7109375" style="17" customWidth="1"/>
    <col min="24" max="25" width="6.7109375" style="17" customWidth="1"/>
    <col min="26" max="26" width="4.57421875" style="17" customWidth="1"/>
    <col min="27" max="27" width="10.57421875" style="17" customWidth="1"/>
    <col min="28" max="16384" width="9.140625" style="17" customWidth="1"/>
  </cols>
  <sheetData>
    <row r="1" spans="1:27" ht="58.5" customHeight="1">
      <c r="A1" s="356" t="s">
        <v>288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356"/>
      <c r="AA1" s="356"/>
    </row>
    <row r="2" spans="1:27" s="21" customFormat="1" ht="15.75" customHeight="1">
      <c r="A2" s="357" t="s">
        <v>357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</row>
    <row r="3" spans="1:27" s="22" customFormat="1" ht="15.75" customHeight="1">
      <c r="A3" s="358" t="s">
        <v>28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</row>
    <row r="4" spans="1:27" s="23" customFormat="1" ht="15.75" customHeight="1">
      <c r="A4" s="359" t="s">
        <v>203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</row>
    <row r="5" spans="1:27" s="23" customFormat="1" ht="15.75" customHeight="1" hidden="1">
      <c r="A5" s="215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</row>
    <row r="6" spans="1:27" ht="15" customHeight="1">
      <c r="A6" s="360" t="s">
        <v>353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  <c r="Z6" s="360"/>
      <c r="AA6" s="360"/>
    </row>
    <row r="7" spans="1:27" ht="15" customHeight="1">
      <c r="A7" s="216"/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</row>
    <row r="8" spans="1:27" s="211" customFormat="1" ht="15" customHeight="1">
      <c r="A8" s="145" t="s">
        <v>67</v>
      </c>
      <c r="B8" s="208"/>
      <c r="C8" s="208"/>
      <c r="D8" s="209"/>
      <c r="E8" s="209"/>
      <c r="F8" s="209"/>
      <c r="G8" s="209"/>
      <c r="H8" s="209"/>
      <c r="I8" s="210"/>
      <c r="J8" s="210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147" t="s">
        <v>140</v>
      </c>
    </row>
    <row r="9" spans="1:27" s="24" customFormat="1" ht="19.5" customHeight="1">
      <c r="A9" s="361" t="s">
        <v>29</v>
      </c>
      <c r="B9" s="361" t="s">
        <v>21</v>
      </c>
      <c r="C9" s="212"/>
      <c r="D9" s="362" t="s">
        <v>236</v>
      </c>
      <c r="E9" s="362" t="s">
        <v>2</v>
      </c>
      <c r="F9" s="361" t="s">
        <v>3</v>
      </c>
      <c r="G9" s="362" t="s">
        <v>237</v>
      </c>
      <c r="H9" s="362" t="s">
        <v>2</v>
      </c>
      <c r="I9" s="362" t="s">
        <v>4</v>
      </c>
      <c r="J9" s="213"/>
      <c r="K9" s="362" t="s">
        <v>6</v>
      </c>
      <c r="L9" s="325" t="s">
        <v>89</v>
      </c>
      <c r="M9" s="325"/>
      <c r="N9" s="325"/>
      <c r="O9" s="325"/>
      <c r="P9" s="325" t="s">
        <v>66</v>
      </c>
      <c r="Q9" s="325"/>
      <c r="R9" s="325"/>
      <c r="S9" s="325"/>
      <c r="T9" s="325" t="s">
        <v>32</v>
      </c>
      <c r="U9" s="325"/>
      <c r="V9" s="325"/>
      <c r="W9" s="325"/>
      <c r="X9" s="363" t="s">
        <v>192</v>
      </c>
      <c r="Y9" s="363"/>
      <c r="Z9" s="364" t="s">
        <v>193</v>
      </c>
      <c r="AA9" s="364" t="s">
        <v>37</v>
      </c>
    </row>
    <row r="10" spans="1:27" s="24" customFormat="1" ht="39.75" customHeight="1">
      <c r="A10" s="361"/>
      <c r="B10" s="361"/>
      <c r="C10" s="212"/>
      <c r="D10" s="362"/>
      <c r="E10" s="362"/>
      <c r="F10" s="361"/>
      <c r="G10" s="362"/>
      <c r="H10" s="362"/>
      <c r="I10" s="362"/>
      <c r="J10" s="213"/>
      <c r="K10" s="362"/>
      <c r="L10" s="174" t="s">
        <v>194</v>
      </c>
      <c r="M10" s="174" t="s">
        <v>195</v>
      </c>
      <c r="N10" s="214" t="s">
        <v>40</v>
      </c>
      <c r="O10" s="174" t="s">
        <v>29</v>
      </c>
      <c r="P10" s="174" t="s">
        <v>194</v>
      </c>
      <c r="Q10" s="174" t="s">
        <v>195</v>
      </c>
      <c r="R10" s="214" t="s">
        <v>40</v>
      </c>
      <c r="S10" s="174" t="s">
        <v>29</v>
      </c>
      <c r="T10" s="174" t="s">
        <v>194</v>
      </c>
      <c r="U10" s="174" t="s">
        <v>195</v>
      </c>
      <c r="V10" s="214" t="s">
        <v>40</v>
      </c>
      <c r="W10" s="174" t="s">
        <v>29</v>
      </c>
      <c r="X10" s="174" t="s">
        <v>194</v>
      </c>
      <c r="Y10" s="174" t="s">
        <v>195</v>
      </c>
      <c r="Z10" s="364"/>
      <c r="AA10" s="364"/>
    </row>
    <row r="11" spans="1:27" s="25" customFormat="1" ht="53.25" customHeight="1">
      <c r="A11" s="297">
        <v>1</v>
      </c>
      <c r="B11" s="202"/>
      <c r="C11" s="203"/>
      <c r="D11" s="121" t="s">
        <v>291</v>
      </c>
      <c r="E11" s="106" t="s">
        <v>13</v>
      </c>
      <c r="F11" s="107" t="s">
        <v>10</v>
      </c>
      <c r="G11" s="105" t="s">
        <v>292</v>
      </c>
      <c r="H11" s="106" t="s">
        <v>138</v>
      </c>
      <c r="I11" s="107" t="s">
        <v>8</v>
      </c>
      <c r="J11" s="107" t="s">
        <v>8</v>
      </c>
      <c r="K11" s="65" t="s">
        <v>7</v>
      </c>
      <c r="L11" s="217">
        <v>71.25</v>
      </c>
      <c r="M11" s="217">
        <v>79.6</v>
      </c>
      <c r="N11" s="218">
        <f>(L11+M11)/2</f>
        <v>75.425</v>
      </c>
      <c r="O11" s="219">
        <f>RANK(N11,N$11:N$12,0)</f>
        <v>1</v>
      </c>
      <c r="P11" s="217">
        <v>74</v>
      </c>
      <c r="Q11" s="217">
        <v>79</v>
      </c>
      <c r="R11" s="218">
        <f>(P11+Q11)/2</f>
        <v>76.5</v>
      </c>
      <c r="S11" s="219">
        <f>RANK(R11,R$11:R$12,0)</f>
        <v>1</v>
      </c>
      <c r="T11" s="217">
        <v>71.25</v>
      </c>
      <c r="U11" s="217">
        <v>75</v>
      </c>
      <c r="V11" s="218">
        <f>(T11+U11)/2</f>
        <v>73.125</v>
      </c>
      <c r="W11" s="219">
        <f>RANK(V11,V$11:V$12,0)</f>
        <v>1</v>
      </c>
      <c r="X11" s="220">
        <f>(L11+P11+T11)/3</f>
        <v>72.16666666666667</v>
      </c>
      <c r="Y11" s="220">
        <f>(M11+Q11+U11)/3-Z11</f>
        <v>77.86666666666666</v>
      </c>
      <c r="Z11" s="221"/>
      <c r="AA11" s="222">
        <f>(X11+Y11)/2</f>
        <v>75.01666666666667</v>
      </c>
    </row>
    <row r="12" spans="1:27" s="25" customFormat="1" ht="53.25" customHeight="1">
      <c r="A12" s="297">
        <v>2</v>
      </c>
      <c r="B12" s="202"/>
      <c r="C12" s="203"/>
      <c r="D12" s="121" t="s">
        <v>289</v>
      </c>
      <c r="E12" s="106" t="s">
        <v>113</v>
      </c>
      <c r="F12" s="107" t="s">
        <v>127</v>
      </c>
      <c r="G12" s="105" t="s">
        <v>290</v>
      </c>
      <c r="H12" s="106" t="s">
        <v>135</v>
      </c>
      <c r="I12" s="107" t="s">
        <v>115</v>
      </c>
      <c r="J12" s="107" t="s">
        <v>11</v>
      </c>
      <c r="K12" s="97" t="s">
        <v>156</v>
      </c>
      <c r="L12" s="217">
        <v>70.75</v>
      </c>
      <c r="M12" s="217">
        <v>76.6</v>
      </c>
      <c r="N12" s="218">
        <f>(L12+M12)/2</f>
        <v>73.675</v>
      </c>
      <c r="O12" s="219">
        <f>RANK(N12,N$11:N$12,0)</f>
        <v>2</v>
      </c>
      <c r="P12" s="217">
        <v>68</v>
      </c>
      <c r="Q12" s="217">
        <v>73.4</v>
      </c>
      <c r="R12" s="218">
        <f>(P12+Q12)/2</f>
        <v>70.7</v>
      </c>
      <c r="S12" s="219">
        <f>RANK(R12,R$11:R$12,0)</f>
        <v>2</v>
      </c>
      <c r="T12" s="217">
        <v>67.5</v>
      </c>
      <c r="U12" s="217">
        <v>69</v>
      </c>
      <c r="V12" s="218">
        <f>(T12+U12)/2</f>
        <v>68.25</v>
      </c>
      <c r="W12" s="219">
        <f>RANK(V12,V$11:V$12,0)</f>
        <v>2</v>
      </c>
      <c r="X12" s="220">
        <f>(L12+P12+T12)/3</f>
        <v>68.75</v>
      </c>
      <c r="Y12" s="220">
        <f>(M12+Q12+U12)/3-Z12</f>
        <v>73</v>
      </c>
      <c r="Z12" s="221"/>
      <c r="AA12" s="222">
        <f>(X12+Y12)/2</f>
        <v>70.875</v>
      </c>
    </row>
    <row r="13" spans="1:27" ht="13.5" customHeight="1">
      <c r="A13" s="204"/>
      <c r="B13" s="204"/>
      <c r="C13" s="204"/>
      <c r="D13" s="205"/>
      <c r="E13" s="205"/>
      <c r="F13" s="205"/>
      <c r="G13" s="204"/>
      <c r="H13" s="204"/>
      <c r="I13" s="204"/>
      <c r="J13" s="204"/>
      <c r="K13" s="206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</row>
    <row r="14" spans="1:27" ht="18.75" customHeight="1">
      <c r="A14" s="204"/>
      <c r="B14" s="204"/>
      <c r="C14" s="204"/>
      <c r="D14" s="129" t="s">
        <v>24</v>
      </c>
      <c r="E14" s="89"/>
      <c r="F14" s="89"/>
      <c r="G14" s="89"/>
      <c r="H14" s="89"/>
      <c r="I14" s="89"/>
      <c r="J14" s="89"/>
      <c r="K14" s="130" t="s">
        <v>141</v>
      </c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</row>
    <row r="15" spans="1:27" ht="15.75">
      <c r="A15" s="204"/>
      <c r="B15" s="204"/>
      <c r="C15" s="204"/>
      <c r="D15" s="129"/>
      <c r="E15" s="89"/>
      <c r="F15" s="89"/>
      <c r="G15" s="89"/>
      <c r="H15" s="89"/>
      <c r="I15" s="89"/>
      <c r="J15" s="89"/>
      <c r="K15" s="56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</row>
    <row r="16" spans="1:27" ht="30" customHeight="1">
      <c r="A16" s="204"/>
      <c r="B16" s="204"/>
      <c r="C16" s="204"/>
      <c r="D16" s="129" t="s">
        <v>25</v>
      </c>
      <c r="E16" s="89"/>
      <c r="F16" s="89"/>
      <c r="G16" s="89"/>
      <c r="H16" s="89"/>
      <c r="I16" s="89"/>
      <c r="J16" s="89"/>
      <c r="K16" s="130" t="s">
        <v>152</v>
      </c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</row>
  </sheetData>
  <sheetProtection/>
  <mergeCells count="20">
    <mergeCell ref="T9:W9"/>
    <mergeCell ref="X9:Y9"/>
    <mergeCell ref="Z9:Z10"/>
    <mergeCell ref="AA9:AA10"/>
    <mergeCell ref="G9:G10"/>
    <mergeCell ref="H9:H10"/>
    <mergeCell ref="I9:I10"/>
    <mergeCell ref="K9:K10"/>
    <mergeCell ref="L9:O9"/>
    <mergeCell ref="P9:S9"/>
    <mergeCell ref="A1:AA1"/>
    <mergeCell ref="A2:AA2"/>
    <mergeCell ref="A3:AA3"/>
    <mergeCell ref="A4:AA4"/>
    <mergeCell ref="A6:AA6"/>
    <mergeCell ref="A9:A10"/>
    <mergeCell ref="B9:B10"/>
    <mergeCell ref="D9:D10"/>
    <mergeCell ref="E9:E10"/>
    <mergeCell ref="F9:F10"/>
  </mergeCells>
  <conditionalFormatting sqref="D12 G12:I12 K12">
    <cfRule type="expression" priority="60" dxfId="2" stopIfTrue="1">
      <formula>#REF!=2018</formula>
    </cfRule>
  </conditionalFormatting>
  <conditionalFormatting sqref="D12 G12:K12">
    <cfRule type="expression" priority="57" dxfId="3">
      <formula>$B12="конкур"</formula>
    </cfRule>
    <cfRule type="expression" priority="58" dxfId="2">
      <formula>$B12="выездка"</formula>
    </cfRule>
    <cfRule type="expression" priority="59" dxfId="1">
      <formula>$B12="троеборье"</formula>
    </cfRule>
  </conditionalFormatting>
  <conditionalFormatting sqref="I12">
    <cfRule type="expression" priority="54" dxfId="3">
      <formula>$B12="конкур"</formula>
    </cfRule>
    <cfRule type="expression" priority="55" dxfId="2">
      <formula>$B12="выездка"</formula>
    </cfRule>
    <cfRule type="expression" priority="56" dxfId="1">
      <formula>$B12="троеборье"</formula>
    </cfRule>
  </conditionalFormatting>
  <conditionalFormatting sqref="I12">
    <cfRule type="expression" priority="51" dxfId="3">
      <formula>$B12="конкур"</formula>
    </cfRule>
    <cfRule type="expression" priority="52" dxfId="2">
      <formula>$B12="выездка"</formula>
    </cfRule>
    <cfRule type="expression" priority="53" dxfId="1">
      <formula>$B12="троеборье"</formula>
    </cfRule>
  </conditionalFormatting>
  <conditionalFormatting sqref="K12">
    <cfRule type="expression" priority="48" dxfId="3">
      <formula>$B12="конкур"</formula>
    </cfRule>
    <cfRule type="expression" priority="49" dxfId="2">
      <formula>$B12="выездка"</formula>
    </cfRule>
    <cfRule type="expression" priority="50" dxfId="1">
      <formula>$B12="троеборье"</formula>
    </cfRule>
  </conditionalFormatting>
  <conditionalFormatting sqref="K12">
    <cfRule type="expression" priority="45" dxfId="3">
      <formula>$B12="конкур"</formula>
    </cfRule>
    <cfRule type="expression" priority="46" dxfId="2">
      <formula>$B12="выездка"</formula>
    </cfRule>
    <cfRule type="expression" priority="47" dxfId="1">
      <formula>$B12="троеборье"</formula>
    </cfRule>
  </conditionalFormatting>
  <conditionalFormatting sqref="D12 G12:K12">
    <cfRule type="expression" priority="44" dxfId="2" stopIfTrue="1">
      <formula>#REF!=2018</formula>
    </cfRule>
  </conditionalFormatting>
  <conditionalFormatting sqref="I12">
    <cfRule type="expression" priority="41" dxfId="3">
      <formula>$B12="конкур"</formula>
    </cfRule>
    <cfRule type="expression" priority="42" dxfId="2">
      <formula>$B12="выездка"</formula>
    </cfRule>
    <cfRule type="expression" priority="43" dxfId="1">
      <formula>$B12="троеборье"</formula>
    </cfRule>
  </conditionalFormatting>
  <conditionalFormatting sqref="I12">
    <cfRule type="expression" priority="38" dxfId="3">
      <formula>$B12="конкур"</formula>
    </cfRule>
    <cfRule type="expression" priority="39" dxfId="2">
      <formula>$B12="выездка"</formula>
    </cfRule>
    <cfRule type="expression" priority="40" dxfId="1">
      <formula>$B12="троеборье"</formula>
    </cfRule>
  </conditionalFormatting>
  <conditionalFormatting sqref="K12">
    <cfRule type="expression" priority="35" dxfId="3">
      <formula>$B12="конкур"</formula>
    </cfRule>
    <cfRule type="expression" priority="36" dxfId="2">
      <formula>$B12="выездка"</formula>
    </cfRule>
    <cfRule type="expression" priority="37" dxfId="1">
      <formula>$B12="троеборье"</formula>
    </cfRule>
  </conditionalFormatting>
  <conditionalFormatting sqref="K12">
    <cfRule type="expression" priority="32" dxfId="3">
      <formula>$B12="конкур"</formula>
    </cfRule>
    <cfRule type="expression" priority="33" dxfId="2">
      <formula>$B12="выездка"</formula>
    </cfRule>
    <cfRule type="expression" priority="34" dxfId="1">
      <formula>$B12="троеборье"</formula>
    </cfRule>
  </conditionalFormatting>
  <conditionalFormatting sqref="G12:K12 D12">
    <cfRule type="expression" priority="31" dxfId="0">
      <formula>#REF!="нет"</formula>
    </cfRule>
  </conditionalFormatting>
  <conditionalFormatting sqref="D11 G11:I11 K11">
    <cfRule type="expression" priority="30" dxfId="2" stopIfTrue="1">
      <formula>#REF!=2018</formula>
    </cfRule>
  </conditionalFormatting>
  <conditionalFormatting sqref="D11 G11:K11">
    <cfRule type="expression" priority="27" dxfId="3">
      <formula>$B11="конкур"</formula>
    </cfRule>
    <cfRule type="expression" priority="28" dxfId="2">
      <formula>$B11="выездка"</formula>
    </cfRule>
    <cfRule type="expression" priority="29" dxfId="1">
      <formula>$B11="троеборье"</formula>
    </cfRule>
  </conditionalFormatting>
  <conditionalFormatting sqref="I11">
    <cfRule type="expression" priority="24" dxfId="3">
      <formula>$B11="конкур"</formula>
    </cfRule>
    <cfRule type="expression" priority="25" dxfId="2">
      <formula>$B11="выездка"</formula>
    </cfRule>
    <cfRule type="expression" priority="26" dxfId="1">
      <formula>$B11="троеборье"</formula>
    </cfRule>
  </conditionalFormatting>
  <conditionalFormatting sqref="I11">
    <cfRule type="expression" priority="21" dxfId="3">
      <formula>$B11="конкур"</formula>
    </cfRule>
    <cfRule type="expression" priority="22" dxfId="2">
      <formula>$B11="выездка"</formula>
    </cfRule>
    <cfRule type="expression" priority="23" dxfId="1">
      <formula>$B11="троеборье"</formula>
    </cfRule>
  </conditionalFormatting>
  <conditionalFormatting sqref="K11">
    <cfRule type="expression" priority="18" dxfId="3">
      <formula>$B11="конкур"</formula>
    </cfRule>
    <cfRule type="expression" priority="19" dxfId="2">
      <formula>$B11="выездка"</formula>
    </cfRule>
    <cfRule type="expression" priority="20" dxfId="1">
      <formula>$B11="троеборье"</formula>
    </cfRule>
  </conditionalFormatting>
  <conditionalFormatting sqref="K11">
    <cfRule type="expression" priority="15" dxfId="3">
      <formula>$B11="конкур"</formula>
    </cfRule>
    <cfRule type="expression" priority="16" dxfId="2">
      <formula>$B11="выездка"</formula>
    </cfRule>
    <cfRule type="expression" priority="17" dxfId="1">
      <formula>$B11="троеборье"</formula>
    </cfRule>
  </conditionalFormatting>
  <conditionalFormatting sqref="D11 G11:K11">
    <cfRule type="expression" priority="14" dxfId="2" stopIfTrue="1">
      <formula>#REF!=2018</formula>
    </cfRule>
  </conditionalFormatting>
  <conditionalFormatting sqref="I11">
    <cfRule type="expression" priority="11" dxfId="3">
      <formula>$B11="конкур"</formula>
    </cfRule>
    <cfRule type="expression" priority="12" dxfId="2">
      <formula>$B11="выездка"</formula>
    </cfRule>
    <cfRule type="expression" priority="13" dxfId="1">
      <formula>$B11="троеборье"</formula>
    </cfRule>
  </conditionalFormatting>
  <conditionalFormatting sqref="I11">
    <cfRule type="expression" priority="8" dxfId="3">
      <formula>$B11="конкур"</formula>
    </cfRule>
    <cfRule type="expression" priority="9" dxfId="2">
      <formula>$B11="выездка"</formula>
    </cfRule>
    <cfRule type="expression" priority="10" dxfId="1">
      <formula>$B11="троеборье"</formula>
    </cfRule>
  </conditionalFormatting>
  <conditionalFormatting sqref="K11">
    <cfRule type="expression" priority="5" dxfId="3">
      <formula>$B11="конкур"</formula>
    </cfRule>
    <cfRule type="expression" priority="6" dxfId="2">
      <formula>$B11="выездка"</formula>
    </cfRule>
    <cfRule type="expression" priority="7" dxfId="1">
      <formula>$B11="троеборье"</formula>
    </cfRule>
  </conditionalFormatting>
  <conditionalFormatting sqref="K11">
    <cfRule type="expression" priority="2" dxfId="3">
      <formula>$B11="конкур"</formula>
    </cfRule>
    <cfRule type="expression" priority="3" dxfId="2">
      <formula>$B11="выездка"</formula>
    </cfRule>
    <cfRule type="expression" priority="4" dxfId="1">
      <formula>$B11="троеборье"</formula>
    </cfRule>
  </conditionalFormatting>
  <conditionalFormatting sqref="G11:K11 D11">
    <cfRule type="expression" priority="1" dxfId="0">
      <formula>#REF!="нет"</formula>
    </cfRule>
  </conditionalFormatting>
  <printOptions/>
  <pageMargins left="0.15748031496062992" right="0.15748031496062992" top="0.1968503937007874" bottom="0.2362204724409449" header="0.2362204724409449" footer="0.15748031496062992"/>
  <pageSetup fitToHeight="3" fitToWidth="1" horizontalDpi="600" verticalDpi="600" orientation="landscape" paperSize="9" scale="6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4"/>
  <sheetViews>
    <sheetView view="pageBreakPreview" zoomScaleSheetLayoutView="100" zoomScalePageLayoutView="0" workbookViewId="0" topLeftCell="A1">
      <selection activeCell="K8" sqref="K8:K9"/>
    </sheetView>
  </sheetViews>
  <sheetFormatPr defaultColWidth="9.140625" defaultRowHeight="12.75"/>
  <cols>
    <col min="1" max="1" width="4.8515625" style="17" customWidth="1"/>
    <col min="2" max="3" width="4.7109375" style="17" hidden="1" customWidth="1"/>
    <col min="4" max="4" width="15.7109375" style="17" customWidth="1"/>
    <col min="5" max="5" width="7.7109375" style="17" customWidth="1"/>
    <col min="6" max="6" width="6.140625" style="17" customWidth="1"/>
    <col min="7" max="7" width="25.421875" style="17" customWidth="1"/>
    <col min="8" max="8" width="7.7109375" style="17" customWidth="1"/>
    <col min="9" max="9" width="15.28125" style="17" customWidth="1"/>
    <col min="10" max="10" width="12.7109375" style="17" hidden="1" customWidth="1"/>
    <col min="11" max="11" width="23.00390625" style="17" customWidth="1"/>
    <col min="12" max="13" width="6.7109375" style="17" customWidth="1"/>
    <col min="14" max="14" width="8.140625" style="17" customWidth="1"/>
    <col min="15" max="15" width="3.7109375" style="17" customWidth="1"/>
    <col min="16" max="17" width="6.7109375" style="17" customWidth="1"/>
    <col min="18" max="18" width="8.140625" style="17" customWidth="1"/>
    <col min="19" max="19" width="3.7109375" style="17" customWidth="1"/>
    <col min="20" max="21" width="6.7109375" style="17" customWidth="1"/>
    <col min="22" max="22" width="7.421875" style="17" customWidth="1"/>
    <col min="23" max="23" width="3.7109375" style="17" customWidth="1"/>
    <col min="24" max="25" width="6.7109375" style="17" customWidth="1"/>
    <col min="26" max="26" width="4.57421875" style="17" customWidth="1"/>
    <col min="27" max="27" width="10.57421875" style="17" customWidth="1"/>
    <col min="28" max="16384" width="9.140625" style="17" customWidth="1"/>
  </cols>
  <sheetData>
    <row r="1" spans="1:27" ht="55.5" customHeight="1">
      <c r="A1" s="356" t="s">
        <v>293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356"/>
      <c r="AA1" s="356"/>
    </row>
    <row r="2" spans="1:27" s="21" customFormat="1" ht="15.75" customHeight="1">
      <c r="A2" s="357" t="s">
        <v>357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</row>
    <row r="3" spans="1:27" s="22" customFormat="1" ht="15.75" customHeight="1">
      <c r="A3" s="358" t="s">
        <v>28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</row>
    <row r="4" spans="1:27" s="23" customFormat="1" ht="15.75" customHeight="1">
      <c r="A4" s="359" t="s">
        <v>204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</row>
    <row r="5" spans="1:27" ht="15" customHeight="1">
      <c r="A5" s="360" t="s">
        <v>354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</row>
    <row r="6" spans="1:27" ht="15" customHeight="1">
      <c r="A6" s="207"/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</row>
    <row r="7" spans="1:27" s="211" customFormat="1" ht="15" customHeight="1">
      <c r="A7" s="145" t="s">
        <v>67</v>
      </c>
      <c r="B7" s="208"/>
      <c r="C7" s="208"/>
      <c r="D7" s="209"/>
      <c r="E7" s="209"/>
      <c r="F7" s="209"/>
      <c r="G7" s="209"/>
      <c r="H7" s="209"/>
      <c r="I7" s="210"/>
      <c r="J7" s="210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147" t="s">
        <v>140</v>
      </c>
    </row>
    <row r="8" spans="1:27" s="24" customFormat="1" ht="19.5" customHeight="1">
      <c r="A8" s="361" t="s">
        <v>29</v>
      </c>
      <c r="B8" s="361" t="s">
        <v>21</v>
      </c>
      <c r="C8" s="212"/>
      <c r="D8" s="362" t="s">
        <v>236</v>
      </c>
      <c r="E8" s="362" t="s">
        <v>2</v>
      </c>
      <c r="F8" s="361" t="s">
        <v>3</v>
      </c>
      <c r="G8" s="362" t="s">
        <v>237</v>
      </c>
      <c r="H8" s="362" t="s">
        <v>2</v>
      </c>
      <c r="I8" s="362" t="s">
        <v>4</v>
      </c>
      <c r="J8" s="213"/>
      <c r="K8" s="362" t="s">
        <v>6</v>
      </c>
      <c r="L8" s="325" t="s">
        <v>89</v>
      </c>
      <c r="M8" s="325"/>
      <c r="N8" s="325"/>
      <c r="O8" s="325"/>
      <c r="P8" s="325" t="s">
        <v>66</v>
      </c>
      <c r="Q8" s="325"/>
      <c r="R8" s="325"/>
      <c r="S8" s="325"/>
      <c r="T8" s="325" t="s">
        <v>32</v>
      </c>
      <c r="U8" s="325"/>
      <c r="V8" s="325"/>
      <c r="W8" s="325"/>
      <c r="X8" s="363" t="s">
        <v>192</v>
      </c>
      <c r="Y8" s="363"/>
      <c r="Z8" s="364" t="s">
        <v>193</v>
      </c>
      <c r="AA8" s="364" t="s">
        <v>37</v>
      </c>
    </row>
    <row r="9" spans="1:27" s="24" customFormat="1" ht="39.75" customHeight="1">
      <c r="A9" s="361"/>
      <c r="B9" s="361"/>
      <c r="C9" s="212"/>
      <c r="D9" s="362"/>
      <c r="E9" s="362"/>
      <c r="F9" s="361"/>
      <c r="G9" s="362"/>
      <c r="H9" s="362"/>
      <c r="I9" s="362"/>
      <c r="J9" s="213"/>
      <c r="K9" s="362"/>
      <c r="L9" s="174" t="s">
        <v>194</v>
      </c>
      <c r="M9" s="174" t="s">
        <v>195</v>
      </c>
      <c r="N9" s="214" t="s">
        <v>40</v>
      </c>
      <c r="O9" s="174" t="s">
        <v>29</v>
      </c>
      <c r="P9" s="174" t="s">
        <v>194</v>
      </c>
      <c r="Q9" s="174" t="s">
        <v>195</v>
      </c>
      <c r="R9" s="214" t="s">
        <v>40</v>
      </c>
      <c r="S9" s="174" t="s">
        <v>29</v>
      </c>
      <c r="T9" s="174" t="s">
        <v>194</v>
      </c>
      <c r="U9" s="174" t="s">
        <v>195</v>
      </c>
      <c r="V9" s="214" t="s">
        <v>40</v>
      </c>
      <c r="W9" s="174" t="s">
        <v>29</v>
      </c>
      <c r="X9" s="174" t="s">
        <v>194</v>
      </c>
      <c r="Y9" s="174" t="s">
        <v>195</v>
      </c>
      <c r="Z9" s="364"/>
      <c r="AA9" s="364"/>
    </row>
    <row r="10" spans="1:27" s="25" customFormat="1" ht="53.25" customHeight="1">
      <c r="A10" s="297">
        <v>1</v>
      </c>
      <c r="B10" s="202"/>
      <c r="C10" s="203"/>
      <c r="D10" s="192" t="s">
        <v>294</v>
      </c>
      <c r="E10" s="59" t="s">
        <v>136</v>
      </c>
      <c r="F10" s="141" t="s">
        <v>10</v>
      </c>
      <c r="G10" s="58" t="s">
        <v>295</v>
      </c>
      <c r="H10" s="59" t="s">
        <v>205</v>
      </c>
      <c r="I10" s="141" t="s">
        <v>137</v>
      </c>
      <c r="J10" s="141" t="s">
        <v>11</v>
      </c>
      <c r="K10" s="68" t="s">
        <v>77</v>
      </c>
      <c r="L10" s="217">
        <v>69</v>
      </c>
      <c r="M10" s="217">
        <v>77.2</v>
      </c>
      <c r="N10" s="218">
        <f>(L10+M10)/2</f>
        <v>73.1</v>
      </c>
      <c r="O10" s="219">
        <f>RANK(N10,N$10:N$10,0)</f>
        <v>1</v>
      </c>
      <c r="P10" s="217">
        <v>71</v>
      </c>
      <c r="Q10" s="217">
        <v>74</v>
      </c>
      <c r="R10" s="218">
        <f>(P10+Q10)/2</f>
        <v>72.5</v>
      </c>
      <c r="S10" s="219">
        <f>RANK(R10,R$10:R$10,0)</f>
        <v>1</v>
      </c>
      <c r="T10" s="217">
        <v>69.75</v>
      </c>
      <c r="U10" s="217">
        <v>72</v>
      </c>
      <c r="V10" s="218">
        <f>(T10+U10)/2</f>
        <v>70.875</v>
      </c>
      <c r="W10" s="219">
        <f>RANK(V10,V$10:V$10,0)</f>
        <v>1</v>
      </c>
      <c r="X10" s="220">
        <f>(L10+P10+T10)/3</f>
        <v>69.91666666666667</v>
      </c>
      <c r="Y10" s="220">
        <f>(M10+Q10+U10)/3-Z10</f>
        <v>74.39999999999999</v>
      </c>
      <c r="Z10" s="221"/>
      <c r="AA10" s="222">
        <f>(X10+Y10)/2</f>
        <v>72.15833333333333</v>
      </c>
    </row>
    <row r="11" spans="1:27" ht="13.5" customHeight="1">
      <c r="A11" s="204"/>
      <c r="B11" s="204"/>
      <c r="C11" s="204"/>
      <c r="D11" s="205"/>
      <c r="E11" s="205"/>
      <c r="F11" s="205"/>
      <c r="G11" s="204"/>
      <c r="H11" s="204"/>
      <c r="I11" s="204"/>
      <c r="J11" s="204"/>
      <c r="K11" s="206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</row>
    <row r="12" spans="1:27" ht="18.75" customHeight="1">
      <c r="A12" s="204"/>
      <c r="B12" s="204"/>
      <c r="C12" s="204"/>
      <c r="D12" s="129" t="s">
        <v>24</v>
      </c>
      <c r="E12" s="89"/>
      <c r="F12" s="89"/>
      <c r="G12" s="89"/>
      <c r="H12" s="89"/>
      <c r="I12" s="89"/>
      <c r="J12" s="89"/>
      <c r="K12" s="130" t="s">
        <v>141</v>
      </c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</row>
    <row r="13" spans="1:27" ht="15.75">
      <c r="A13" s="204"/>
      <c r="B13" s="204"/>
      <c r="C13" s="204"/>
      <c r="D13" s="129"/>
      <c r="E13" s="89"/>
      <c r="F13" s="89"/>
      <c r="G13" s="89"/>
      <c r="H13" s="89"/>
      <c r="I13" s="89"/>
      <c r="J13" s="89"/>
      <c r="K13" s="56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</row>
    <row r="14" spans="1:27" ht="30" customHeight="1">
      <c r="A14" s="204"/>
      <c r="B14" s="204"/>
      <c r="C14" s="204"/>
      <c r="D14" s="129" t="s">
        <v>25</v>
      </c>
      <c r="E14" s="89"/>
      <c r="F14" s="89"/>
      <c r="G14" s="89"/>
      <c r="H14" s="89"/>
      <c r="I14" s="89"/>
      <c r="J14" s="89"/>
      <c r="K14" s="130" t="s">
        <v>152</v>
      </c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</row>
  </sheetData>
  <sheetProtection/>
  <mergeCells count="20">
    <mergeCell ref="T8:W8"/>
    <mergeCell ref="X8:Y8"/>
    <mergeCell ref="Z8:Z9"/>
    <mergeCell ref="AA8:AA9"/>
    <mergeCell ref="G8:G9"/>
    <mergeCell ref="H8:H9"/>
    <mergeCell ref="I8:I9"/>
    <mergeCell ref="K8:K9"/>
    <mergeCell ref="L8:O8"/>
    <mergeCell ref="P8:S8"/>
    <mergeCell ref="A1:AA1"/>
    <mergeCell ref="A2:AA2"/>
    <mergeCell ref="A3:AA3"/>
    <mergeCell ref="A4:AA4"/>
    <mergeCell ref="A5:AA5"/>
    <mergeCell ref="A8:A9"/>
    <mergeCell ref="B8:B9"/>
    <mergeCell ref="D8:D9"/>
    <mergeCell ref="E8:E9"/>
    <mergeCell ref="F8:F9"/>
  </mergeCells>
  <conditionalFormatting sqref="D10 G10:I10 K10">
    <cfRule type="expression" priority="30" dxfId="2" stopIfTrue="1">
      <formula>#REF!=2018</formula>
    </cfRule>
  </conditionalFormatting>
  <conditionalFormatting sqref="D10 G10:K10">
    <cfRule type="expression" priority="27" dxfId="3">
      <formula>$B10="конкур"</formula>
    </cfRule>
    <cfRule type="expression" priority="28" dxfId="2">
      <formula>$B10="выездка"</formula>
    </cfRule>
    <cfRule type="expression" priority="29" dxfId="1">
      <formula>$B10="троеборье"</formula>
    </cfRule>
  </conditionalFormatting>
  <conditionalFormatting sqref="I10">
    <cfRule type="expression" priority="24" dxfId="3">
      <formula>$B10="конкур"</formula>
    </cfRule>
    <cfRule type="expression" priority="25" dxfId="2">
      <formula>$B10="выездка"</formula>
    </cfRule>
    <cfRule type="expression" priority="26" dxfId="1">
      <formula>$B10="троеборье"</formula>
    </cfRule>
  </conditionalFormatting>
  <conditionalFormatting sqref="I10">
    <cfRule type="expression" priority="21" dxfId="3">
      <formula>$B10="конкур"</formula>
    </cfRule>
    <cfRule type="expression" priority="22" dxfId="2">
      <formula>$B10="выездка"</formula>
    </cfRule>
    <cfRule type="expression" priority="23" dxfId="1">
      <formula>$B10="троеборье"</formula>
    </cfRule>
  </conditionalFormatting>
  <conditionalFormatting sqref="K10">
    <cfRule type="expression" priority="18" dxfId="3">
      <formula>$B10="конкур"</formula>
    </cfRule>
    <cfRule type="expression" priority="19" dxfId="2">
      <formula>$B10="выездка"</formula>
    </cfRule>
    <cfRule type="expression" priority="20" dxfId="1">
      <formula>$B10="троеборье"</formula>
    </cfRule>
  </conditionalFormatting>
  <conditionalFormatting sqref="K10">
    <cfRule type="expression" priority="15" dxfId="3">
      <formula>$B10="конкур"</formula>
    </cfRule>
    <cfRule type="expression" priority="16" dxfId="2">
      <formula>$B10="выездка"</formula>
    </cfRule>
    <cfRule type="expression" priority="17" dxfId="1">
      <formula>$B10="троеборье"</formula>
    </cfRule>
  </conditionalFormatting>
  <conditionalFormatting sqref="D10 G10:K10">
    <cfRule type="expression" priority="14" dxfId="2" stopIfTrue="1">
      <formula>#REF!=2018</formula>
    </cfRule>
  </conditionalFormatting>
  <conditionalFormatting sqref="I10">
    <cfRule type="expression" priority="11" dxfId="3">
      <formula>$B10="конкур"</formula>
    </cfRule>
    <cfRule type="expression" priority="12" dxfId="2">
      <formula>$B10="выездка"</formula>
    </cfRule>
    <cfRule type="expression" priority="13" dxfId="1">
      <formula>$B10="троеборье"</formula>
    </cfRule>
  </conditionalFormatting>
  <conditionalFormatting sqref="I10">
    <cfRule type="expression" priority="8" dxfId="3">
      <formula>$B10="конкур"</formula>
    </cfRule>
    <cfRule type="expression" priority="9" dxfId="2">
      <formula>$B10="выездка"</formula>
    </cfRule>
    <cfRule type="expression" priority="10" dxfId="1">
      <formula>$B10="троеборье"</formula>
    </cfRule>
  </conditionalFormatting>
  <conditionalFormatting sqref="K10">
    <cfRule type="expression" priority="5" dxfId="3">
      <formula>$B10="конкур"</formula>
    </cfRule>
    <cfRule type="expression" priority="6" dxfId="2">
      <formula>$B10="выездка"</formula>
    </cfRule>
    <cfRule type="expression" priority="7" dxfId="1">
      <formula>$B10="троеборье"</formula>
    </cfRule>
  </conditionalFormatting>
  <conditionalFormatting sqref="K10">
    <cfRule type="expression" priority="2" dxfId="3">
      <formula>$B10="конкур"</formula>
    </cfRule>
    <cfRule type="expression" priority="3" dxfId="2">
      <formula>$B10="выездка"</formula>
    </cfRule>
    <cfRule type="expression" priority="4" dxfId="1">
      <formula>$B10="троеборье"</formula>
    </cfRule>
  </conditionalFormatting>
  <conditionalFormatting sqref="G10:K10 D10">
    <cfRule type="expression" priority="1" dxfId="0">
      <formula>#REF!="нет"</formula>
    </cfRule>
  </conditionalFormatting>
  <printOptions/>
  <pageMargins left="0.15748031496062992" right="0.15748031496062992" top="0.1968503937007874" bottom="0.2362204724409449" header="0.2362204724409449" footer="0.15748031496062992"/>
  <pageSetup fitToHeight="3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Лябохов Даниэль</dc:creator>
  <cp:keywords/>
  <dc:description/>
  <cp:lastModifiedBy>Администратор</cp:lastModifiedBy>
  <cp:lastPrinted>2023-02-18T17:00:18Z</cp:lastPrinted>
  <dcterms:created xsi:type="dcterms:W3CDTF">2018-02-14T07:49:33Z</dcterms:created>
  <dcterms:modified xsi:type="dcterms:W3CDTF">2023-02-18T17:26:52Z</dcterms:modified>
  <cp:category/>
  <cp:version/>
  <cp:contentType/>
  <cp:contentStatus/>
</cp:coreProperties>
</file>