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6608" windowHeight="9372" tabRatio="955" activeTab="9"/>
  </bookViews>
  <sheets>
    <sheet name="МЛ" sheetId="1" r:id="rId1"/>
    <sheet name="оп1,2 (пони)" sheetId="2" r:id="rId2"/>
    <sheet name="оп1,2" sheetId="3" r:id="rId3"/>
    <sheet name="оп2 (ОСФ)" sheetId="4" r:id="rId4"/>
    <sheet name="ППд А " sheetId="5" r:id="rId5"/>
    <sheet name="ППд А (ок)" sheetId="6" r:id="rId6"/>
    <sheet name="КПд " sheetId="7" r:id="rId7"/>
    <sheet name="КПд (ок)" sheetId="8" r:id="rId8"/>
    <sheet name="МП" sheetId="9" r:id="rId9"/>
    <sheet name="Судейская" sheetId="10" r:id="rId10"/>
  </sheets>
  <definedNames>
    <definedName name="_xlnm.Print_Area" localSheetId="6">'КПд '!$A$1:$Z$16</definedName>
    <definedName name="_xlnm.Print_Area" localSheetId="7">'КПд (ок)'!$A$1:$Z$19</definedName>
    <definedName name="_xlnm.Print_Area" localSheetId="0">'МЛ'!$A$1:$L$41</definedName>
    <definedName name="_xlnm.Print_Area" localSheetId="8">'МП'!$A$1:$Z$17</definedName>
    <definedName name="_xlnm.Print_Area" localSheetId="2">'оп1,2'!$A$1:$Z$24</definedName>
    <definedName name="_xlnm.Print_Area" localSheetId="1">'оп1,2 (пони)'!$A$1:$Z$23</definedName>
    <definedName name="_xlnm.Print_Area" localSheetId="3">'оп2 (ОСФ)'!$A$1:$Z$17</definedName>
    <definedName name="_xlnm.Print_Area" localSheetId="4">'ППд А '!$A$1:$AA$24</definedName>
    <definedName name="_xlnm.Print_Area" localSheetId="5">'ППд А (ок)'!$A$1:$AA$21</definedName>
  </definedNames>
  <calcPr fullCalcOnLoad="1"/>
</workbook>
</file>

<file path=xl/sharedStrings.xml><?xml version="1.0" encoding="utf-8"?>
<sst xmlns="http://schemas.openxmlformats.org/spreadsheetml/2006/main" count="911" uniqueCount="213">
  <si>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</si>
  <si>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</si>
  <si>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</si>
  <si>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</si>
  <si>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</si>
  <si>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</si>
  <si>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</si>
  <si>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</si>
  <si>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</si>
  <si>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</si>
  <si>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</si>
  <si>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</si>
  <si>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</si>
  <si>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</si>
  <si>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</si>
  <si>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</si>
  <si>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</si>
  <si>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Н</t>
  </si>
  <si>
    <t>C</t>
  </si>
  <si>
    <t>Ошибки в схеме</t>
  </si>
  <si>
    <t>Всего баллов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</si>
  <si>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</si>
  <si>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</si>
  <si>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</si>
  <si>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</si>
  <si>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</si>
  <si>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</si>
  <si>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</si>
  <si>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</si>
  <si>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</si>
  <si>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</si>
  <si>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</si>
  <si>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</si>
  <si>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</si>
  <si>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Ветеринарный врач</t>
  </si>
  <si>
    <t>самостоятельно</t>
  </si>
  <si>
    <t xml:space="preserve">Главный судья </t>
  </si>
  <si>
    <t>М</t>
  </si>
  <si>
    <t>Технический делегат</t>
  </si>
  <si>
    <t>Медиана</t>
  </si>
  <si>
    <t>Морковкин Г.</t>
  </si>
  <si>
    <t>С</t>
  </si>
  <si>
    <t>Шеф-стюард</t>
  </si>
  <si>
    <t>Справка о составе судейской коллегии: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</si>
  <si>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</si>
  <si>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</si>
  <si>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</si>
  <si>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</si>
  <si>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</si>
  <si>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</si>
  <si>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</si>
  <si>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</si>
  <si>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Технические ошибки</t>
  </si>
  <si>
    <t>Технический Делегат</t>
  </si>
  <si>
    <t>Аббакумов П.К.</t>
  </si>
  <si>
    <t>Малый Приз</t>
  </si>
  <si>
    <t>мужчины и женщины</t>
  </si>
  <si>
    <t>Судья-член Гранд-жюри</t>
  </si>
  <si>
    <t>Срединный результат</t>
  </si>
  <si>
    <t>СС2К</t>
  </si>
  <si>
    <t>Кадыралиева А.В.</t>
  </si>
  <si>
    <t>ППдА</t>
  </si>
  <si>
    <t>д</t>
  </si>
  <si>
    <t>ок</t>
  </si>
  <si>
    <t>дп</t>
  </si>
  <si>
    <t>юноши и девушки 14-18 лет, юниоры и юниорки 16-21 год, мужчины и женщины</t>
  </si>
  <si>
    <t>Выездка - Малый круг</t>
  </si>
  <si>
    <t>мальчики и девочки 10-12 лет, мальчики и девочки 12-14 лет</t>
  </si>
  <si>
    <t>мальчики и девочки 10-12 лет, мальчики и девочки 12-14 лет, 
мальчики и девочки 9-12 лет (на лошадях до 150 см в холке), мальчики и девочки 12-16 лет (на лошадях до 150 см в холке), 
юноши и девушки 14-18 лет, мужчины и женщины</t>
  </si>
  <si>
    <t>-</t>
  </si>
  <si>
    <t>Выездка (высота в холке до 150 см)</t>
  </si>
  <si>
    <t>Санкт-Петербург</t>
  </si>
  <si>
    <t>МП</t>
  </si>
  <si>
    <t>006914</t>
  </si>
  <si>
    <r>
      <t xml:space="preserve">РЕШЕТНИКОВА </t>
    </r>
    <r>
      <rPr>
        <sz val="9"/>
        <rFont val="Verdana"/>
        <family val="2"/>
      </rPr>
      <t>Ева, 2014</t>
    </r>
  </si>
  <si>
    <t>СС1К</t>
  </si>
  <si>
    <t>Секретарь</t>
  </si>
  <si>
    <t>Кадыралиева А. - СС2К - Ленинградская область</t>
  </si>
  <si>
    <t>мальчики и девочки 9 - 12 лет</t>
  </si>
  <si>
    <t>мальчики и девочки 9-12 лет</t>
  </si>
  <si>
    <t>ПРЕДВАРИТЕЛЬНЫЙ ПРИЗ А. Дети (FEI 2020) / Дети</t>
  </si>
  <si>
    <t>ПРЕДВАРИТЕЛЬНЫЙ ПРИЗ А. Дети (FEI 2020) / Открытый класс</t>
  </si>
  <si>
    <t>осф</t>
  </si>
  <si>
    <t>ППю</t>
  </si>
  <si>
    <t>2Ю</t>
  </si>
  <si>
    <t>016191</t>
  </si>
  <si>
    <t>Русакова М.</t>
  </si>
  <si>
    <t>КЗ Калгановский / Ленинградская область</t>
  </si>
  <si>
    <t>КУБОК ГЛАВЫ АДМИНИСТРАЦИИ ЛУЖСКОГО МУНИЦИПАЛЬНОГО РАЙОНА, ЭТАП
Муниципальные соревнования</t>
  </si>
  <si>
    <t xml:space="preserve">
КУБОК ГЛАВЫ АДМИНИСТРАЦИИ ЛУЖСКОГО МУНИЦИПАЛЬНОГО РАЙОНА, ЭТАП
Муниципальные соревнования
</t>
  </si>
  <si>
    <r>
      <t>ОТВАЖНОЕ СЕРДЦЕ</t>
    </r>
    <r>
      <rPr>
        <sz val="9"/>
        <rFont val="Verdana"/>
        <family val="2"/>
      </rPr>
      <t>-11 (122), жер., бур., Уэльск.пони, Вайлдхил Ноджин, Россия</t>
    </r>
  </si>
  <si>
    <t>5л</t>
  </si>
  <si>
    <t>4г</t>
  </si>
  <si>
    <t>Траченко С.</t>
  </si>
  <si>
    <t>КСК "Лужаночка"/ Ленинградская область</t>
  </si>
  <si>
    <t>004989</t>
  </si>
  <si>
    <t>Леонтьева И.</t>
  </si>
  <si>
    <t>047595</t>
  </si>
  <si>
    <r>
      <t>ФИАЛКА-</t>
    </r>
    <r>
      <rPr>
        <sz val="9"/>
        <rFont val="Verdana"/>
        <family val="2"/>
      </rPr>
      <t>15, коб., рыж., полукр., Ларс, Белгородская обл.</t>
    </r>
  </si>
  <si>
    <t>030181</t>
  </si>
  <si>
    <t>Сысоева И.</t>
  </si>
  <si>
    <r>
      <t xml:space="preserve">ЯКОВЛЕВА </t>
    </r>
    <r>
      <rPr>
        <sz val="9"/>
        <rFont val="Verdana"/>
        <family val="2"/>
      </rPr>
      <t>Александра</t>
    </r>
  </si>
  <si>
    <r>
      <t>ФЕЯ</t>
    </r>
    <r>
      <rPr>
        <sz val="9"/>
        <rFont val="Verdana"/>
        <family val="2"/>
      </rPr>
      <t>-10, коб., пеп.-вор., полукр., Посол, Ленинградская обл.</t>
    </r>
  </si>
  <si>
    <t>042511</t>
  </si>
  <si>
    <t>019691</t>
  </si>
  <si>
    <t>028082</t>
  </si>
  <si>
    <t>Иванова Н.</t>
  </si>
  <si>
    <t>006278</t>
  </si>
  <si>
    <t>Кутаков В.</t>
  </si>
  <si>
    <t>147105</t>
  </si>
  <si>
    <t>КК "Фарфор" / 
Новгородская область</t>
  </si>
  <si>
    <t>Допущен</t>
  </si>
  <si>
    <r>
      <t xml:space="preserve">ЕФИМОВА </t>
    </r>
    <r>
      <rPr>
        <sz val="9"/>
        <rFont val="Verdana"/>
        <family val="2"/>
      </rPr>
      <t>Диана, 2005</t>
    </r>
  </si>
  <si>
    <r>
      <t xml:space="preserve">СОРОКОПУДОВА </t>
    </r>
    <r>
      <rPr>
        <sz val="9"/>
        <rFont val="Verdana"/>
        <family val="2"/>
      </rPr>
      <t>Екатерина</t>
    </r>
  </si>
  <si>
    <r>
      <t xml:space="preserve">КАДУК </t>
    </r>
    <r>
      <rPr>
        <sz val="9"/>
        <rFont val="Verdana"/>
        <family val="2"/>
      </rPr>
      <t>Екатерина, 2008</t>
    </r>
  </si>
  <si>
    <t>Ганюшкина Л.А.</t>
  </si>
  <si>
    <t>Веселова Т. В.</t>
  </si>
  <si>
    <t>Выездка - большой круг, выездка - малый круг,                                                                                            выездка на лошади до 6 лет, выездка (высота в холке до 150 см)</t>
  </si>
  <si>
    <r>
      <t xml:space="preserve">КУБОК ГЛАВЫ АДМИНИСТРАЦИИ ЛУЖСКОГО МУНИЦИПАЛЬНОГО РАЙОНА, ЭТАП
</t>
    </r>
    <r>
      <rPr>
        <sz val="14"/>
        <rFont val="Verdana"/>
        <family val="2"/>
      </rPr>
      <t>Муниципальные соревнования</t>
    </r>
  </si>
  <si>
    <r>
      <t xml:space="preserve">КУБОК ГЛАВЫ АДМИНИСТРАЦИИ ЛУЖСКОГО                                   МУНИЦИПАЛЬНОГО РАЙОНА, ЭТАП
</t>
    </r>
    <r>
      <rPr>
        <sz val="14"/>
        <rFont val="Verdana"/>
        <family val="2"/>
      </rPr>
      <t>Муниципальные соревнования</t>
    </r>
  </si>
  <si>
    <t xml:space="preserve">Обязательная программа №1 (Езда ФКС СПб №1.2) </t>
  </si>
  <si>
    <t>Обязательная программа №1 (Езда ФКС СПб №1.2) / Открытый класс</t>
  </si>
  <si>
    <t>Обязательная программа №2 (ОСФ) Тест В</t>
  </si>
  <si>
    <t>03 июня 2023г.</t>
  </si>
  <si>
    <t>Морковкин Г. Н.</t>
  </si>
  <si>
    <t>Ружинская Е. В.</t>
  </si>
  <si>
    <t>ССВК</t>
  </si>
  <si>
    <t>Киреева Н. В.</t>
  </si>
  <si>
    <t>Морковкин Г. - СС1К - Ленинградская область</t>
  </si>
  <si>
    <t>Ружинская Е. - ССВК - Ленинградская  бласть</t>
  </si>
  <si>
    <t>062201</t>
  </si>
  <si>
    <t>009120</t>
  </si>
  <si>
    <t>МАУ "Спорт и молодость"</t>
  </si>
  <si>
    <t>Морева Н.</t>
  </si>
  <si>
    <t>2</t>
  </si>
  <si>
    <t>049209</t>
  </si>
  <si>
    <t>005966</t>
  </si>
  <si>
    <t>КПд</t>
  </si>
  <si>
    <t>оп1,2</t>
  </si>
  <si>
    <t>127903</t>
  </si>
  <si>
    <t>3</t>
  </si>
  <si>
    <t>118309</t>
  </si>
  <si>
    <t>091011</t>
  </si>
  <si>
    <r>
      <t xml:space="preserve">КАЮКОВА </t>
    </r>
    <r>
      <rPr>
        <sz val="9"/>
        <rFont val="Verdana"/>
        <family val="2"/>
      </rPr>
      <t>Светлана</t>
    </r>
  </si>
  <si>
    <r>
      <t xml:space="preserve">СИРОТИНА </t>
    </r>
    <r>
      <rPr>
        <sz val="9"/>
        <rFont val="Verdana"/>
        <family val="2"/>
      </rPr>
      <t>Кристина, 2009</t>
    </r>
  </si>
  <si>
    <r>
      <t xml:space="preserve">НЕУЙМИНА </t>
    </r>
    <r>
      <rPr>
        <sz val="9"/>
        <rFont val="Verdana"/>
        <family val="2"/>
      </rPr>
      <t>Станислава</t>
    </r>
  </si>
  <si>
    <r>
      <t xml:space="preserve">КУЗНЕЦОВА </t>
    </r>
    <r>
      <rPr>
        <sz val="9"/>
        <rFont val="Verdana"/>
        <family val="2"/>
      </rPr>
      <t>Маргарита, 2009</t>
    </r>
  </si>
  <si>
    <r>
      <t xml:space="preserve">ЧЕРЕМХИНА </t>
    </r>
    <r>
      <rPr>
        <sz val="9"/>
        <rFont val="Verdana"/>
        <family val="2"/>
      </rPr>
      <t>Анна, 2011</t>
    </r>
  </si>
  <si>
    <t>131008</t>
  </si>
  <si>
    <t>053489</t>
  </si>
  <si>
    <r>
      <t xml:space="preserve">АНДРЕЕВА </t>
    </r>
    <r>
      <rPr>
        <sz val="9"/>
        <rFont val="Verdana"/>
        <family val="2"/>
      </rPr>
      <t>Мария, 2006</t>
    </r>
  </si>
  <si>
    <t>064106</t>
  </si>
  <si>
    <t>130813</t>
  </si>
  <si>
    <r>
      <t xml:space="preserve">БЕЛЯЕВА </t>
    </r>
    <r>
      <rPr>
        <sz val="9"/>
        <rFont val="Verdana"/>
        <family val="2"/>
      </rPr>
      <t>Маргарита, 2013</t>
    </r>
  </si>
  <si>
    <t>МАУ "Спорт и молодость" /  Ленинградская область</t>
  </si>
  <si>
    <t>КСК "Северная усадьба" / Ленинградская область</t>
  </si>
  <si>
    <t>Калгановский к/з</t>
  </si>
  <si>
    <t>К/З "Калгановский" /    Ленинградская область</t>
  </si>
  <si>
    <t>029580</t>
  </si>
  <si>
    <t>К/З "Калгановский" /    Санкт-Петербург</t>
  </si>
  <si>
    <r>
      <t>МАСКАРАД</t>
    </r>
    <r>
      <rPr>
        <sz val="9"/>
        <rFont val="Verdana"/>
        <family val="2"/>
      </rPr>
      <t>-01, мер., сер., полукр.,Мюрат, Россия</t>
    </r>
  </si>
  <si>
    <r>
      <t>КУЛОН-</t>
    </r>
    <r>
      <rPr>
        <sz val="9"/>
        <rFont val="Verdana"/>
        <family val="2"/>
      </rPr>
      <t>05, жер., т.-гн., трак., Орион, Россия</t>
    </r>
  </si>
  <si>
    <r>
      <t xml:space="preserve">ИЗМАЙЛОВА </t>
    </r>
    <r>
      <rPr>
        <sz val="9"/>
        <rFont val="Verdana"/>
        <family val="2"/>
      </rPr>
      <t>Анна</t>
    </r>
  </si>
  <si>
    <r>
      <t>ЖАЛЕЙКА</t>
    </r>
    <r>
      <rPr>
        <sz val="9"/>
        <rFont val="Verdana"/>
        <family val="2"/>
      </rPr>
      <t>-12, коб., вор., орл.рыс., Кунак, Россия</t>
    </r>
  </si>
  <si>
    <r>
      <t xml:space="preserve">КУЗИН </t>
    </r>
    <r>
      <rPr>
        <sz val="9"/>
        <rFont val="Verdana"/>
        <family val="2"/>
      </rPr>
      <t>Вадим, 2011</t>
    </r>
  </si>
  <si>
    <t>035811</t>
  </si>
  <si>
    <r>
      <t>САНГРИЯ-</t>
    </r>
    <r>
      <rPr>
        <sz val="9"/>
        <rFont val="Verdana"/>
        <family val="2"/>
      </rPr>
      <t>12, коб., гнед., полукр., н.з., Россия</t>
    </r>
  </si>
  <si>
    <t>028459</t>
  </si>
  <si>
    <t>Переверзева Е.</t>
  </si>
  <si>
    <t>КСК "Ингерманландия" / Ленинградская обл.</t>
  </si>
  <si>
    <t>КСК "Ингерманландия"/             Ленинградская область</t>
  </si>
  <si>
    <t>030364</t>
  </si>
  <si>
    <r>
      <t>ТАЛИСТА</t>
    </r>
    <r>
      <rPr>
        <sz val="9"/>
        <rFont val="Verdana"/>
        <family val="2"/>
      </rPr>
      <t xml:space="preserve">-11,  коб., сер., трак., Тимати, Россия </t>
    </r>
  </si>
  <si>
    <t>029410</t>
  </si>
  <si>
    <t>Курдинская Е.</t>
  </si>
  <si>
    <t>ч/в /                                       Новгородская область</t>
  </si>
  <si>
    <r>
      <t xml:space="preserve">ИВАНОВА </t>
    </r>
    <r>
      <rPr>
        <sz val="9"/>
        <rFont val="Verdana"/>
        <family val="2"/>
      </rPr>
      <t>Наталья</t>
    </r>
  </si>
  <si>
    <r>
      <t>ТОРРИ ГАЛЬДОНИ</t>
    </r>
    <r>
      <rPr>
        <sz val="9"/>
        <rFont val="Verdana"/>
        <family val="2"/>
      </rPr>
      <t>-06, коб., гнед, вестф., Лидо, Брянская область</t>
    </r>
  </si>
  <si>
    <r>
      <t>ГУДШЕЙПС ГИТАНА</t>
    </r>
    <r>
      <rPr>
        <sz val="9"/>
        <rFont val="Verdana"/>
        <family val="2"/>
      </rPr>
      <t>-09 (138), коб., вор., фелл пони, Байбек Файрспарк, Чехия</t>
    </r>
  </si>
  <si>
    <r>
      <t>МАГНАТ</t>
    </r>
    <r>
      <rPr>
        <sz val="9"/>
        <rFont val="Verdana"/>
        <family val="2"/>
      </rPr>
      <t>-17, мер., гнед., полукр., Гарсон, Россия</t>
    </r>
  </si>
  <si>
    <r>
      <t>ГРАНД ФУЭНТЕ</t>
    </r>
    <r>
      <rPr>
        <sz val="9"/>
        <rFont val="Verdana"/>
        <family val="2"/>
      </rPr>
      <t>-04, мер., св.-гн., ганнов., Нумер, Ленинградская обл.</t>
    </r>
  </si>
  <si>
    <r>
      <t>ПЕСЕНКО</t>
    </r>
    <r>
      <rPr>
        <sz val="9"/>
        <rFont val="Verdana"/>
        <family val="2"/>
      </rPr>
      <t xml:space="preserve"> Егор, 2011</t>
    </r>
  </si>
  <si>
    <t>127113</t>
  </si>
  <si>
    <t>КК "Канди" /       Ленинградская обл.</t>
  </si>
  <si>
    <r>
      <t>ДУТОВА</t>
    </r>
    <r>
      <rPr>
        <sz val="9"/>
        <rFont val="Verdana"/>
        <family val="2"/>
      </rPr>
      <t xml:space="preserve"> София, 2013</t>
    </r>
  </si>
  <si>
    <t>127313</t>
  </si>
  <si>
    <r>
      <t>ВАЛЬКИРИЯ-</t>
    </r>
    <r>
      <rPr>
        <sz val="9"/>
        <rFont val="Verdana"/>
        <family val="2"/>
      </rPr>
      <t>16, коб., т.-рыж., полукр., Вермут, Россия</t>
    </r>
  </si>
  <si>
    <t>022479</t>
  </si>
  <si>
    <t>Рушанова Л.</t>
  </si>
  <si>
    <r>
      <t xml:space="preserve">ГОРДЕЕВА </t>
    </r>
    <r>
      <rPr>
        <sz val="9"/>
        <rFont val="Verdana"/>
        <family val="2"/>
      </rPr>
      <t>Екатерина, 2009</t>
    </r>
  </si>
  <si>
    <t>081707</t>
  </si>
  <si>
    <r>
      <t xml:space="preserve">ВАШКЕВИЧ </t>
    </r>
    <r>
      <rPr>
        <sz val="9"/>
        <rFont val="Verdana"/>
        <family val="2"/>
      </rPr>
      <t>Владислава, 2007</t>
    </r>
  </si>
  <si>
    <t>017230</t>
  </si>
  <si>
    <t>Минибаев А.</t>
  </si>
  <si>
    <t>ч/в /                                       Ленинградская область</t>
  </si>
  <si>
    <r>
      <t xml:space="preserve">НИКИТИНА </t>
    </r>
    <r>
      <rPr>
        <sz val="9"/>
        <rFont val="Verdana"/>
        <family val="2"/>
      </rPr>
      <t>Янина</t>
    </r>
  </si>
  <si>
    <r>
      <t>БРАБУС</t>
    </r>
    <r>
      <rPr>
        <sz val="9"/>
        <rFont val="Verdana"/>
        <family val="2"/>
      </rPr>
      <t>-08, жер., вор., полукр., Атом, Россия</t>
    </r>
  </si>
  <si>
    <r>
      <t xml:space="preserve">ГАРЛИНА </t>
    </r>
    <r>
      <rPr>
        <sz val="9"/>
        <rFont val="Verdana"/>
        <family val="2"/>
      </rPr>
      <t>Светлана, 2008</t>
    </r>
  </si>
  <si>
    <r>
      <t>ЗАБАВА-</t>
    </r>
    <r>
      <rPr>
        <sz val="9"/>
        <rFont val="Verdana"/>
        <family val="2"/>
      </rPr>
      <t>12, коб., савр., полукр., Загар, Россия</t>
    </r>
  </si>
  <si>
    <r>
      <t xml:space="preserve">ОРЛОВА </t>
    </r>
    <r>
      <rPr>
        <sz val="9"/>
        <rFont val="Verdana"/>
        <family val="2"/>
      </rPr>
      <t>Любовь, 2011</t>
    </r>
  </si>
  <si>
    <r>
      <t xml:space="preserve">КАБЫШ </t>
    </r>
    <r>
      <rPr>
        <sz val="9"/>
        <rFont val="Verdana"/>
        <family val="2"/>
      </rPr>
      <t>Евгения, 2013</t>
    </r>
  </si>
  <si>
    <r>
      <rPr>
        <sz val="10"/>
        <rFont val="Verdana"/>
        <family val="2"/>
      </rPr>
      <t>Судьи:</t>
    </r>
    <r>
      <rPr>
        <b/>
        <sz val="10"/>
        <rFont val="Verdana"/>
        <family val="2"/>
      </rPr>
      <t xml:space="preserve"> Н - </t>
    </r>
    <r>
      <rPr>
        <sz val="10"/>
        <rFont val="Verdana"/>
        <family val="2"/>
      </rPr>
      <t>Морковкин Г. - СС1К - Ленинградская обл.,</t>
    </r>
    <r>
      <rPr>
        <b/>
        <sz val="10"/>
        <rFont val="Verdana"/>
        <family val="2"/>
      </rPr>
      <t xml:space="preserve"> С -  </t>
    </r>
    <r>
      <rPr>
        <sz val="10"/>
        <rFont val="Verdana"/>
        <family val="2"/>
      </rPr>
      <t>Киреева Н. - СС2К - Ленинградская обл.,</t>
    </r>
    <r>
      <rPr>
        <b/>
        <sz val="10"/>
        <rFont val="Verdana"/>
        <family val="2"/>
      </rPr>
      <t xml:space="preserve">  М - </t>
    </r>
    <r>
      <rPr>
        <sz val="10"/>
        <rFont val="Verdana"/>
        <family val="2"/>
      </rPr>
      <t>Ружинская Е. - ССВК - Ленинградская обл</t>
    </r>
    <r>
      <rPr>
        <b/>
        <sz val="10"/>
        <rFont val="Verdana"/>
        <family val="2"/>
      </rPr>
      <t>.</t>
    </r>
  </si>
  <si>
    <r>
      <rPr>
        <sz val="10"/>
        <rFont val="Verdana"/>
        <family val="2"/>
      </rPr>
      <t>Судьи:</t>
    </r>
    <r>
      <rPr>
        <b/>
        <sz val="10"/>
        <rFont val="Verdana"/>
        <family val="2"/>
      </rPr>
      <t xml:space="preserve"> С -</t>
    </r>
    <r>
      <rPr>
        <sz val="10"/>
        <rFont val="Verdana"/>
        <family val="2"/>
      </rPr>
      <t xml:space="preserve"> Морковкин Г. - СС1К - Ленинградская обл.,</t>
    </r>
    <r>
      <rPr>
        <b/>
        <sz val="10"/>
        <rFont val="Verdana"/>
        <family val="2"/>
      </rPr>
      <t xml:space="preserve"> М - </t>
    </r>
    <r>
      <rPr>
        <sz val="10"/>
        <rFont val="Verdana"/>
        <family val="2"/>
      </rPr>
      <t>Ружинская Е. - ССВК - Ленинградская обл.,  Киреева Н. - СС2К - Ленинградская обл.</t>
    </r>
  </si>
  <si>
    <t>1</t>
  </si>
  <si>
    <r>
      <rPr>
        <sz val="10"/>
        <rFont val="Verdana"/>
        <family val="2"/>
      </rPr>
      <t>Судьи:</t>
    </r>
    <r>
      <rPr>
        <b/>
        <sz val="10"/>
        <rFont val="Verdana"/>
        <family val="2"/>
      </rPr>
      <t xml:space="preserve"> Н - </t>
    </r>
    <r>
      <rPr>
        <sz val="10"/>
        <rFont val="Verdana"/>
        <family val="2"/>
      </rPr>
      <t>Киреева Н. - СС2К - Ленинградская обл.,</t>
    </r>
    <r>
      <rPr>
        <b/>
        <sz val="10"/>
        <rFont val="Verdana"/>
        <family val="2"/>
      </rPr>
      <t xml:space="preserve"> С - </t>
    </r>
    <r>
      <rPr>
        <sz val="10"/>
        <rFont val="Verdana"/>
        <family val="2"/>
      </rPr>
      <t>Морковкин Г. - СС1К - Ленинградская обл.,</t>
    </r>
    <r>
      <rPr>
        <b/>
        <sz val="10"/>
        <rFont val="Verdana"/>
        <family val="2"/>
      </rPr>
      <t xml:space="preserve"> М - </t>
    </r>
    <r>
      <rPr>
        <sz val="10"/>
        <rFont val="Verdana"/>
        <family val="2"/>
      </rPr>
      <t>Ружинская Е. - ССВК - Ленинградская обл.</t>
    </r>
  </si>
  <si>
    <t>3Ю</t>
  </si>
  <si>
    <t>1Ю</t>
  </si>
  <si>
    <t>Веселова Т. - Санкт- Петербург</t>
  </si>
  <si>
    <t>Выездка - большой круг, выездка - малый круг, выездка на лошади до 6 лет, выездка (высота в холке до 150 см)</t>
  </si>
  <si>
    <r>
      <rPr>
        <b/>
        <sz val="14"/>
        <rFont val="Verdana"/>
        <family val="2"/>
      </rPr>
      <t>КУБОК ГЛАВЫ АДМИНИСТРАЦИИ ЛУЖСКОГО МУНИЦИПАЛЬНОГО РАЙОНА, ЭТАП
Муниципальные соревнования</t>
    </r>
  </si>
  <si>
    <t>КОМАНДНЫЙ ПРИЗ - Дети (FEI 2020) / Дети</t>
  </si>
  <si>
    <t>КОМАНДНЫЙ ПРИЗ - Дети (FEI 2020) / Открытый класс</t>
  </si>
  <si>
    <r>
      <t>МАСКАРАД</t>
    </r>
    <r>
      <rPr>
        <sz val="9"/>
        <rFont val="Verdana"/>
        <family val="2"/>
      </rPr>
      <t>-01, мер., сер., полукр., Мюрат, Россия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</si>
</sst>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1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i/>
      <sz val="12"/>
      <name val="Verdana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Verdana"/>
      <family val="2"/>
    </font>
    <font>
      <sz val="14"/>
      <name val="Verdana"/>
      <family val="2"/>
    </font>
    <font>
      <sz val="8"/>
      <color indexed="9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8"/>
      <color indexed="10"/>
      <name val="Arial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8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1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5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5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5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6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6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6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6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4" fillId="18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8" borderId="1" applyNumberFormat="0" applyAlignment="0" applyProtection="0"/>
    <xf numFmtId="0" fontId="5" fillId="56" borderId="2" applyNumberFormat="0" applyAlignment="0" applyProtection="0"/>
    <xf numFmtId="0" fontId="5" fillId="57" borderId="2" applyNumberFormat="0" applyAlignment="0" applyProtection="0"/>
    <xf numFmtId="0" fontId="5" fillId="57" borderId="2" applyNumberFormat="0" applyAlignment="0" applyProtection="0"/>
    <xf numFmtId="0" fontId="5" fillId="56" borderId="2" applyNumberFormat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6" fillId="57" borderId="1" applyNumberFormat="0" applyAlignment="0" applyProtection="0"/>
    <xf numFmtId="0" fontId="6" fillId="5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58" borderId="7" applyNumberFormat="0" applyAlignment="0" applyProtection="0"/>
    <xf numFmtId="0" fontId="12" fillId="59" borderId="7" applyNumberFormat="0" applyAlignment="0" applyProtection="0"/>
    <xf numFmtId="0" fontId="12" fillId="59" borderId="7" applyNumberFormat="0" applyAlignment="0" applyProtection="0"/>
    <xf numFmtId="0" fontId="12" fillId="58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2" borderId="8" applyNumberFormat="0" applyFont="0" applyAlignment="0" applyProtection="0"/>
    <xf numFmtId="0" fontId="2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2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2" fillId="0" borderId="0" xfId="1036" applyNumberFormat="1" applyFont="1" applyFill="1" applyBorder="1" applyAlignment="1" applyProtection="1">
      <alignment vertical="center"/>
      <protection locked="0"/>
    </xf>
    <xf numFmtId="49" fontId="22" fillId="0" borderId="0" xfId="1036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1057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45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37" applyNumberFormat="1" applyFont="1" applyFill="1" applyBorder="1" applyAlignment="1" applyProtection="1">
      <alignment vertical="center"/>
      <protection locked="0"/>
    </xf>
    <xf numFmtId="0" fontId="0" fillId="0" borderId="0" xfId="1038" applyFont="1" applyAlignment="1" applyProtection="1">
      <alignment vertical="center"/>
      <protection locked="0"/>
    </xf>
    <xf numFmtId="0" fontId="0" fillId="0" borderId="0" xfId="1054" applyFont="1" applyAlignment="1" applyProtection="1">
      <alignment vertical="center"/>
      <protection locked="0"/>
    </xf>
    <xf numFmtId="0" fontId="36" fillId="0" borderId="0" xfId="1054" applyFont="1" applyAlignment="1" applyProtection="1">
      <alignment vertical="center"/>
      <protection locked="0"/>
    </xf>
    <xf numFmtId="0" fontId="37" fillId="0" borderId="0" xfId="1054" applyFont="1" applyAlignment="1" applyProtection="1">
      <alignment vertical="center"/>
      <protection locked="0"/>
    </xf>
    <xf numFmtId="0" fontId="24" fillId="0" borderId="0" xfId="1054" applyFont="1" applyProtection="1">
      <alignment/>
      <protection locked="0"/>
    </xf>
    <xf numFmtId="0" fontId="24" fillId="0" borderId="0" xfId="1054" applyFont="1" applyAlignment="1" applyProtection="1">
      <alignment wrapText="1"/>
      <protection locked="0"/>
    </xf>
    <xf numFmtId="0" fontId="24" fillId="0" borderId="0" xfId="1054" applyFont="1" applyAlignment="1" applyProtection="1">
      <alignment shrinkToFit="1"/>
      <protection locked="0"/>
    </xf>
    <xf numFmtId="1" fontId="33" fillId="0" borderId="0" xfId="1054" applyNumberFormat="1" applyFont="1" applyProtection="1">
      <alignment/>
      <protection locked="0"/>
    </xf>
    <xf numFmtId="169" fontId="24" fillId="0" borderId="0" xfId="1054" applyNumberFormat="1" applyFont="1" applyProtection="1">
      <alignment/>
      <protection locked="0"/>
    </xf>
    <xf numFmtId="0" fontId="33" fillId="0" borderId="0" xfId="1054" applyFont="1" applyProtection="1">
      <alignment/>
      <protection locked="0"/>
    </xf>
    <xf numFmtId="169" fontId="33" fillId="0" borderId="0" xfId="1054" applyNumberFormat="1" applyFont="1" applyProtection="1">
      <alignment/>
      <protection locked="0"/>
    </xf>
    <xf numFmtId="0" fontId="24" fillId="0" borderId="0" xfId="1054" applyFont="1" applyBorder="1" applyAlignment="1" applyProtection="1">
      <alignment horizontal="right" vertical="center"/>
      <protection locked="0"/>
    </xf>
    <xf numFmtId="0" fontId="37" fillId="0" borderId="0" xfId="1038" applyFont="1" applyAlignment="1" applyProtection="1">
      <alignment vertical="center"/>
      <protection locked="0"/>
    </xf>
    <xf numFmtId="1" fontId="27" fillId="64" borderId="10" xfId="1041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41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41" applyFont="1" applyFill="1" applyBorder="1" applyAlignment="1" applyProtection="1">
      <alignment horizontal="center" vertical="center" textRotation="90" wrapText="1"/>
      <protection locked="0"/>
    </xf>
    <xf numFmtId="0" fontId="22" fillId="0" borderId="10" xfId="1054" applyFont="1" applyFill="1" applyBorder="1" applyAlignment="1" applyProtection="1">
      <alignment horizontal="center" vertical="center"/>
      <protection locked="0"/>
    </xf>
    <xf numFmtId="0" fontId="29" fillId="0" borderId="0" xfId="1038" applyFont="1" applyAlignment="1" applyProtection="1">
      <alignment vertical="center"/>
      <protection locked="0"/>
    </xf>
    <xf numFmtId="0" fontId="22" fillId="0" borderId="0" xfId="1041" applyFont="1" applyBorder="1" applyAlignment="1" applyProtection="1">
      <alignment horizontal="center" vertical="center" wrapText="1"/>
      <protection locked="0"/>
    </xf>
    <xf numFmtId="0" fontId="22" fillId="0" borderId="0" xfId="1054" applyFont="1" applyFill="1" applyBorder="1" applyAlignment="1" applyProtection="1">
      <alignment horizontal="center" vertical="center"/>
      <protection locked="0"/>
    </xf>
    <xf numFmtId="0" fontId="27" fillId="64" borderId="0" xfId="0" applyNumberFormat="1" applyFont="1" applyFill="1" applyBorder="1" applyAlignment="1">
      <alignment horizontal="center" vertical="center" wrapText="1"/>
    </xf>
    <xf numFmtId="170" fontId="27" fillId="0" borderId="0" xfId="1038" applyNumberFormat="1" applyFont="1" applyBorder="1" applyAlignment="1" applyProtection="1">
      <alignment horizontal="center" vertical="center" wrapText="1"/>
      <protection locked="0"/>
    </xf>
    <xf numFmtId="169" fontId="35" fillId="0" borderId="0" xfId="1038" applyNumberFormat="1" applyFont="1" applyBorder="1" applyAlignment="1" applyProtection="1">
      <alignment horizontal="center" vertical="center" wrapText="1"/>
      <protection locked="0"/>
    </xf>
    <xf numFmtId="0" fontId="24" fillId="0" borderId="0" xfId="1038" applyFont="1" applyBorder="1" applyAlignment="1" applyProtection="1">
      <alignment horizontal="center" vertical="center" wrapText="1"/>
      <protection locked="0"/>
    </xf>
    <xf numFmtId="1" fontId="27" fillId="0" borderId="0" xfId="1038" applyNumberFormat="1" applyFont="1" applyBorder="1" applyAlignment="1" applyProtection="1">
      <alignment horizontal="center" vertical="center" wrapText="1"/>
      <protection locked="0"/>
    </xf>
    <xf numFmtId="0" fontId="25" fillId="0" borderId="0" xfId="1038" applyFont="1" applyBorder="1" applyAlignment="1" applyProtection="1">
      <alignment horizontal="center" vertical="center" wrapText="1"/>
      <protection locked="0"/>
    </xf>
    <xf numFmtId="0" fontId="22" fillId="0" borderId="0" xfId="1038" applyFont="1" applyAlignment="1" applyProtection="1">
      <alignment vertical="center"/>
      <protection locked="0"/>
    </xf>
    <xf numFmtId="0" fontId="0" fillId="0" borderId="0" xfId="1038" applyNumberFormat="1" applyFont="1" applyFill="1" applyBorder="1" applyAlignment="1" applyProtection="1">
      <alignment horizontal="center" vertical="center"/>
      <protection locked="0"/>
    </xf>
    <xf numFmtId="0" fontId="22" fillId="0" borderId="0" xfId="1038" applyNumberFormat="1" applyFont="1" applyFill="1" applyBorder="1" applyAlignment="1" applyProtection="1">
      <alignment vertical="center"/>
      <protection locked="0"/>
    </xf>
    <xf numFmtId="1" fontId="22" fillId="0" borderId="0" xfId="1038" applyNumberFormat="1" applyFont="1" applyAlignment="1" applyProtection="1">
      <alignment vertical="center"/>
      <protection locked="0"/>
    </xf>
    <xf numFmtId="169" fontId="22" fillId="0" borderId="0" xfId="1038" applyNumberFormat="1" applyFont="1" applyAlignment="1" applyProtection="1">
      <alignment vertical="center"/>
      <protection locked="0"/>
    </xf>
    <xf numFmtId="0" fontId="0" fillId="0" borderId="0" xfId="1038" applyNumberFormat="1" applyFont="1" applyFill="1" applyBorder="1" applyAlignment="1" applyProtection="1">
      <alignment vertical="center"/>
      <protection locked="0"/>
    </xf>
    <xf numFmtId="1" fontId="0" fillId="0" borderId="0" xfId="1038" applyNumberFormat="1" applyFont="1" applyAlignment="1" applyProtection="1">
      <alignment vertical="center"/>
      <protection locked="0"/>
    </xf>
    <xf numFmtId="169" fontId="0" fillId="0" borderId="0" xfId="1038" applyNumberFormat="1" applyFont="1" applyAlignment="1" applyProtection="1">
      <alignment vertical="center"/>
      <protection locked="0"/>
    </xf>
    <xf numFmtId="0" fontId="25" fillId="0" borderId="0" xfId="1045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511" applyNumberFormat="1" applyFont="1" applyFill="1" applyBorder="1" applyAlignment="1" applyProtection="1">
      <alignment horizontal="center" vertical="center"/>
      <protection locked="0"/>
    </xf>
    <xf numFmtId="0" fontId="0" fillId="0" borderId="0" xfId="1047" applyFill="1" applyAlignment="1" applyProtection="1">
      <alignment vertical="center"/>
      <protection locked="0"/>
    </xf>
    <xf numFmtId="0" fontId="20" fillId="0" borderId="0" xfId="1047" applyFont="1" applyFill="1" applyAlignment="1" applyProtection="1">
      <alignment vertical="center"/>
      <protection locked="0"/>
    </xf>
    <xf numFmtId="0" fontId="0" fillId="0" borderId="0" xfId="1047" applyFont="1" applyFill="1" applyAlignment="1" applyProtection="1">
      <alignment horizontal="center" vertical="center"/>
      <protection locked="0"/>
    </xf>
    <xf numFmtId="0" fontId="29" fillId="0" borderId="0" xfId="1047" applyFont="1" applyFill="1" applyAlignment="1" applyProtection="1">
      <alignment horizontal="center" vertical="center"/>
      <protection locked="0"/>
    </xf>
    <xf numFmtId="0" fontId="0" fillId="0" borderId="0" xfId="1047" applyFill="1" applyAlignment="1" applyProtection="1">
      <alignment horizontal="center" vertical="center" wrapText="1"/>
      <protection locked="0"/>
    </xf>
    <xf numFmtId="0" fontId="21" fillId="0" borderId="0" xfId="1059" applyFont="1" applyFill="1" applyAlignment="1">
      <alignment vertical="center" wrapText="1"/>
      <protection/>
    </xf>
    <xf numFmtId="0" fontId="0" fillId="0" borderId="0" xfId="734">
      <alignment/>
      <protection/>
    </xf>
    <xf numFmtId="0" fontId="38" fillId="0" borderId="0" xfId="1036" applyNumberFormat="1" applyFont="1" applyFill="1" applyBorder="1" applyAlignment="1" applyProtection="1">
      <alignment vertical="center"/>
      <protection locked="0"/>
    </xf>
    <xf numFmtId="0" fontId="30" fillId="0" borderId="0" xfId="1038" applyFont="1" applyAlignment="1" applyProtection="1">
      <alignment horizontal="center"/>
      <protection locked="0"/>
    </xf>
    <xf numFmtId="0" fontId="38" fillId="0" borderId="10" xfId="1036" applyNumberFormat="1" applyFont="1" applyFill="1" applyBorder="1" applyAlignment="1" applyProtection="1">
      <alignment vertical="center"/>
      <protection locked="0"/>
    </xf>
    <xf numFmtId="0" fontId="22" fillId="0" borderId="10" xfId="1036" applyNumberFormat="1" applyFont="1" applyFill="1" applyBorder="1" applyAlignment="1" applyProtection="1">
      <alignment vertical="center"/>
      <protection locked="0"/>
    </xf>
    <xf numFmtId="0" fontId="24" fillId="64" borderId="10" xfId="1054" applyFont="1" applyFill="1" applyBorder="1" applyAlignment="1" applyProtection="1">
      <alignment horizontal="center" vertical="center" wrapText="1"/>
      <protection locked="0"/>
    </xf>
    <xf numFmtId="0" fontId="37" fillId="0" borderId="0" xfId="1047" applyFont="1" applyFill="1" applyAlignment="1" applyProtection="1">
      <alignment vertical="center"/>
      <protection locked="0"/>
    </xf>
    <xf numFmtId="0" fontId="24" fillId="0" borderId="0" xfId="1047" applyFont="1" applyFill="1" applyProtection="1">
      <alignment/>
      <protection locked="0"/>
    </xf>
    <xf numFmtId="0" fontId="24" fillId="0" borderId="0" xfId="1047" applyFont="1" applyFill="1" applyAlignment="1" applyProtection="1">
      <alignment wrapText="1"/>
      <protection locked="0"/>
    </xf>
    <xf numFmtId="0" fontId="24" fillId="0" borderId="0" xfId="1047" applyFont="1" applyFill="1" applyAlignment="1" applyProtection="1">
      <alignment shrinkToFit="1"/>
      <protection locked="0"/>
    </xf>
    <xf numFmtId="0" fontId="24" fillId="0" borderId="0" xfId="1047" applyFont="1" applyFill="1" applyAlignment="1" applyProtection="1">
      <alignment horizontal="left"/>
      <protection locked="0"/>
    </xf>
    <xf numFmtId="0" fontId="33" fillId="0" borderId="0" xfId="1047" applyFont="1" applyFill="1" applyProtection="1">
      <alignment/>
      <protection locked="0"/>
    </xf>
    <xf numFmtId="0" fontId="25" fillId="0" borderId="10" xfId="1047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47" applyFont="1" applyFill="1" applyBorder="1" applyAlignment="1" applyProtection="1">
      <alignment horizontal="center" vertical="center" wrapText="1"/>
      <protection locked="0"/>
    </xf>
    <xf numFmtId="0" fontId="30" fillId="0" borderId="0" xfId="1047" applyFont="1" applyFill="1" applyAlignment="1" applyProtection="1">
      <alignment vertical="center" wrapText="1"/>
      <protection locked="0"/>
    </xf>
    <xf numFmtId="0" fontId="20" fillId="64" borderId="0" xfId="1047" applyFont="1" applyFill="1" applyAlignment="1" applyProtection="1">
      <alignment vertical="center"/>
      <protection locked="0"/>
    </xf>
    <xf numFmtId="0" fontId="34" fillId="0" borderId="0" xfId="1051" applyFont="1" applyAlignment="1" applyProtection="1">
      <alignment horizontal="right" vertical="center"/>
      <protection locked="0"/>
    </xf>
    <xf numFmtId="0" fontId="0" fillId="0" borderId="10" xfId="1052" applyFont="1" applyFill="1" applyBorder="1" applyAlignment="1" applyProtection="1">
      <alignment horizontal="center" vertical="center"/>
      <protection locked="0"/>
    </xf>
    <xf numFmtId="0" fontId="22" fillId="0" borderId="10" xfId="734" applyFont="1" applyBorder="1">
      <alignment/>
      <protection/>
    </xf>
    <xf numFmtId="0" fontId="22" fillId="0" borderId="10" xfId="1036" applyNumberFormat="1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left" vertical="center" wrapText="1"/>
    </xf>
    <xf numFmtId="0" fontId="32" fillId="0" borderId="10" xfId="1042" applyFont="1" applyFill="1" applyBorder="1" applyAlignment="1" applyProtection="1">
      <alignment horizontal="center" vertical="center" wrapText="1"/>
      <protection locked="0"/>
    </xf>
    <xf numFmtId="170" fontId="26" fillId="0" borderId="10" xfId="1038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8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42" applyFont="1" applyFill="1" applyBorder="1" applyAlignment="1" applyProtection="1">
      <alignment horizontal="center" vertical="center" wrapText="1"/>
      <protection locked="0"/>
    </xf>
    <xf numFmtId="0" fontId="24" fillId="0" borderId="10" xfId="1038" applyFont="1" applyFill="1" applyBorder="1" applyAlignment="1" applyProtection="1">
      <alignment horizontal="center" vertical="center" wrapText="1"/>
      <protection locked="0"/>
    </xf>
    <xf numFmtId="1" fontId="27" fillId="0" borderId="10" xfId="1038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1038" applyFont="1" applyFill="1" applyBorder="1" applyAlignment="1" applyProtection="1">
      <alignment horizontal="center" vertical="center" wrapText="1"/>
      <protection locked="0"/>
    </xf>
    <xf numFmtId="0" fontId="29" fillId="0" borderId="0" xfId="1038" applyFont="1" applyFill="1" applyAlignment="1" applyProtection="1">
      <alignment vertical="center"/>
      <protection locked="0"/>
    </xf>
    <xf numFmtId="0" fontId="0" fillId="0" borderId="0" xfId="734" applyFont="1">
      <alignment/>
      <protection/>
    </xf>
    <xf numFmtId="0" fontId="39" fillId="0" borderId="0" xfId="1048" applyFont="1" applyAlignment="1" applyProtection="1">
      <alignment vertical="center"/>
      <protection locked="0"/>
    </xf>
    <xf numFmtId="0" fontId="43" fillId="0" borderId="0" xfId="1038" applyFont="1" applyAlignment="1" applyProtection="1">
      <alignment vertical="center"/>
      <protection locked="0"/>
    </xf>
    <xf numFmtId="0" fontId="0" fillId="0" borderId="0" xfId="1037" applyFont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10" xfId="1038" applyFont="1" applyFill="1" applyBorder="1" applyAlignment="1" applyProtection="1">
      <alignment horizontal="center" vertical="center" wrapText="1"/>
      <protection locked="0"/>
    </xf>
    <xf numFmtId="0" fontId="0" fillId="0" borderId="0" xfId="1047" applyFont="1" applyFill="1" applyBorder="1" applyAlignment="1" applyProtection="1">
      <alignment horizontal="center" vertical="center"/>
      <protection locked="0"/>
    </xf>
    <xf numFmtId="0" fontId="0" fillId="0" borderId="0" xfId="1047" applyFill="1" applyBorder="1" applyAlignment="1" applyProtection="1">
      <alignment vertical="center"/>
      <protection locked="0"/>
    </xf>
    <xf numFmtId="0" fontId="29" fillId="0" borderId="0" xfId="1047" applyFont="1" applyFill="1" applyBorder="1" applyAlignment="1" applyProtection="1">
      <alignment horizontal="center" vertical="center"/>
      <protection locked="0"/>
    </xf>
    <xf numFmtId="0" fontId="0" fillId="0" borderId="0" xfId="1047" applyFill="1" applyBorder="1" applyAlignment="1" applyProtection="1">
      <alignment horizontal="center" vertical="center" wrapText="1"/>
      <protection locked="0"/>
    </xf>
    <xf numFmtId="0" fontId="41" fillId="0" borderId="0" xfId="734" applyFont="1" applyAlignment="1">
      <alignment/>
      <protection/>
    </xf>
    <xf numFmtId="0" fontId="41" fillId="0" borderId="0" xfId="734" applyFont="1">
      <alignment/>
      <protection/>
    </xf>
    <xf numFmtId="0" fontId="44" fillId="0" borderId="0" xfId="1038" applyFont="1" applyAlignment="1" applyProtection="1">
      <alignment vertical="center"/>
      <protection locked="0"/>
    </xf>
    <xf numFmtId="1" fontId="27" fillId="64" borderId="10" xfId="1042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42" applyNumberFormat="1" applyFont="1" applyFill="1" applyBorder="1" applyAlignment="1" applyProtection="1">
      <alignment horizontal="center" vertical="center" wrapText="1"/>
      <protection locked="0"/>
    </xf>
    <xf numFmtId="1" fontId="24" fillId="64" borderId="10" xfId="1042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42" applyFont="1" applyFill="1" applyBorder="1" applyAlignment="1" applyProtection="1">
      <alignment horizontal="center" vertical="center" wrapText="1"/>
      <protection locked="0"/>
    </xf>
    <xf numFmtId="20" fontId="26" fillId="0" borderId="10" xfId="689" applyNumberFormat="1" applyFont="1" applyFill="1" applyBorder="1" applyAlignment="1">
      <alignment horizontal="center" vertical="center"/>
      <protection/>
    </xf>
    <xf numFmtId="170" fontId="26" fillId="0" borderId="10" xfId="1039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9" applyNumberFormat="1" applyFont="1" applyFill="1" applyBorder="1" applyAlignment="1" applyProtection="1">
      <alignment horizontal="center" vertical="center" wrapText="1"/>
      <protection locked="0"/>
    </xf>
    <xf numFmtId="170" fontId="25" fillId="0" borderId="10" xfId="1039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27" fillId="0" borderId="10" xfId="1048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8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/>
    </xf>
    <xf numFmtId="0" fontId="22" fillId="0" borderId="0" xfId="1047" applyFont="1" applyFill="1" applyAlignment="1" applyProtection="1">
      <alignment horizontal="center" vertical="center" wrapText="1"/>
      <protection locked="0"/>
    </xf>
    <xf numFmtId="0" fontId="22" fillId="0" borderId="0" xfId="1047" applyFont="1" applyFill="1" applyAlignment="1" applyProtection="1">
      <alignment horizontal="center" vertical="center"/>
      <protection locked="0"/>
    </xf>
    <xf numFmtId="0" fontId="22" fillId="0" borderId="0" xfId="1047" applyFont="1" applyFill="1" applyAlignment="1" applyProtection="1">
      <alignment vertical="center"/>
      <protection locked="0"/>
    </xf>
    <xf numFmtId="0" fontId="22" fillId="0" borderId="0" xfId="1044" applyFont="1" applyFill="1" applyAlignment="1" applyProtection="1">
      <alignment vertical="center"/>
      <protection locked="0"/>
    </xf>
    <xf numFmtId="0" fontId="22" fillId="0" borderId="0" xfId="1047" applyFont="1" applyFill="1" applyAlignment="1" applyProtection="1">
      <alignment horizontal="left" vertical="center"/>
      <protection locked="0"/>
    </xf>
    <xf numFmtId="0" fontId="24" fillId="0" borderId="10" xfId="1049" applyFont="1" applyFill="1" applyBorder="1" applyAlignment="1" applyProtection="1">
      <alignment horizontal="left" vertical="center" wrapText="1"/>
      <protection locked="0"/>
    </xf>
    <xf numFmtId="49" fontId="27" fillId="0" borderId="10" xfId="1049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9" applyFont="1" applyFill="1" applyBorder="1" applyAlignment="1" applyProtection="1">
      <alignment horizontal="center" vertical="center" wrapText="1"/>
      <protection locked="0"/>
    </xf>
    <xf numFmtId="0" fontId="32" fillId="0" borderId="0" xfId="1059" applyFont="1" applyFill="1" applyAlignment="1">
      <alignment vertical="center" wrapText="1"/>
      <protection/>
    </xf>
    <xf numFmtId="0" fontId="22" fillId="0" borderId="0" xfId="1036" applyNumberFormat="1" applyFont="1" applyFill="1" applyBorder="1" applyAlignment="1" applyProtection="1">
      <alignment vertical="center" wrapText="1"/>
      <protection locked="0"/>
    </xf>
    <xf numFmtId="0" fontId="30" fillId="0" borderId="10" xfId="734" applyFont="1" applyBorder="1">
      <alignment/>
      <protection/>
    </xf>
    <xf numFmtId="0" fontId="24" fillId="64" borderId="10" xfId="1055" applyFont="1" applyFill="1" applyBorder="1" applyAlignment="1" applyProtection="1">
      <alignment horizontal="center" vertical="center" wrapText="1"/>
      <protection locked="0"/>
    </xf>
    <xf numFmtId="0" fontId="27" fillId="0" borderId="10" xfId="1046" applyFont="1" applyFill="1" applyBorder="1" applyAlignment="1" applyProtection="1">
      <alignment horizontal="center" vertical="center" wrapText="1"/>
      <protection locked="0"/>
    </xf>
    <xf numFmtId="169" fontId="24" fillId="0" borderId="10" xfId="1038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1047" applyFill="1" applyBorder="1" applyAlignment="1" applyProtection="1">
      <alignment vertical="center"/>
      <protection locked="0"/>
    </xf>
    <xf numFmtId="0" fontId="37" fillId="0" borderId="0" xfId="1047" applyFont="1" applyFill="1" applyBorder="1" applyAlignment="1" applyProtection="1">
      <alignment vertical="center"/>
      <protection locked="0"/>
    </xf>
    <xf numFmtId="0" fontId="33" fillId="0" borderId="0" xfId="1047" applyFont="1" applyFill="1" applyBorder="1" applyProtection="1">
      <alignment/>
      <protection locked="0"/>
    </xf>
    <xf numFmtId="0" fontId="20" fillId="0" borderId="0" xfId="1047" applyFont="1" applyFill="1" applyBorder="1" applyAlignment="1" applyProtection="1">
      <alignment vertical="center"/>
      <protection locked="0"/>
    </xf>
    <xf numFmtId="0" fontId="22" fillId="0" borderId="0" xfId="1047" applyFont="1" applyFill="1" applyBorder="1" applyAlignment="1" applyProtection="1">
      <alignment vertical="center"/>
      <protection locked="0"/>
    </xf>
    <xf numFmtId="0" fontId="47" fillId="0" borderId="0" xfId="1047" applyFont="1" applyFill="1" applyBorder="1" applyAlignment="1" applyProtection="1">
      <alignment vertical="center"/>
      <protection locked="0"/>
    </xf>
    <xf numFmtId="0" fontId="41" fillId="0" borderId="0" xfId="1047" applyFont="1" applyFill="1" applyBorder="1" applyAlignment="1" applyProtection="1">
      <alignment vertical="center"/>
      <protection locked="0"/>
    </xf>
    <xf numFmtId="0" fontId="48" fillId="0" borderId="0" xfId="1047" applyFont="1" applyFill="1" applyBorder="1" applyAlignment="1" applyProtection="1">
      <alignment vertical="center"/>
      <protection locked="0"/>
    </xf>
    <xf numFmtId="0" fontId="30" fillId="0" borderId="0" xfId="1047" applyFont="1" applyFill="1" applyBorder="1" applyAlignment="1" applyProtection="1">
      <alignment vertical="center"/>
      <protection locked="0"/>
    </xf>
    <xf numFmtId="0" fontId="41" fillId="64" borderId="10" xfId="1047" applyFont="1" applyFill="1" applyBorder="1" applyAlignment="1" applyProtection="1">
      <alignment horizontal="center" vertical="center"/>
      <protection locked="0"/>
    </xf>
    <xf numFmtId="0" fontId="30" fillId="0" borderId="0" xfId="1040" applyFont="1" applyAlignment="1" applyProtection="1">
      <alignment horizontal="center"/>
      <protection locked="0"/>
    </xf>
    <xf numFmtId="0" fontId="0" fillId="0" borderId="0" xfId="1040" applyFont="1" applyAlignment="1" applyProtection="1">
      <alignment vertical="center"/>
      <protection locked="0"/>
    </xf>
    <xf numFmtId="0" fontId="0" fillId="0" borderId="0" xfId="1056" applyFont="1" applyAlignment="1" applyProtection="1">
      <alignment vertical="center"/>
      <protection locked="0"/>
    </xf>
    <xf numFmtId="0" fontId="36" fillId="0" borderId="0" xfId="1056" applyFont="1" applyAlignment="1" applyProtection="1">
      <alignment vertical="center"/>
      <protection locked="0"/>
    </xf>
    <xf numFmtId="0" fontId="37" fillId="0" borderId="0" xfId="1056" applyFont="1" applyAlignment="1" applyProtection="1">
      <alignment vertical="center"/>
      <protection locked="0"/>
    </xf>
    <xf numFmtId="0" fontId="24" fillId="0" borderId="0" xfId="1056" applyFont="1" applyProtection="1">
      <alignment/>
      <protection locked="0"/>
    </xf>
    <xf numFmtId="0" fontId="24" fillId="0" borderId="0" xfId="1056" applyFont="1" applyAlignment="1" applyProtection="1">
      <alignment wrapText="1"/>
      <protection locked="0"/>
    </xf>
    <xf numFmtId="0" fontId="24" fillId="0" borderId="0" xfId="1056" applyFont="1" applyAlignment="1" applyProtection="1">
      <alignment shrinkToFit="1"/>
      <protection locked="0"/>
    </xf>
    <xf numFmtId="1" fontId="33" fillId="0" borderId="0" xfId="1056" applyNumberFormat="1" applyFont="1" applyProtection="1">
      <alignment/>
      <protection locked="0"/>
    </xf>
    <xf numFmtId="169" fontId="24" fillId="0" borderId="0" xfId="1056" applyNumberFormat="1" applyFont="1" applyProtection="1">
      <alignment/>
      <protection locked="0"/>
    </xf>
    <xf numFmtId="0" fontId="33" fillId="0" borderId="0" xfId="1056" applyFont="1" applyProtection="1">
      <alignment/>
      <protection locked="0"/>
    </xf>
    <xf numFmtId="169" fontId="33" fillId="0" borderId="0" xfId="1056" applyNumberFormat="1" applyFont="1" applyProtection="1">
      <alignment/>
      <protection locked="0"/>
    </xf>
    <xf numFmtId="0" fontId="22" fillId="0" borderId="0" xfId="1043" applyFont="1" applyBorder="1" applyAlignment="1" applyProtection="1">
      <alignment horizontal="center" vertical="center" wrapText="1"/>
      <protection locked="0"/>
    </xf>
    <xf numFmtId="0" fontId="22" fillId="0" borderId="0" xfId="1056" applyFont="1" applyFill="1" applyBorder="1" applyAlignment="1" applyProtection="1">
      <alignment horizontal="center" vertical="center"/>
      <protection locked="0"/>
    </xf>
    <xf numFmtId="170" fontId="27" fillId="0" borderId="0" xfId="1040" applyNumberFormat="1" applyFont="1" applyBorder="1" applyAlignment="1" applyProtection="1">
      <alignment horizontal="center" vertical="center" wrapText="1"/>
      <protection locked="0"/>
    </xf>
    <xf numFmtId="169" fontId="35" fillId="0" borderId="0" xfId="1040" applyNumberFormat="1" applyFont="1" applyBorder="1" applyAlignment="1" applyProtection="1">
      <alignment horizontal="center" vertical="center" wrapText="1"/>
      <protection locked="0"/>
    </xf>
    <xf numFmtId="0" fontId="24" fillId="0" borderId="0" xfId="1040" applyFont="1" applyBorder="1" applyAlignment="1" applyProtection="1">
      <alignment horizontal="center" vertical="center" wrapText="1"/>
      <protection locked="0"/>
    </xf>
    <xf numFmtId="1" fontId="27" fillId="0" borderId="0" xfId="1040" applyNumberFormat="1" applyFont="1" applyBorder="1" applyAlignment="1" applyProtection="1">
      <alignment horizontal="center" vertical="center" wrapText="1"/>
      <protection locked="0"/>
    </xf>
    <xf numFmtId="0" fontId="25" fillId="0" borderId="0" xfId="1040" applyFont="1" applyBorder="1" applyAlignment="1" applyProtection="1">
      <alignment horizontal="center" vertical="center" wrapText="1"/>
      <protection locked="0"/>
    </xf>
    <xf numFmtId="0" fontId="29" fillId="0" borderId="0" xfId="1040" applyFont="1" applyAlignment="1" applyProtection="1">
      <alignment vertical="center"/>
      <protection locked="0"/>
    </xf>
    <xf numFmtId="0" fontId="22" fillId="0" borderId="0" xfId="1040" applyFont="1" applyAlignment="1" applyProtection="1">
      <alignment vertical="center"/>
      <protection locked="0"/>
    </xf>
    <xf numFmtId="0" fontId="0" fillId="0" borderId="0" xfId="1040" applyNumberFormat="1" applyFont="1" applyFill="1" applyBorder="1" applyAlignment="1" applyProtection="1">
      <alignment horizontal="center" vertical="center"/>
      <protection locked="0"/>
    </xf>
    <xf numFmtId="0" fontId="22" fillId="0" borderId="0" xfId="1040" applyNumberFormat="1" applyFont="1" applyFill="1" applyBorder="1" applyAlignment="1" applyProtection="1">
      <alignment vertical="center"/>
      <protection locked="0"/>
    </xf>
    <xf numFmtId="1" fontId="22" fillId="0" borderId="0" xfId="1040" applyNumberFormat="1" applyFont="1" applyAlignment="1" applyProtection="1">
      <alignment vertical="center"/>
      <protection locked="0"/>
    </xf>
    <xf numFmtId="169" fontId="22" fillId="0" borderId="0" xfId="1040" applyNumberFormat="1" applyFont="1" applyAlignment="1" applyProtection="1">
      <alignment vertical="center"/>
      <protection locked="0"/>
    </xf>
    <xf numFmtId="0" fontId="0" fillId="0" borderId="0" xfId="1040" applyNumberFormat="1" applyFont="1" applyFill="1" applyBorder="1" applyAlignment="1" applyProtection="1">
      <alignment vertical="center"/>
      <protection locked="0"/>
    </xf>
    <xf numFmtId="1" fontId="0" fillId="0" borderId="0" xfId="1040" applyNumberFormat="1" applyFont="1" applyAlignment="1" applyProtection="1">
      <alignment vertical="center"/>
      <protection locked="0"/>
    </xf>
    <xf numFmtId="169" fontId="0" fillId="0" borderId="0" xfId="1040" applyNumberFormat="1" applyFont="1" applyAlignment="1" applyProtection="1">
      <alignment vertical="center"/>
      <protection locked="0"/>
    </xf>
    <xf numFmtId="0" fontId="44" fillId="0" borderId="0" xfId="1040" applyFont="1" applyAlignment="1" applyProtection="1">
      <alignment vertical="center"/>
      <protection locked="0"/>
    </xf>
    <xf numFmtId="0" fontId="58" fillId="64" borderId="10" xfId="1047" applyFont="1" applyFill="1" applyBorder="1" applyAlignment="1" applyProtection="1">
      <alignment horizontal="center" vertical="center"/>
      <protection locked="0"/>
    </xf>
    <xf numFmtId="0" fontId="27" fillId="0" borderId="10" xfId="1053" applyFont="1" applyFill="1" applyBorder="1" applyAlignment="1" applyProtection="1">
      <alignment horizontal="center" vertical="center" wrapText="1"/>
      <protection locked="0"/>
    </xf>
    <xf numFmtId="0" fontId="27" fillId="0" borderId="0" xfId="1048" applyFont="1" applyFill="1" applyBorder="1" applyAlignment="1" applyProtection="1">
      <alignment horizontal="center" vertical="center" wrapText="1"/>
      <protection locked="0"/>
    </xf>
    <xf numFmtId="0" fontId="32" fillId="0" borderId="0" xfId="1042" applyFont="1" applyFill="1" applyBorder="1" applyAlignment="1" applyProtection="1">
      <alignment horizontal="center" vertical="center" wrapText="1"/>
      <protection locked="0"/>
    </xf>
    <xf numFmtId="0" fontId="0" fillId="0" borderId="0" xfId="1052" applyFont="1" applyFill="1" applyBorder="1" applyAlignment="1" applyProtection="1">
      <alignment horizontal="center" vertical="center"/>
      <protection locked="0"/>
    </xf>
    <xf numFmtId="49" fontId="27" fillId="0" borderId="0" xfId="104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048" applyFont="1" applyFill="1" applyBorder="1" applyAlignment="1" applyProtection="1">
      <alignment horizontal="left" vertical="center" wrapText="1"/>
      <protection locked="0"/>
    </xf>
    <xf numFmtId="170" fontId="26" fillId="0" borderId="0" xfId="1038" applyNumberFormat="1" applyFont="1" applyFill="1" applyBorder="1" applyAlignment="1" applyProtection="1">
      <alignment horizontal="center" vertical="center" wrapText="1"/>
      <protection locked="0"/>
    </xf>
    <xf numFmtId="169" fontId="35" fillId="0" borderId="0" xfId="1038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042" applyFont="1" applyFill="1" applyBorder="1" applyAlignment="1" applyProtection="1">
      <alignment horizontal="center" vertical="center" wrapText="1"/>
      <protection locked="0"/>
    </xf>
    <xf numFmtId="0" fontId="24" fillId="0" borderId="0" xfId="1038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1048" applyFont="1" applyFill="1" applyBorder="1" applyAlignment="1" applyProtection="1">
      <alignment vertical="center" wrapText="1"/>
      <protection locked="0"/>
    </xf>
    <xf numFmtId="1" fontId="27" fillId="0" borderId="0" xfId="103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38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2" fillId="0" borderId="0" xfId="1047" applyFont="1" applyFill="1" applyAlignment="1" applyProtection="1">
      <alignment horizontal="left" vertical="top"/>
      <protection locked="0"/>
    </xf>
    <xf numFmtId="0" fontId="25" fillId="64" borderId="10" xfId="1054" applyFont="1" applyFill="1" applyBorder="1" applyAlignment="1" applyProtection="1">
      <alignment horizontal="center" vertical="center" textRotation="90" wrapText="1"/>
      <protection locked="0"/>
    </xf>
    <xf numFmtId="169" fontId="24" fillId="64" borderId="12" xfId="1054" applyNumberFormat="1" applyFont="1" applyFill="1" applyBorder="1" applyAlignment="1" applyProtection="1">
      <alignment horizontal="center" vertical="center" wrapText="1"/>
      <protection locked="0"/>
    </xf>
    <xf numFmtId="0" fontId="25" fillId="64" borderId="12" xfId="1054" applyFont="1" applyFill="1" applyBorder="1" applyAlignment="1" applyProtection="1">
      <alignment horizontal="center" vertical="center" textRotation="90" wrapText="1"/>
      <protection locked="0"/>
    </xf>
    <xf numFmtId="0" fontId="59" fillId="0" borderId="10" xfId="1047" applyFont="1" applyFill="1" applyBorder="1" applyAlignment="1" applyProtection="1">
      <alignment horizontal="center" vertical="center" textRotation="90" wrapText="1"/>
      <protection locked="0"/>
    </xf>
    <xf numFmtId="0" fontId="60" fillId="64" borderId="0" xfId="1047" applyFont="1" applyFill="1" applyAlignment="1" applyProtection="1">
      <alignment vertical="center"/>
      <protection locked="0"/>
    </xf>
    <xf numFmtId="177" fontId="27" fillId="0" borderId="10" xfId="0" applyNumberFormat="1" applyFont="1" applyFill="1" applyBorder="1" applyAlignment="1">
      <alignment horizontal="center" vertical="center" wrapText="1"/>
    </xf>
    <xf numFmtId="169" fontId="27" fillId="0" borderId="10" xfId="1036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1046" applyFont="1" applyFill="1" applyBorder="1" applyAlignment="1" applyProtection="1">
      <alignment horizontal="center" vertical="center" wrapText="1"/>
      <protection locked="0"/>
    </xf>
    <xf numFmtId="169" fontId="24" fillId="64" borderId="10" xfId="1054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1038" applyFont="1" applyFill="1" applyBorder="1" applyAlignment="1" applyProtection="1">
      <alignment horizontal="center" vertical="center" wrapText="1"/>
      <protection locked="0"/>
    </xf>
    <xf numFmtId="0" fontId="25" fillId="0" borderId="12" xfId="1038" applyFont="1" applyFill="1" applyBorder="1" applyAlignment="1" applyProtection="1">
      <alignment horizontal="center" vertical="center" wrapText="1"/>
      <protection locked="0"/>
    </xf>
    <xf numFmtId="49" fontId="24" fillId="65" borderId="10" xfId="1035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995" applyNumberFormat="1" applyFont="1" applyFill="1" applyBorder="1" applyAlignment="1" applyProtection="1">
      <alignment horizontal="center" vertical="center" wrapText="1"/>
      <protection locked="0"/>
    </xf>
    <xf numFmtId="0" fontId="24" fillId="65" borderId="10" xfId="1058" applyFont="1" applyFill="1" applyBorder="1" applyAlignment="1" applyProtection="1">
      <alignment horizontal="left" vertical="center" wrapText="1"/>
      <protection locked="0"/>
    </xf>
    <xf numFmtId="49" fontId="27" fillId="65" borderId="10" xfId="0" applyNumberFormat="1" applyFont="1" applyFill="1" applyBorder="1" applyAlignment="1">
      <alignment horizontal="center" vertical="center" wrapText="1"/>
    </xf>
    <xf numFmtId="0" fontId="27" fillId="0" borderId="10" xfId="1052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49" fontId="27" fillId="0" borderId="10" xfId="419" applyNumberFormat="1" applyFont="1" applyFill="1" applyBorder="1" applyAlignment="1" applyProtection="1">
      <alignment horizontal="center" vertical="center" wrapText="1"/>
      <protection locked="0"/>
    </xf>
    <xf numFmtId="0" fontId="24" fillId="64" borderId="10" xfId="1055" applyFont="1" applyFill="1" applyBorder="1" applyAlignment="1" applyProtection="1">
      <alignment horizontal="center" vertical="center" textRotation="90" wrapText="1"/>
      <protection locked="0"/>
    </xf>
    <xf numFmtId="0" fontId="25" fillId="64" borderId="10" xfId="1055" applyFont="1" applyFill="1" applyBorder="1" applyAlignment="1" applyProtection="1">
      <alignment horizontal="center" vertical="center" textRotation="90" wrapText="1"/>
      <protection locked="0"/>
    </xf>
    <xf numFmtId="169" fontId="24" fillId="64" borderId="10" xfId="1055" applyNumberFormat="1" applyFont="1" applyFill="1" applyBorder="1" applyAlignment="1" applyProtection="1">
      <alignment horizontal="center" vertical="center" wrapText="1"/>
      <protection locked="0"/>
    </xf>
    <xf numFmtId="0" fontId="25" fillId="64" borderId="14" xfId="1055" applyFont="1" applyFill="1" applyBorder="1" applyAlignment="1" applyProtection="1">
      <alignment horizontal="center" vertical="center" textRotation="90" wrapText="1"/>
      <protection locked="0"/>
    </xf>
    <xf numFmtId="0" fontId="25" fillId="64" borderId="12" xfId="1055" applyFont="1" applyFill="1" applyBorder="1" applyAlignment="1" applyProtection="1">
      <alignment horizontal="center" vertical="center" textRotation="90" wrapText="1"/>
      <protection locked="0"/>
    </xf>
    <xf numFmtId="0" fontId="27" fillId="0" borderId="10" xfId="1035" applyFont="1" applyFill="1" applyBorder="1" applyAlignment="1" applyProtection="1">
      <alignment horizontal="center" vertical="center" wrapText="1"/>
      <protection locked="0"/>
    </xf>
    <xf numFmtId="0" fontId="24" fillId="0" borderId="10" xfId="1050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769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049" applyFont="1" applyFill="1" applyBorder="1" applyAlignment="1" applyProtection="1">
      <alignment horizontal="left" vertical="center" wrapText="1"/>
      <protection locked="0"/>
    </xf>
    <xf numFmtId="0" fontId="20" fillId="64" borderId="10" xfId="1047" applyFont="1" applyFill="1" applyBorder="1" applyAlignment="1" applyProtection="1">
      <alignment vertical="center"/>
      <protection locked="0"/>
    </xf>
    <xf numFmtId="0" fontId="25" fillId="0" borderId="0" xfId="1047" applyFont="1" applyFill="1" applyAlignment="1" applyProtection="1">
      <alignment horizontal="center" vertical="center" wrapText="1"/>
      <protection locked="0"/>
    </xf>
    <xf numFmtId="0" fontId="25" fillId="0" borderId="0" xfId="1047" applyFont="1" applyFill="1" applyAlignment="1" applyProtection="1">
      <alignment horizontal="center" vertical="center" textRotation="90" wrapText="1"/>
      <protection locked="0"/>
    </xf>
    <xf numFmtId="49" fontId="27" fillId="0" borderId="0" xfId="1049" applyNumberFormat="1" applyFont="1" applyFill="1" applyBorder="1" applyAlignment="1" applyProtection="1">
      <alignment horizontal="center" vertical="center" wrapText="1"/>
      <protection locked="0"/>
    </xf>
    <xf numFmtId="0" fontId="20" fillId="64" borderId="0" xfId="1047" applyFont="1" applyFill="1" applyBorder="1" applyAlignment="1" applyProtection="1">
      <alignment vertical="center"/>
      <protection locked="0"/>
    </xf>
    <xf numFmtId="170" fontId="27" fillId="64" borderId="10" xfId="1042" applyNumberFormat="1" applyFont="1" applyFill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Fill="1" applyBorder="1" applyAlignment="1">
      <alignment horizontal="center" vertical="center"/>
    </xf>
    <xf numFmtId="49" fontId="25" fillId="64" borderId="10" xfId="10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1052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>
      <alignment horizontal="center" vertical="center"/>
    </xf>
    <xf numFmtId="0" fontId="60" fillId="64" borderId="0" xfId="1047" applyFont="1" applyFill="1" applyBorder="1" applyAlignment="1" applyProtection="1">
      <alignment vertical="center"/>
      <protection locked="0"/>
    </xf>
    <xf numFmtId="0" fontId="22" fillId="0" borderId="0" xfId="1044" applyFont="1" applyFill="1" applyBorder="1" applyAlignment="1" applyProtection="1">
      <alignment vertical="center"/>
      <protection locked="0"/>
    </xf>
    <xf numFmtId="0" fontId="22" fillId="0" borderId="0" xfId="1047" applyFont="1" applyFill="1" applyBorder="1" applyAlignment="1" applyProtection="1">
      <alignment horizontal="center" vertical="center"/>
      <protection locked="0"/>
    </xf>
    <xf numFmtId="0" fontId="0" fillId="0" borderId="0" xfId="1037" applyFont="1" applyBorder="1" applyAlignment="1" applyProtection="1">
      <alignment vertical="center"/>
      <protection locked="0"/>
    </xf>
    <xf numFmtId="0" fontId="32" fillId="0" borderId="0" xfId="1047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1047" applyFont="1" applyFill="1" applyAlignment="1" applyProtection="1">
      <alignment horizontal="center" vertical="center"/>
      <protection locked="0"/>
    </xf>
    <xf numFmtId="0" fontId="23" fillId="0" borderId="0" xfId="1047" applyFont="1" applyFill="1" applyAlignment="1" applyProtection="1">
      <alignment horizontal="center" vertical="center"/>
      <protection locked="0"/>
    </xf>
    <xf numFmtId="0" fontId="22" fillId="0" borderId="0" xfId="1047" applyFont="1" applyFill="1" applyAlignment="1" applyProtection="1">
      <alignment horizontal="center" vertical="center" wrapText="1"/>
      <protection locked="0"/>
    </xf>
    <xf numFmtId="0" fontId="0" fillId="0" borderId="0" xfId="1047" applyFont="1" applyFill="1" applyAlignment="1" applyProtection="1">
      <alignment horizontal="center" vertical="center"/>
      <protection locked="0"/>
    </xf>
    <xf numFmtId="169" fontId="24" fillId="64" borderId="15" xfId="1054" applyNumberFormat="1" applyFont="1" applyFill="1" applyBorder="1" applyAlignment="1" applyProtection="1">
      <alignment horizontal="center" vertical="center" wrapText="1"/>
      <protection locked="0"/>
    </xf>
    <xf numFmtId="169" fontId="24" fillId="64" borderId="12" xfId="1054" applyNumberFormat="1" applyFont="1" applyFill="1" applyBorder="1" applyAlignment="1" applyProtection="1">
      <alignment horizontal="center" vertical="center" wrapText="1"/>
      <protection locked="0"/>
    </xf>
    <xf numFmtId="0" fontId="24" fillId="64" borderId="10" xfId="1054" applyFont="1" applyFill="1" applyBorder="1" applyAlignment="1" applyProtection="1">
      <alignment horizontal="center" vertical="center" wrapText="1"/>
      <protection locked="0"/>
    </xf>
    <xf numFmtId="0" fontId="30" fillId="64" borderId="10" xfId="1041" applyFont="1" applyFill="1" applyBorder="1" applyAlignment="1" applyProtection="1">
      <alignment horizontal="center" vertical="center"/>
      <protection locked="0"/>
    </xf>
    <xf numFmtId="0" fontId="25" fillId="64" borderId="16" xfId="1054" applyFont="1" applyFill="1" applyBorder="1" applyAlignment="1" applyProtection="1">
      <alignment horizontal="center" vertical="center" textRotation="90" wrapText="1"/>
      <protection locked="0"/>
    </xf>
    <xf numFmtId="0" fontId="25" fillId="64" borderId="17" xfId="1054" applyFont="1" applyFill="1" applyBorder="1" applyAlignment="1" applyProtection="1">
      <alignment horizontal="center" vertical="center" textRotation="90" wrapText="1"/>
      <protection locked="0"/>
    </xf>
    <xf numFmtId="0" fontId="25" fillId="64" borderId="15" xfId="1054" applyFont="1" applyFill="1" applyBorder="1" applyAlignment="1" applyProtection="1">
      <alignment horizontal="center" vertical="center" textRotation="90" wrapText="1"/>
      <protection locked="0"/>
    </xf>
    <xf numFmtId="0" fontId="25" fillId="64" borderId="12" xfId="1054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54" applyFont="1" applyFill="1" applyBorder="1" applyAlignment="1" applyProtection="1">
      <alignment horizontal="center" vertical="center" textRotation="90" wrapText="1"/>
      <protection locked="0"/>
    </xf>
    <xf numFmtId="0" fontId="25" fillId="64" borderId="10" xfId="1054" applyFont="1" applyFill="1" applyBorder="1" applyAlignment="1" applyProtection="1">
      <alignment horizontal="center" vertical="center" textRotation="90" wrapText="1"/>
      <protection locked="0"/>
    </xf>
    <xf numFmtId="169" fontId="24" fillId="64" borderId="10" xfId="10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40" applyFont="1" applyAlignment="1" applyProtection="1">
      <alignment horizontal="center"/>
      <protection locked="0"/>
    </xf>
    <xf numFmtId="0" fontId="21" fillId="0" borderId="0" xfId="1038" applyFont="1" applyAlignment="1" applyProtection="1">
      <alignment horizontal="center" wrapText="1"/>
      <protection locked="0"/>
    </xf>
    <xf numFmtId="0" fontId="32" fillId="0" borderId="0" xfId="1038" applyFont="1" applyAlignment="1" applyProtection="1">
      <alignment horizontal="center" wrapText="1"/>
      <protection locked="0"/>
    </xf>
    <xf numFmtId="0" fontId="32" fillId="0" borderId="0" xfId="1038" applyFont="1" applyAlignment="1" applyProtection="1">
      <alignment horizontal="center"/>
      <protection locked="0"/>
    </xf>
    <xf numFmtId="0" fontId="22" fillId="0" borderId="0" xfId="1038" applyFont="1" applyAlignment="1" applyProtection="1">
      <alignment horizontal="center" vertical="center" wrapText="1"/>
      <protection locked="0"/>
    </xf>
    <xf numFmtId="0" fontId="45" fillId="0" borderId="0" xfId="1038" applyFont="1" applyAlignment="1" applyProtection="1">
      <alignment horizontal="center" vertical="center" wrapText="1"/>
      <protection locked="0"/>
    </xf>
    <xf numFmtId="0" fontId="22" fillId="0" borderId="0" xfId="1054" applyFont="1" applyAlignment="1" applyProtection="1">
      <alignment horizontal="center" vertical="center" wrapText="1"/>
      <protection locked="0"/>
    </xf>
    <xf numFmtId="0" fontId="23" fillId="0" borderId="0" xfId="1047" applyFont="1" applyAlignment="1" applyProtection="1">
      <alignment horizontal="center" vertical="center"/>
      <protection locked="0"/>
    </xf>
    <xf numFmtId="0" fontId="42" fillId="0" borderId="0" xfId="1054" applyFont="1" applyAlignment="1" applyProtection="1">
      <alignment horizontal="center" vertical="center" wrapText="1"/>
      <protection locked="0"/>
    </xf>
    <xf numFmtId="0" fontId="42" fillId="0" borderId="0" xfId="1054" applyFont="1" applyAlignment="1" applyProtection="1">
      <alignment horizontal="center" vertical="center"/>
      <protection locked="0"/>
    </xf>
    <xf numFmtId="0" fontId="31" fillId="0" borderId="0" xfId="1054" applyFont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1038" applyFont="1" applyAlignment="1" applyProtection="1">
      <alignment horizontal="center" vertical="center" wrapText="1"/>
      <protection locked="0"/>
    </xf>
    <xf numFmtId="0" fontId="25" fillId="64" borderId="10" xfId="1055" applyFont="1" applyFill="1" applyBorder="1" applyAlignment="1" applyProtection="1">
      <alignment horizontal="center" vertical="center" textRotation="90" wrapText="1"/>
      <protection locked="0"/>
    </xf>
    <xf numFmtId="169" fontId="24" fillId="64" borderId="10" xfId="1055" applyNumberFormat="1" applyFont="1" applyFill="1" applyBorder="1" applyAlignment="1" applyProtection="1">
      <alignment horizontal="center" vertical="center" wrapText="1"/>
      <protection locked="0"/>
    </xf>
    <xf numFmtId="0" fontId="24" fillId="64" borderId="10" xfId="1055" applyFont="1" applyFill="1" applyBorder="1" applyAlignment="1" applyProtection="1">
      <alignment horizontal="center" vertical="center" wrapText="1"/>
      <protection locked="0"/>
    </xf>
    <xf numFmtId="0" fontId="24" fillId="64" borderId="10" xfId="1055" applyFont="1" applyFill="1" applyBorder="1" applyAlignment="1" applyProtection="1">
      <alignment horizontal="center" vertical="center" textRotation="90" wrapText="1"/>
      <protection locked="0"/>
    </xf>
    <xf numFmtId="0" fontId="30" fillId="64" borderId="13" xfId="1042" applyFont="1" applyFill="1" applyBorder="1" applyAlignment="1" applyProtection="1">
      <alignment horizontal="center" vertical="center"/>
      <protection locked="0"/>
    </xf>
    <xf numFmtId="0" fontId="30" fillId="64" borderId="18" xfId="1042" applyFont="1" applyFill="1" applyBorder="1" applyAlignment="1" applyProtection="1">
      <alignment horizontal="center" vertical="center"/>
      <protection locked="0"/>
    </xf>
    <xf numFmtId="0" fontId="30" fillId="64" borderId="19" xfId="1042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25" fillId="64" borderId="20" xfId="1055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/>
    </xf>
    <xf numFmtId="0" fontId="25" fillId="64" borderId="14" xfId="1055" applyFont="1" applyFill="1" applyBorder="1" applyAlignment="1" applyProtection="1">
      <alignment horizontal="center" vertical="center" textRotation="90" wrapText="1"/>
      <protection locked="0"/>
    </xf>
    <xf numFmtId="0" fontId="30" fillId="64" borderId="10" xfId="1042" applyFont="1" applyFill="1" applyBorder="1" applyAlignment="1" applyProtection="1">
      <alignment horizontal="center" vertical="center"/>
      <protection locked="0"/>
    </xf>
    <xf numFmtId="0" fontId="25" fillId="64" borderId="15" xfId="1055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25" fillId="64" borderId="12" xfId="1055" applyFont="1" applyFill="1" applyBorder="1" applyAlignment="1" applyProtection="1">
      <alignment horizontal="center" vertical="center" textRotation="90" wrapText="1"/>
      <protection locked="0"/>
    </xf>
    <xf numFmtId="0" fontId="21" fillId="0" borderId="0" xfId="1040" applyFont="1" applyAlignment="1" applyProtection="1">
      <alignment horizontal="center" wrapText="1"/>
      <protection locked="0"/>
    </xf>
    <xf numFmtId="0" fontId="32" fillId="0" borderId="0" xfId="1040" applyFont="1" applyAlignment="1" applyProtection="1">
      <alignment horizontal="center" wrapText="1"/>
      <protection locked="0"/>
    </xf>
    <xf numFmtId="0" fontId="22" fillId="0" borderId="0" xfId="1056" applyFont="1" applyAlignment="1" applyProtection="1">
      <alignment horizontal="center" vertical="center" wrapText="1"/>
      <protection locked="0"/>
    </xf>
    <xf numFmtId="0" fontId="42" fillId="0" borderId="0" xfId="1056" applyFont="1" applyAlignment="1" applyProtection="1">
      <alignment horizontal="center" vertical="center" wrapText="1"/>
      <protection locked="0"/>
    </xf>
    <xf numFmtId="169" fontId="24" fillId="64" borderId="15" xfId="1055" applyNumberFormat="1" applyFont="1" applyFill="1" applyBorder="1" applyAlignment="1" applyProtection="1">
      <alignment horizontal="center" vertical="center" wrapText="1"/>
      <protection locked="0"/>
    </xf>
    <xf numFmtId="169" fontId="24" fillId="64" borderId="21" xfId="1055" applyNumberFormat="1" applyFont="1" applyFill="1" applyBorder="1" applyAlignment="1" applyProtection="1">
      <alignment horizontal="center" vertical="center" wrapText="1"/>
      <protection locked="0"/>
    </xf>
    <xf numFmtId="169" fontId="24" fillId="64" borderId="12" xfId="105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38" applyFont="1" applyAlignment="1" applyProtection="1">
      <alignment horizontal="center" wrapText="1"/>
      <protection locked="0"/>
    </xf>
    <xf numFmtId="0" fontId="30" fillId="0" borderId="0" xfId="1038" applyFont="1" applyAlignment="1" applyProtection="1">
      <alignment horizontal="center"/>
      <protection locked="0"/>
    </xf>
    <xf numFmtId="0" fontId="21" fillId="0" borderId="0" xfId="1047" applyFont="1" applyFill="1" applyAlignment="1" applyProtection="1">
      <alignment horizontal="center" vertical="center" wrapText="1"/>
      <protection locked="0"/>
    </xf>
    <xf numFmtId="0" fontId="49" fillId="0" borderId="0" xfId="1059" applyFont="1" applyFill="1" applyAlignment="1">
      <alignment horizontal="center" vertical="center" wrapText="1"/>
      <protection/>
    </xf>
    <xf numFmtId="0" fontId="38" fillId="0" borderId="0" xfId="1036" applyNumberFormat="1" applyFont="1" applyFill="1" applyBorder="1" applyAlignment="1" applyProtection="1">
      <alignment horizontal="center" vertical="center"/>
      <protection locked="0"/>
    </xf>
    <xf numFmtId="0" fontId="20" fillId="64" borderId="13" xfId="1047" applyFont="1" applyFill="1" applyBorder="1" applyAlignment="1" applyProtection="1">
      <alignment vertical="center"/>
      <protection locked="0"/>
    </xf>
    <xf numFmtId="0" fontId="24" fillId="0" borderId="13" xfId="1049" applyFont="1" applyFill="1" applyBorder="1" applyAlignment="1" applyProtection="1">
      <alignment horizontal="left" vertical="center" wrapText="1"/>
      <protection locked="0"/>
    </xf>
    <xf numFmtId="0" fontId="20" fillId="64" borderId="19" xfId="1047" applyFont="1" applyFill="1" applyBorder="1" applyAlignment="1" applyProtection="1">
      <alignment vertical="center"/>
      <protection locked="0"/>
    </xf>
    <xf numFmtId="0" fontId="24" fillId="0" borderId="19" xfId="1049" applyFont="1" applyFill="1" applyBorder="1" applyAlignment="1" applyProtection="1">
      <alignment horizontal="left" vertical="center" wrapText="1"/>
      <protection locked="0"/>
    </xf>
    <xf numFmtId="0" fontId="25" fillId="0" borderId="0" xfId="1047" applyFont="1" applyFill="1" applyBorder="1" applyAlignment="1" applyProtection="1">
      <alignment horizontal="center" vertical="center" wrapText="1"/>
      <protection locked="0"/>
    </xf>
    <xf numFmtId="0" fontId="25" fillId="0" borderId="0" xfId="1047" applyFont="1" applyFill="1" applyBorder="1" applyAlignment="1" applyProtection="1">
      <alignment horizontal="center" vertical="center" textRotation="90" wrapText="1"/>
      <protection locked="0"/>
    </xf>
  </cellXfs>
  <cellStyles count="1090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2 2" xfId="294"/>
    <cellStyle name="Денежный 10 2 3 2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0 5" xfId="311"/>
    <cellStyle name="Денежный 11" xfId="312"/>
    <cellStyle name="Денежный 11 10" xfId="313"/>
    <cellStyle name="Денежный 11 11" xfId="314"/>
    <cellStyle name="Денежный 11 11 2" xfId="315"/>
    <cellStyle name="Денежный 11 11 3" xfId="316"/>
    <cellStyle name="Денежный 11 12" xfId="317"/>
    <cellStyle name="Денежный 11 13" xfId="318"/>
    <cellStyle name="Денежный 11 14" xfId="319"/>
    <cellStyle name="Денежный 11 2" xfId="320"/>
    <cellStyle name="Денежный 11 2 2" xfId="321"/>
    <cellStyle name="Денежный 11 2 2 2" xfId="322"/>
    <cellStyle name="Денежный 11 2 2 3" xfId="323"/>
    <cellStyle name="Денежный 11 2 3" xfId="324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331"/>
    <cellStyle name="Денежный 11 9 12" xfId="332"/>
    <cellStyle name="Денежный 11 9 2" xfId="333"/>
    <cellStyle name="Денежный 11 9 3" xfId="334"/>
    <cellStyle name="Денежный 11 9 4" xfId="335"/>
    <cellStyle name="Денежный 11 9 5" xfId="336"/>
    <cellStyle name="Денежный 11 9 6" xfId="337"/>
    <cellStyle name="Денежный 11 9 7" xfId="338"/>
    <cellStyle name="Денежный 12" xfId="339"/>
    <cellStyle name="Денежный 12 10" xfId="340"/>
    <cellStyle name="Денежный 12 11" xfId="341"/>
    <cellStyle name="Денежный 12 12" xfId="342"/>
    <cellStyle name="Денежный 12 12 10" xfId="343"/>
    <cellStyle name="Денежный 12 12 2" xfId="344"/>
    <cellStyle name="Денежный 12 12 2 2" xfId="345"/>
    <cellStyle name="Денежный 12 12 2 3" xfId="346"/>
    <cellStyle name="Денежный 12 12 2 4" xfId="347"/>
    <cellStyle name="Денежный 12 12 3" xfId="348"/>
    <cellStyle name="Денежный 12 12 3 2" xfId="349"/>
    <cellStyle name="Денежный 12 12 4" xfId="350"/>
    <cellStyle name="Денежный 12 12 5" xfId="351"/>
    <cellStyle name="Денежный 12 12 6" xfId="352"/>
    <cellStyle name="Денежный 12 12 7" xfId="353"/>
    <cellStyle name="Денежный 12 12 8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 2" xfId="385"/>
    <cellStyle name="Денежный 14 3" xfId="386"/>
    <cellStyle name="Денежный 14 4" xfId="387"/>
    <cellStyle name="Денежный 14 5" xfId="388"/>
    <cellStyle name="Денежный 14 6" xfId="389"/>
    <cellStyle name="Денежный 14 7" xfId="390"/>
    <cellStyle name="Денежный 14 8" xfId="391"/>
    <cellStyle name="Денежный 14 9" xfId="392"/>
    <cellStyle name="Денежный 16" xfId="393"/>
    <cellStyle name="Денежный 18" xfId="394"/>
    <cellStyle name="Денежный 2" xfId="395"/>
    <cellStyle name="Денежный 2 10" xfId="396"/>
    <cellStyle name="Денежный 2 10 2" xfId="397"/>
    <cellStyle name="Денежный 2 10 2 10" xfId="398"/>
    <cellStyle name="Денежный 2 10 2 11" xfId="399"/>
    <cellStyle name="Денежный 2 10 2 12" xfId="400"/>
    <cellStyle name="Денежный 2 10 2 13" xfId="401"/>
    <cellStyle name="Денежный 2 10 2 14" xfId="402"/>
    <cellStyle name="Денежный 2 10 2 2" xfId="403"/>
    <cellStyle name="Денежный 2 10 2 2 2" xfId="404"/>
    <cellStyle name="Денежный 2 10 2 3" xfId="405"/>
    <cellStyle name="Денежный 2 10 2 4" xfId="406"/>
    <cellStyle name="Денежный 2 10 2 5" xfId="407"/>
    <cellStyle name="Денежный 2 10 2 6" xfId="408"/>
    <cellStyle name="Денежный 2 10 2 7" xfId="409"/>
    <cellStyle name="Денежный 2 10 2 8" xfId="410"/>
    <cellStyle name="Денежный 2 10 2 9" xfId="411"/>
    <cellStyle name="Денежный 2 11" xfId="412"/>
    <cellStyle name="Денежный 2 11 2" xfId="413"/>
    <cellStyle name="Денежный 2 11 2 2" xfId="414"/>
    <cellStyle name="Денежный 2 11 2 3" xfId="415"/>
    <cellStyle name="Денежный 2 11 3" xfId="416"/>
    <cellStyle name="Денежный 2 12" xfId="417"/>
    <cellStyle name="Денежный 2 13" xfId="418"/>
    <cellStyle name="Денежный 2 13 2" xfId="419"/>
    <cellStyle name="Денежный 2 13 3" xfId="420"/>
    <cellStyle name="Денежный 2 14" xfId="421"/>
    <cellStyle name="Денежный 2 15" xfId="422"/>
    <cellStyle name="Денежный 2 16" xfId="423"/>
    <cellStyle name="Денежный 2 17" xfId="424"/>
    <cellStyle name="Денежный 2 18" xfId="425"/>
    <cellStyle name="Денежный 2 19" xfId="426"/>
    <cellStyle name="Денежный 2 2" xfId="427"/>
    <cellStyle name="Денежный 2 2 10" xfId="428"/>
    <cellStyle name="Денежный 2 2 11" xfId="429"/>
    <cellStyle name="Денежный 2 2 12" xfId="430"/>
    <cellStyle name="Денежный 2 2 2" xfId="431"/>
    <cellStyle name="Денежный 2 2 2 10" xfId="432"/>
    <cellStyle name="Денежный 2 2 2 11" xfId="433"/>
    <cellStyle name="Денежный 2 2 2 2" xfId="434"/>
    <cellStyle name="Денежный 2 2 2 3" xfId="435"/>
    <cellStyle name="Денежный 2 2 2 4" xfId="436"/>
    <cellStyle name="Денежный 2 2 2 4 2" xfId="437"/>
    <cellStyle name="Денежный 2 2 2 5" xfId="438"/>
    <cellStyle name="Денежный 2 2 2 6" xfId="439"/>
    <cellStyle name="Денежный 2 2 2 7" xfId="440"/>
    <cellStyle name="Денежный 2 2 2 8" xfId="441"/>
    <cellStyle name="Денежный 2 2 2 9" xfId="442"/>
    <cellStyle name="Денежный 2 2 3" xfId="443"/>
    <cellStyle name="Денежный 2 2 4" xfId="444"/>
    <cellStyle name="Денежный 2 2 5" xfId="445"/>
    <cellStyle name="Денежный 2 2 5 2" xfId="446"/>
    <cellStyle name="Денежный 2 2 6" xfId="447"/>
    <cellStyle name="Денежный 2 2 7" xfId="448"/>
    <cellStyle name="Денежный 2 2 8" xfId="449"/>
    <cellStyle name="Денежный 2 2 9" xfId="450"/>
    <cellStyle name="Денежный 2 20" xfId="451"/>
    <cellStyle name="Денежный 2 21" xfId="452"/>
    <cellStyle name="Денежный 2 22" xfId="453"/>
    <cellStyle name="Денежный 2 23" xfId="454"/>
    <cellStyle name="Денежный 2 24" xfId="455"/>
    <cellStyle name="Денежный 2 24 2" xfId="456"/>
    <cellStyle name="Денежный 2 25" xfId="457"/>
    <cellStyle name="Денежный 2 26" xfId="458"/>
    <cellStyle name="Денежный 2 27" xfId="459"/>
    <cellStyle name="Денежный 2 28" xfId="460"/>
    <cellStyle name="Денежный 2 29" xfId="461"/>
    <cellStyle name="Денежный 2 3" xfId="462"/>
    <cellStyle name="Денежный 2 3 2" xfId="463"/>
    <cellStyle name="Денежный 2 3 2 2" xfId="464"/>
    <cellStyle name="Денежный 2 3 2 3" xfId="465"/>
    <cellStyle name="Денежный 2 3 2 4" xfId="466"/>
    <cellStyle name="Денежный 2 3 3" xfId="467"/>
    <cellStyle name="Денежный 2 3 4" xfId="468"/>
    <cellStyle name="Денежный 2 3 5" xfId="469"/>
    <cellStyle name="Денежный 2 3 6" xfId="470"/>
    <cellStyle name="Денежный 2 3 7" xfId="471"/>
    <cellStyle name="Денежный 2 3 8" xfId="472"/>
    <cellStyle name="Денежный 2 3 9" xfId="473"/>
    <cellStyle name="Денежный 2 3 9 2" xfId="474"/>
    <cellStyle name="Денежный 2 3 9 2 2" xfId="475"/>
    <cellStyle name="Денежный 2 3 9 2 3" xfId="476"/>
    <cellStyle name="Денежный 2 3 9 2 4" xfId="477"/>
    <cellStyle name="Денежный 2 3 9 3" xfId="478"/>
    <cellStyle name="Денежный 2 3 9 4" xfId="479"/>
    <cellStyle name="Денежный 2 3 9 5" xfId="480"/>
    <cellStyle name="Денежный 2 3 9 6" xfId="481"/>
    <cellStyle name="Денежный 2 3 9 7" xfId="482"/>
    <cellStyle name="Денежный 2 3 9 8" xfId="483"/>
    <cellStyle name="Денежный 2 30" xfId="484"/>
    <cellStyle name="Денежный 2 31" xfId="485"/>
    <cellStyle name="Денежный 2 32" xfId="486"/>
    <cellStyle name="Денежный 2 33" xfId="487"/>
    <cellStyle name="Денежный 2 34" xfId="488"/>
    <cellStyle name="Денежный 2 35" xfId="489"/>
    <cellStyle name="Денежный 2 36" xfId="490"/>
    <cellStyle name="Денежный 2 36 2" xfId="491"/>
    <cellStyle name="Денежный 2 37" xfId="492"/>
    <cellStyle name="Денежный 2 38" xfId="493"/>
    <cellStyle name="Денежный 2 39" xfId="494"/>
    <cellStyle name="Денежный 2 4" xfId="495"/>
    <cellStyle name="Денежный 2 4 2" xfId="496"/>
    <cellStyle name="Денежный 2 4 3" xfId="497"/>
    <cellStyle name="Денежный 2 4 4" xfId="498"/>
    <cellStyle name="Денежный 2 4 5" xfId="499"/>
    <cellStyle name="Денежный 2 4 6" xfId="500"/>
    <cellStyle name="Денежный 2 4 7" xfId="501"/>
    <cellStyle name="Денежный 2 4 8" xfId="502"/>
    <cellStyle name="Денежный 2 4 9" xfId="503"/>
    <cellStyle name="Денежный 2 40" xfId="504"/>
    <cellStyle name="Денежный 2 41" xfId="505"/>
    <cellStyle name="Денежный 2 42" xfId="506"/>
    <cellStyle name="Денежный 2 43" xfId="507"/>
    <cellStyle name="Денежный 2 45" xfId="508"/>
    <cellStyle name="Денежный 2 46" xfId="509"/>
    <cellStyle name="Денежный 2 47" xfId="510"/>
    <cellStyle name="Денежный 2 5" xfId="511"/>
    <cellStyle name="Денежный 2 5 2" xfId="512"/>
    <cellStyle name="Денежный 2 5 2 2" xfId="513"/>
    <cellStyle name="Денежный 2 5 2 3" xfId="514"/>
    <cellStyle name="Денежный 2 5 2 4" xfId="515"/>
    <cellStyle name="Денежный 2 5 3" xfId="516"/>
    <cellStyle name="Денежный 2 5 3 2" xfId="517"/>
    <cellStyle name="Денежный 2 5 3 3" xfId="518"/>
    <cellStyle name="Денежный 2 5 3 4" xfId="519"/>
    <cellStyle name="Денежный 2 5 4" xfId="520"/>
    <cellStyle name="Денежный 2 5 4 2" xfId="521"/>
    <cellStyle name="Денежный 2 5 4 3" xfId="522"/>
    <cellStyle name="Денежный 2 5 4 4" xfId="523"/>
    <cellStyle name="Денежный 2 5 5" xfId="524"/>
    <cellStyle name="Денежный 2 5 6" xfId="525"/>
    <cellStyle name="Денежный 2 5 7" xfId="526"/>
    <cellStyle name="Денежный 2 5 8" xfId="527"/>
    <cellStyle name="Денежный 2 51" xfId="528"/>
    <cellStyle name="Денежный 2 6" xfId="529"/>
    <cellStyle name="Денежный 2 7" xfId="530"/>
    <cellStyle name="Денежный 2 8" xfId="531"/>
    <cellStyle name="Денежный 2 9" xfId="532"/>
    <cellStyle name="Денежный 20" xfId="533"/>
    <cellStyle name="Денежный 24" xfId="534"/>
    <cellStyle name="Денежный 24 11" xfId="535"/>
    <cellStyle name="Денежный 24 12" xfId="536"/>
    <cellStyle name="Денежный 24 2" xfId="537"/>
    <cellStyle name="Денежный 24 2 2" xfId="538"/>
    <cellStyle name="Денежный 24 3" xfId="539"/>
    <cellStyle name="Денежный 24 3 2" xfId="540"/>
    <cellStyle name="Денежный 24 3 3" xfId="541"/>
    <cellStyle name="Денежный 24 3 4" xfId="542"/>
    <cellStyle name="Денежный 24 4" xfId="543"/>
    <cellStyle name="Денежный 24 5" xfId="544"/>
    <cellStyle name="Денежный 24 6" xfId="545"/>
    <cellStyle name="Денежный 24 7" xfId="546"/>
    <cellStyle name="Денежный 24 8" xfId="547"/>
    <cellStyle name="Денежный 26" xfId="548"/>
    <cellStyle name="Денежный 3" xfId="549"/>
    <cellStyle name="Денежный 3 10" xfId="550"/>
    <cellStyle name="Денежный 3 11" xfId="551"/>
    <cellStyle name="Денежный 3 12" xfId="552"/>
    <cellStyle name="Денежный 3 13" xfId="553"/>
    <cellStyle name="Денежный 3 14" xfId="554"/>
    <cellStyle name="Денежный 3 15" xfId="555"/>
    <cellStyle name="Денежный 3 2" xfId="556"/>
    <cellStyle name="Денежный 3 2 2" xfId="557"/>
    <cellStyle name="Денежный 3 2 2 2" xfId="558"/>
    <cellStyle name="Денежный 3 2 3" xfId="559"/>
    <cellStyle name="Денежный 3 3" xfId="560"/>
    <cellStyle name="Денежный 3 3 2" xfId="561"/>
    <cellStyle name="Денежный 3 3 3" xfId="562"/>
    <cellStyle name="Денежный 3 4" xfId="563"/>
    <cellStyle name="Денежный 3 4 2" xfId="564"/>
    <cellStyle name="Денежный 3 4 3" xfId="565"/>
    <cellStyle name="Денежный 3 5" xfId="566"/>
    <cellStyle name="Денежный 3 5 2" xfId="567"/>
    <cellStyle name="Денежный 3 5 3" xfId="568"/>
    <cellStyle name="Денежный 3 6" xfId="569"/>
    <cellStyle name="Денежный 3 6 2" xfId="570"/>
    <cellStyle name="Денежный 3 7" xfId="571"/>
    <cellStyle name="Денежный 3 8" xfId="572"/>
    <cellStyle name="Денежный 3 8 2" xfId="573"/>
    <cellStyle name="Денежный 3 8 3" xfId="574"/>
    <cellStyle name="Денежный 3 8 4" xfId="575"/>
    <cellStyle name="Денежный 3 9" xfId="576"/>
    <cellStyle name="Денежный 4" xfId="577"/>
    <cellStyle name="Денежный 4 10" xfId="578"/>
    <cellStyle name="Денежный 4 11" xfId="579"/>
    <cellStyle name="Денежный 4 12" xfId="580"/>
    <cellStyle name="Денежный 4 13" xfId="581"/>
    <cellStyle name="Денежный 4 13 2" xfId="582"/>
    <cellStyle name="Денежный 4 14" xfId="583"/>
    <cellStyle name="Денежный 4 14 2" xfId="584"/>
    <cellStyle name="Денежный 4 14 3" xfId="585"/>
    <cellStyle name="Денежный 4 14 4" xfId="586"/>
    <cellStyle name="Денежный 4 14 5" xfId="587"/>
    <cellStyle name="Денежный 4 14 6" xfId="588"/>
    <cellStyle name="Денежный 4 2" xfId="589"/>
    <cellStyle name="Денежный 4 2 2" xfId="590"/>
    <cellStyle name="Денежный 4 2 3" xfId="591"/>
    <cellStyle name="Денежный 4 3" xfId="592"/>
    <cellStyle name="Денежный 4 3 2" xfId="593"/>
    <cellStyle name="Денежный 4 3 3" xfId="594"/>
    <cellStyle name="Денежный 4 3 3 2" xfId="595"/>
    <cellStyle name="Денежный 4 3 3 3" xfId="596"/>
    <cellStyle name="Денежный 4 3 3 4" xfId="597"/>
    <cellStyle name="Денежный 4 3 4" xfId="598"/>
    <cellStyle name="Денежный 4 3 5" xfId="599"/>
    <cellStyle name="Денежный 4 3 6" xfId="600"/>
    <cellStyle name="Денежный 4 3 7" xfId="601"/>
    <cellStyle name="Денежный 4 4" xfId="602"/>
    <cellStyle name="Денежный 4 4 2" xfId="603"/>
    <cellStyle name="Денежный 4 5" xfId="604"/>
    <cellStyle name="Денежный 4 5 2" xfId="605"/>
    <cellStyle name="Денежный 4 6" xfId="606"/>
    <cellStyle name="Денежный 4 7" xfId="607"/>
    <cellStyle name="Денежный 4 8" xfId="608"/>
    <cellStyle name="Денежный 4 9" xfId="609"/>
    <cellStyle name="Денежный 5" xfId="610"/>
    <cellStyle name="Денежный 5 2" xfId="611"/>
    <cellStyle name="Денежный 5 2 2" xfId="612"/>
    <cellStyle name="Денежный 5 2 3" xfId="613"/>
    <cellStyle name="Денежный 5 3" xfId="614"/>
    <cellStyle name="Денежный 5 3 2" xfId="615"/>
    <cellStyle name="Денежный 5 4" xfId="616"/>
    <cellStyle name="Денежный 5 5" xfId="617"/>
    <cellStyle name="Денежный 5 5 2" xfId="618"/>
    <cellStyle name="Денежный 6" xfId="619"/>
    <cellStyle name="Денежный 6 10" xfId="620"/>
    <cellStyle name="Денежный 6 11" xfId="621"/>
    <cellStyle name="Денежный 6 2" xfId="622"/>
    <cellStyle name="Денежный 6 2 2" xfId="623"/>
    <cellStyle name="Денежный 6 2 3" xfId="624"/>
    <cellStyle name="Денежный 6 3" xfId="625"/>
    <cellStyle name="Денежный 6 4" xfId="626"/>
    <cellStyle name="Денежный 6 5" xfId="627"/>
    <cellStyle name="Денежный 6 5 2" xfId="628"/>
    <cellStyle name="Денежный 6 6" xfId="629"/>
    <cellStyle name="Денежный 6 7" xfId="630"/>
    <cellStyle name="Денежный 6 7 2" xfId="631"/>
    <cellStyle name="Денежный 6 7 3" xfId="632"/>
    <cellStyle name="Денежный 6 7 4" xfId="633"/>
    <cellStyle name="Денежный 6 7 5" xfId="634"/>
    <cellStyle name="Денежный 6 7 6" xfId="635"/>
    <cellStyle name="Денежный 6 8" xfId="636"/>
    <cellStyle name="Денежный 6 8 2" xfId="637"/>
    <cellStyle name="Денежный 6 8 3" xfId="638"/>
    <cellStyle name="Денежный 6 8 4" xfId="639"/>
    <cellStyle name="Денежный 6 9" xfId="640"/>
    <cellStyle name="Денежный 7 2" xfId="641"/>
    <cellStyle name="Денежный 7 2 2" xfId="642"/>
    <cellStyle name="Денежный 7 2 3" xfId="643"/>
    <cellStyle name="Денежный 7 3" xfId="644"/>
    <cellStyle name="Денежный 7 4" xfId="645"/>
    <cellStyle name="Денежный 7 5" xfId="646"/>
    <cellStyle name="Денежный 7 5 2" xfId="647"/>
    <cellStyle name="Денежный 7 6" xfId="648"/>
    <cellStyle name="Денежный 8 2" xfId="649"/>
    <cellStyle name="Денежный 8 2 2" xfId="650"/>
    <cellStyle name="Денежный 8 2 3" xfId="651"/>
    <cellStyle name="Денежный 8 3" xfId="652"/>
    <cellStyle name="Денежный 8 3 2" xfId="653"/>
    <cellStyle name="Денежный 8 4" xfId="654"/>
    <cellStyle name="Денежный 8 5" xfId="655"/>
    <cellStyle name="Денежный 8 5 2" xfId="656"/>
    <cellStyle name="Денежный 8 6" xfId="657"/>
    <cellStyle name="Денежный 9 2" xfId="658"/>
    <cellStyle name="Денежный 9 2 2" xfId="659"/>
    <cellStyle name="Денежный 9 2 3" xfId="660"/>
    <cellStyle name="Денежный 9 2 4" xfId="661"/>
    <cellStyle name="Денежный 9 3" xfId="662"/>
    <cellStyle name="Заголовок 1" xfId="663"/>
    <cellStyle name="Заголовок 1 2" xfId="664"/>
    <cellStyle name="Заголовок 1 3" xfId="665"/>
    <cellStyle name="Заголовок 2" xfId="666"/>
    <cellStyle name="Заголовок 2 2" xfId="667"/>
    <cellStyle name="Заголовок 2 3" xfId="668"/>
    <cellStyle name="Заголовок 3" xfId="669"/>
    <cellStyle name="Заголовок 3 2" xfId="670"/>
    <cellStyle name="Заголовок 3 3" xfId="671"/>
    <cellStyle name="Заголовок 4" xfId="672"/>
    <cellStyle name="Заголовок 4 2" xfId="673"/>
    <cellStyle name="Заголовок 4 3" xfId="674"/>
    <cellStyle name="Итог" xfId="675"/>
    <cellStyle name="Итог 2" xfId="676"/>
    <cellStyle name="Итог 3" xfId="677"/>
    <cellStyle name="Контрольная ячейка" xfId="678"/>
    <cellStyle name="Контрольная ячейка 2" xfId="679"/>
    <cellStyle name="Контрольная ячейка 3" xfId="680"/>
    <cellStyle name="Контрольная ячейка 4" xfId="681"/>
    <cellStyle name="Название" xfId="682"/>
    <cellStyle name="Название 2" xfId="683"/>
    <cellStyle name="Название 3" xfId="684"/>
    <cellStyle name="Нейтральный" xfId="685"/>
    <cellStyle name="Нейтральный 2" xfId="686"/>
    <cellStyle name="Нейтральный 3" xfId="687"/>
    <cellStyle name="Нейтральный 4" xfId="688"/>
    <cellStyle name="Обычный 10" xfId="689"/>
    <cellStyle name="Обычный 10 2" xfId="690"/>
    <cellStyle name="Обычный 10 2 2" xfId="691"/>
    <cellStyle name="Обычный 10 3" xfId="692"/>
    <cellStyle name="Обычный 11" xfId="693"/>
    <cellStyle name="Обычный 11 10" xfId="694"/>
    <cellStyle name="Обычный 11 11" xfId="695"/>
    <cellStyle name="Обычный 11 12" xfId="696"/>
    <cellStyle name="Обычный 11 12 2" xfId="697"/>
    <cellStyle name="Обычный 11 2" xfId="698"/>
    <cellStyle name="Обычный 11 2 2" xfId="699"/>
    <cellStyle name="Обычный 11 3" xfId="700"/>
    <cellStyle name="Обычный 11 4" xfId="701"/>
    <cellStyle name="Обычный 11 5" xfId="702"/>
    <cellStyle name="Обычный 11 6" xfId="703"/>
    <cellStyle name="Обычный 11 7" xfId="704"/>
    <cellStyle name="Обычный 11 8" xfId="705"/>
    <cellStyle name="Обычный 11 9" xfId="706"/>
    <cellStyle name="Обычный 12" xfId="707"/>
    <cellStyle name="Обычный 12 2 2" xfId="708"/>
    <cellStyle name="Обычный 12 2 2 2" xfId="709"/>
    <cellStyle name="Обычный 12 2 2 2 2" xfId="710"/>
    <cellStyle name="Обычный 12 2 2 2_Winner_28_01_2023 выездка_ред" xfId="711"/>
    <cellStyle name="Обычный 12_Winner_28_01_2023 выездка_ред" xfId="712"/>
    <cellStyle name="Обычный 13 2" xfId="713"/>
    <cellStyle name="Обычный 14" xfId="714"/>
    <cellStyle name="Обычный 14 2" xfId="715"/>
    <cellStyle name="Обычный 14 3" xfId="716"/>
    <cellStyle name="Обычный 14 4" xfId="717"/>
    <cellStyle name="Обычный 14 5" xfId="718"/>
    <cellStyle name="Обычный 14 6" xfId="719"/>
    <cellStyle name="Обычный 15" xfId="720"/>
    <cellStyle name="Обычный 15 2" xfId="721"/>
    <cellStyle name="Обычный 16" xfId="722"/>
    <cellStyle name="Обычный 17" xfId="723"/>
    <cellStyle name="Обычный 17 2" xfId="724"/>
    <cellStyle name="Обычный 17 3" xfId="725"/>
    <cellStyle name="Обычный 17 4" xfId="726"/>
    <cellStyle name="Обычный 17 5" xfId="727"/>
    <cellStyle name="Обычный 17 6" xfId="728"/>
    <cellStyle name="Обычный 17 7" xfId="729"/>
    <cellStyle name="Обычный 18" xfId="730"/>
    <cellStyle name="Обычный 18 2" xfId="731"/>
    <cellStyle name="Обычный 18 3" xfId="732"/>
    <cellStyle name="Обычный 19" xfId="733"/>
    <cellStyle name="Обычный 2" xfId="734"/>
    <cellStyle name="Обычный 2 10" xfId="735"/>
    <cellStyle name="Обычный 2 10 2" xfId="736"/>
    <cellStyle name="Обычный 2 11" xfId="737"/>
    <cellStyle name="Обычный 2 12" xfId="738"/>
    <cellStyle name="Обычный 2 13" xfId="739"/>
    <cellStyle name="Обычный 2 14" xfId="740"/>
    <cellStyle name="Обычный 2 14 10" xfId="741"/>
    <cellStyle name="Обычный 2 14 10 2" xfId="742"/>
    <cellStyle name="Обычный 2 14 11" xfId="743"/>
    <cellStyle name="Обычный 2 14 12" xfId="744"/>
    <cellStyle name="Обычный 2 14 2" xfId="745"/>
    <cellStyle name="Обычный 2 14 2 2" xfId="746"/>
    <cellStyle name="Обычный 2 14 3" xfId="747"/>
    <cellStyle name="Обычный 2 14 4" xfId="748"/>
    <cellStyle name="Обычный 2 14 5" xfId="749"/>
    <cellStyle name="Обычный 2 14 6" xfId="750"/>
    <cellStyle name="Обычный 2 14 7" xfId="751"/>
    <cellStyle name="Обычный 2 14 8" xfId="752"/>
    <cellStyle name="Обычный 2 14 9" xfId="753"/>
    <cellStyle name="Обычный 2 15" xfId="754"/>
    <cellStyle name="Обычный 2 16" xfId="755"/>
    <cellStyle name="Обычный 2 17" xfId="756"/>
    <cellStyle name="Обычный 2 18" xfId="757"/>
    <cellStyle name="Обычный 2 19" xfId="758"/>
    <cellStyle name="Обычный 2 2" xfId="759"/>
    <cellStyle name="Обычный 2 2 10" xfId="760"/>
    <cellStyle name="Обычный 2 2 10 2" xfId="761"/>
    <cellStyle name="Обычный 2 2 11" xfId="762"/>
    <cellStyle name="Обычный 2 2 12" xfId="763"/>
    <cellStyle name="Обычный 2 2 13" xfId="764"/>
    <cellStyle name="Обычный 2 2 14" xfId="765"/>
    <cellStyle name="Обычный 2 2 15" xfId="766"/>
    <cellStyle name="Обычный 2 2 16" xfId="767"/>
    <cellStyle name="Обычный 2 2 17" xfId="768"/>
    <cellStyle name="Обычный 2 2 2" xfId="769"/>
    <cellStyle name="Обычный 2 2 2 2" xfId="770"/>
    <cellStyle name="Обычный 2 2 2 2 2" xfId="771"/>
    <cellStyle name="Обычный 2 2 2 2 3" xfId="772"/>
    <cellStyle name="Обычный 2 2 2 2 4" xfId="773"/>
    <cellStyle name="Обычный 2 2 2 2 5" xfId="774"/>
    <cellStyle name="Обычный 2 2 2 3" xfId="775"/>
    <cellStyle name="Обычный 2 2 2 3 2" xfId="776"/>
    <cellStyle name="Обычный 2 2 2 4" xfId="777"/>
    <cellStyle name="Обычный 2 2 2 4 2" xfId="778"/>
    <cellStyle name="Обычный 2 2 2 4 3" xfId="779"/>
    <cellStyle name="Обычный 2 2 2 4 4" xfId="780"/>
    <cellStyle name="Обычный 2 2 2 5" xfId="781"/>
    <cellStyle name="Обычный 2 2 2 5 2" xfId="782"/>
    <cellStyle name="Обычный 2 2 2 5 3" xfId="783"/>
    <cellStyle name="Обычный 2 2 2 5 4" xfId="784"/>
    <cellStyle name="Обычный 2 2 2 6" xfId="785"/>
    <cellStyle name="Обычный 2 2 2 7" xfId="786"/>
    <cellStyle name="Обычный 2 2 2 8" xfId="787"/>
    <cellStyle name="Обычный 2 2 2 9" xfId="788"/>
    <cellStyle name="Обычный 2 2 3" xfId="789"/>
    <cellStyle name="Обычный 2 2 3 2" xfId="790"/>
    <cellStyle name="Обычный 2 2 3 2 2" xfId="791"/>
    <cellStyle name="Обычный 2 2 3 2 3" xfId="792"/>
    <cellStyle name="Обычный 2 2 3 3" xfId="793"/>
    <cellStyle name="Обычный 2 2 3 4" xfId="794"/>
    <cellStyle name="Обычный 2 2 3 5" xfId="795"/>
    <cellStyle name="Обычный 2 2 3 6" xfId="796"/>
    <cellStyle name="Обычный 2 2 3 7" xfId="797"/>
    <cellStyle name="Обычный 2 2 3 8" xfId="798"/>
    <cellStyle name="Обычный 2 2 4" xfId="799"/>
    <cellStyle name="Обычный 2 2 4 2" xfId="800"/>
    <cellStyle name="Обычный 2 2 4 3" xfId="801"/>
    <cellStyle name="Обычный 2 2 4 4" xfId="802"/>
    <cellStyle name="Обычный 2 2 5" xfId="803"/>
    <cellStyle name="Обычный 2 2 5 2" xfId="804"/>
    <cellStyle name="Обычный 2 2 5 3" xfId="805"/>
    <cellStyle name="Обычный 2 2 5 4" xfId="806"/>
    <cellStyle name="Обычный 2 2 6" xfId="807"/>
    <cellStyle name="Обычный 2 2 7" xfId="808"/>
    <cellStyle name="Обычный 2 2 8" xfId="809"/>
    <cellStyle name="Обычный 2 2 9" xfId="810"/>
    <cellStyle name="Обычный 2 2_База1 (version 1)" xfId="811"/>
    <cellStyle name="Обычный 2 20" xfId="812"/>
    <cellStyle name="Обычный 2 21" xfId="813"/>
    <cellStyle name="Обычный 2 22" xfId="814"/>
    <cellStyle name="Обычный 2 23" xfId="815"/>
    <cellStyle name="Обычный 2 24" xfId="816"/>
    <cellStyle name="Обычный 2 24 2" xfId="817"/>
    <cellStyle name="Обычный 2 24 3" xfId="818"/>
    <cellStyle name="Обычный 2 24 4" xfId="819"/>
    <cellStyle name="Обычный 2 24 5" xfId="820"/>
    <cellStyle name="Обычный 2 25" xfId="821"/>
    <cellStyle name="Обычный 2 26" xfId="822"/>
    <cellStyle name="Обычный 2 27" xfId="823"/>
    <cellStyle name="Обычный 2 28" xfId="824"/>
    <cellStyle name="Обычный 2 29" xfId="825"/>
    <cellStyle name="Обычный 2 3" xfId="826"/>
    <cellStyle name="Обычный 2 3 2" xfId="827"/>
    <cellStyle name="Обычный 2 3 2 2" xfId="828"/>
    <cellStyle name="Обычный 2 3 2 3" xfId="829"/>
    <cellStyle name="Обычный 2 3 3" xfId="830"/>
    <cellStyle name="Обычный 2 3 4" xfId="831"/>
    <cellStyle name="Обычный 2 3 5" xfId="832"/>
    <cellStyle name="Обычный 2 3 6" xfId="833"/>
    <cellStyle name="Обычный 2 3 7" xfId="834"/>
    <cellStyle name="Обычный 2 3 8" xfId="835"/>
    <cellStyle name="Обычный 2 3 9" xfId="836"/>
    <cellStyle name="Обычный 2 3_Winner_28_01_2023 выездка_ред" xfId="837"/>
    <cellStyle name="Обычный 2 30" xfId="838"/>
    <cellStyle name="Обычный 2 31" xfId="839"/>
    <cellStyle name="Обычный 2 32" xfId="840"/>
    <cellStyle name="Обычный 2 33" xfId="841"/>
    <cellStyle name="Обычный 2 33 2" xfId="842"/>
    <cellStyle name="Обычный 2 34" xfId="843"/>
    <cellStyle name="Обычный 2 35" xfId="844"/>
    <cellStyle name="Обычный 2 36" xfId="845"/>
    <cellStyle name="Обычный 2 37" xfId="846"/>
    <cellStyle name="Обычный 2 38" xfId="847"/>
    <cellStyle name="Обычный 2 39" xfId="848"/>
    <cellStyle name="Обычный 2 4" xfId="849"/>
    <cellStyle name="Обычный 2 4 10" xfId="850"/>
    <cellStyle name="Обычный 2 4 2" xfId="851"/>
    <cellStyle name="Обычный 2 4 2 2" xfId="852"/>
    <cellStyle name="Обычный 2 4 2 3" xfId="853"/>
    <cellStyle name="Обычный 2 4 3" xfId="854"/>
    <cellStyle name="Обычный 2 4 4" xfId="855"/>
    <cellStyle name="Обычный 2 4 5" xfId="856"/>
    <cellStyle name="Обычный 2 4 6" xfId="857"/>
    <cellStyle name="Обычный 2 4 7" xfId="858"/>
    <cellStyle name="Обычный 2 4 8" xfId="859"/>
    <cellStyle name="Обычный 2 4 9" xfId="860"/>
    <cellStyle name="Обычный 2 40" xfId="861"/>
    <cellStyle name="Обычный 2 47" xfId="862"/>
    <cellStyle name="Обычный 2 5" xfId="863"/>
    <cellStyle name="Обычный 2 5 2" xfId="864"/>
    <cellStyle name="Обычный 2 5 2 2" xfId="865"/>
    <cellStyle name="Обычный 2 5 3" xfId="866"/>
    <cellStyle name="Обычный 2 5 3 2" xfId="867"/>
    <cellStyle name="Обычный 2 5 3 3" xfId="868"/>
    <cellStyle name="Обычный 2 51" xfId="869"/>
    <cellStyle name="Обычный 2 6" xfId="870"/>
    <cellStyle name="Обычный 2 6 2" xfId="871"/>
    <cellStyle name="Обычный 2 6 2 2" xfId="872"/>
    <cellStyle name="Обычный 2 6 2 3" xfId="873"/>
    <cellStyle name="Обычный 2 7" xfId="874"/>
    <cellStyle name="Обычный 2 7 2" xfId="875"/>
    <cellStyle name="Обычный 2 8" xfId="876"/>
    <cellStyle name="Обычный 2 9" xfId="877"/>
    <cellStyle name="Обычный 2_Выездка ноябрь 2010 г." xfId="878"/>
    <cellStyle name="Обычный 20" xfId="879"/>
    <cellStyle name="Обычный 21" xfId="880"/>
    <cellStyle name="Обычный 22" xfId="881"/>
    <cellStyle name="Обычный 23" xfId="882"/>
    <cellStyle name="Обычный 24" xfId="883"/>
    <cellStyle name="Обычный 25" xfId="884"/>
    <cellStyle name="Обычный 26" xfId="885"/>
    <cellStyle name="Обычный 29" xfId="886"/>
    <cellStyle name="Обычный 3" xfId="887"/>
    <cellStyle name="Обычный 3 10" xfId="888"/>
    <cellStyle name="Обычный 3 11" xfId="889"/>
    <cellStyle name="Обычный 3 12" xfId="890"/>
    <cellStyle name="Обычный 3 13" xfId="891"/>
    <cellStyle name="Обычный 3 13 2" xfId="892"/>
    <cellStyle name="Обычный 3 13_pudost_16-07_17_startovye" xfId="893"/>
    <cellStyle name="Обычный 3 14" xfId="894"/>
    <cellStyle name="Обычный 3 15" xfId="895"/>
    <cellStyle name="Обычный 3 16" xfId="896"/>
    <cellStyle name="Обычный 3 17" xfId="897"/>
    <cellStyle name="Обычный 3 18" xfId="898"/>
    <cellStyle name="Обычный 3 19" xfId="899"/>
    <cellStyle name="Обычный 3 2" xfId="900"/>
    <cellStyle name="Обычный 3 2 10" xfId="901"/>
    <cellStyle name="Обычный 3 2 11" xfId="902"/>
    <cellStyle name="Обычный 3 2 2" xfId="903"/>
    <cellStyle name="Обычный 3 2 2 10" xfId="904"/>
    <cellStyle name="Обычный 3 2 2 2" xfId="905"/>
    <cellStyle name="Обычный 3 2 2 2 2" xfId="906"/>
    <cellStyle name="Обычный 3 2 2 3" xfId="907"/>
    <cellStyle name="Обычный 3 2 2 4" xfId="908"/>
    <cellStyle name="Обычный 3 2 2 5" xfId="909"/>
    <cellStyle name="Обычный 3 2 2 6" xfId="910"/>
    <cellStyle name="Обычный 3 2 2 7" xfId="911"/>
    <cellStyle name="Обычный 3 2 2 8" xfId="912"/>
    <cellStyle name="Обычный 3 2 2 9" xfId="913"/>
    <cellStyle name="Обычный 3 2 3" xfId="914"/>
    <cellStyle name="Обычный 3 2 4" xfId="915"/>
    <cellStyle name="Обычный 3 2 4 2" xfId="916"/>
    <cellStyle name="Обычный 3 2 4_Winner_28_01_2023 выездка_ред" xfId="917"/>
    <cellStyle name="Обычный 3 2 5" xfId="918"/>
    <cellStyle name="Обычный 3 2 6" xfId="919"/>
    <cellStyle name="Обычный 3 2 7" xfId="920"/>
    <cellStyle name="Обычный 3 2 8" xfId="921"/>
    <cellStyle name="Обычный 3 2 9" xfId="922"/>
    <cellStyle name="Обычный 3 20" xfId="923"/>
    <cellStyle name="Обычный 3 21" xfId="924"/>
    <cellStyle name="Обычный 3 3" xfId="925"/>
    <cellStyle name="Обычный 3 3 2" xfId="926"/>
    <cellStyle name="Обычный 3 3 3" xfId="927"/>
    <cellStyle name="Обычный 3 4" xfId="928"/>
    <cellStyle name="Обычный 3 5" xfId="929"/>
    <cellStyle name="Обычный 3 5 2" xfId="930"/>
    <cellStyle name="Обычный 3 5 3" xfId="931"/>
    <cellStyle name="Обычный 3 6" xfId="932"/>
    <cellStyle name="Обычный 3 7" xfId="933"/>
    <cellStyle name="Обычный 3 8" xfId="934"/>
    <cellStyle name="Обычный 3 9" xfId="935"/>
    <cellStyle name="Обычный 30" xfId="936"/>
    <cellStyle name="Обычный 31" xfId="937"/>
    <cellStyle name="Обычный 34" xfId="938"/>
    <cellStyle name="Обычный 35" xfId="939"/>
    <cellStyle name="Обычный 36" xfId="940"/>
    <cellStyle name="Обычный 39" xfId="941"/>
    <cellStyle name="Обычный 4" xfId="942"/>
    <cellStyle name="Обычный 4 10" xfId="943"/>
    <cellStyle name="Обычный 4 11" xfId="944"/>
    <cellStyle name="Обычный 4 12" xfId="945"/>
    <cellStyle name="Обычный 4 13" xfId="946"/>
    <cellStyle name="Обычный 4 14" xfId="947"/>
    <cellStyle name="Обычный 4 14 2" xfId="948"/>
    <cellStyle name="Обычный 4 14 3" xfId="949"/>
    <cellStyle name="Обычный 4 14 4" xfId="950"/>
    <cellStyle name="Обычный 4 15" xfId="951"/>
    <cellStyle name="Обычный 4 16" xfId="952"/>
    <cellStyle name="Обычный 4 17" xfId="953"/>
    <cellStyle name="Обычный 4 2" xfId="954"/>
    <cellStyle name="Обычный 4 2 2" xfId="955"/>
    <cellStyle name="Обычный 4 2 3" xfId="956"/>
    <cellStyle name="Обычный 4 3" xfId="957"/>
    <cellStyle name="Обычный 4 4" xfId="958"/>
    <cellStyle name="Обычный 4 5" xfId="959"/>
    <cellStyle name="Обычный 4 6" xfId="960"/>
    <cellStyle name="Обычный 4 7" xfId="961"/>
    <cellStyle name="Обычный 4 8" xfId="962"/>
    <cellStyle name="Обычный 4 9" xfId="963"/>
    <cellStyle name="Обычный 40" xfId="964"/>
    <cellStyle name="Обычный 42" xfId="965"/>
    <cellStyle name="Обычный 43" xfId="966"/>
    <cellStyle name="Обычный 45" xfId="967"/>
    <cellStyle name="Обычный 5" xfId="968"/>
    <cellStyle name="Обычный 5 10" xfId="969"/>
    <cellStyle name="Обычный 5 11" xfId="970"/>
    <cellStyle name="Обычный 5 12" xfId="971"/>
    <cellStyle name="Обычный 5 13" xfId="972"/>
    <cellStyle name="Обычный 5 14" xfId="973"/>
    <cellStyle name="Обычный 5 15" xfId="974"/>
    <cellStyle name="Обычный 5 16" xfId="975"/>
    <cellStyle name="Обычный 5 17" xfId="976"/>
    <cellStyle name="Обычный 5 18" xfId="977"/>
    <cellStyle name="Обычный 5 19" xfId="978"/>
    <cellStyle name="Обычный 5 2" xfId="979"/>
    <cellStyle name="Обычный 5 2 2" xfId="980"/>
    <cellStyle name="Обычный 5 2 3" xfId="981"/>
    <cellStyle name="Обычный 5 20" xfId="982"/>
    <cellStyle name="Обычный 5 21" xfId="983"/>
    <cellStyle name="Обычный 5 3" xfId="984"/>
    <cellStyle name="Обычный 5 3 2" xfId="985"/>
    <cellStyle name="Обычный 5 3 3" xfId="986"/>
    <cellStyle name="Обычный 5 4" xfId="987"/>
    <cellStyle name="Обычный 5 4 2" xfId="988"/>
    <cellStyle name="Обычный 5 5" xfId="989"/>
    <cellStyle name="Обычный 5 6" xfId="990"/>
    <cellStyle name="Обычный 5 7" xfId="991"/>
    <cellStyle name="Обычный 5 8" xfId="992"/>
    <cellStyle name="Обычный 5 9" xfId="993"/>
    <cellStyle name="Обычный 5_15_06_2014_prinevskoe" xfId="994"/>
    <cellStyle name="Обычный 5_25_05_13 2 2" xfId="995"/>
    <cellStyle name="Обычный 6" xfId="996"/>
    <cellStyle name="Обычный 6 10" xfId="997"/>
    <cellStyle name="Обычный 6 11" xfId="998"/>
    <cellStyle name="Обычный 6 12" xfId="999"/>
    <cellStyle name="Обычный 6 13" xfId="1000"/>
    <cellStyle name="Обычный 6 14" xfId="1001"/>
    <cellStyle name="Обычный 6 15" xfId="1002"/>
    <cellStyle name="Обычный 6 16" xfId="1003"/>
    <cellStyle name="Обычный 6 17" xfId="1004"/>
    <cellStyle name="Обычный 6 2" xfId="1005"/>
    <cellStyle name="Обычный 6 2 2" xfId="1006"/>
    <cellStyle name="Обычный 6 3" xfId="1007"/>
    <cellStyle name="Обычный 6 4" xfId="1008"/>
    <cellStyle name="Обычный 6 5" xfId="1009"/>
    <cellStyle name="Обычный 6 6" xfId="1010"/>
    <cellStyle name="Обычный 6 7" xfId="1011"/>
    <cellStyle name="Обычный 6 8" xfId="1012"/>
    <cellStyle name="Обычный 6 9" xfId="1013"/>
    <cellStyle name="Обычный 7" xfId="1014"/>
    <cellStyle name="Обычный 7 10" xfId="1015"/>
    <cellStyle name="Обычный 7 11" xfId="1016"/>
    <cellStyle name="Обычный 7 12" xfId="1017"/>
    <cellStyle name="Обычный 7 2" xfId="1018"/>
    <cellStyle name="Обычный 7 3" xfId="1019"/>
    <cellStyle name="Обычный 7 4" xfId="1020"/>
    <cellStyle name="Обычный 7 5" xfId="1021"/>
    <cellStyle name="Обычный 7 6" xfId="1022"/>
    <cellStyle name="Обычный 7 7" xfId="1023"/>
    <cellStyle name="Обычный 7 8" xfId="1024"/>
    <cellStyle name="Обычный 7 9" xfId="1025"/>
    <cellStyle name="Обычный 7_Winner_28_01_2023 выездка_ред" xfId="1026"/>
    <cellStyle name="Обычный 8" xfId="1027"/>
    <cellStyle name="Обычный 8 2" xfId="1028"/>
    <cellStyle name="Обычный 8 3" xfId="1029"/>
    <cellStyle name="Обычный 8 4" xfId="1030"/>
    <cellStyle name="Обычный 8_Winner_28_01_2023 выездка_ред" xfId="1031"/>
    <cellStyle name="Обычный 9" xfId="1032"/>
    <cellStyle name="Обычный 9 2" xfId="1033"/>
    <cellStyle name="Обычный 9_Winner_28_01_2023 выездка_ред" xfId="1034"/>
    <cellStyle name="Обычный_База 2 2 2 2 2 2" xfId="1035"/>
    <cellStyle name="Обычный_Выездка технические1" xfId="1036"/>
    <cellStyle name="Обычный_Выездка технические1 2" xfId="1037"/>
    <cellStyle name="Обычный_Выездка технические1 3" xfId="1038"/>
    <cellStyle name="Обычный_Выездка технические1 3 2" xfId="1039"/>
    <cellStyle name="Обычный_Выездка технические1 3_Winner_28_01_2023 выездка_ред" xfId="1040"/>
    <cellStyle name="Обычный_Измайлово-2003" xfId="1041"/>
    <cellStyle name="Обычный_Измайлово-2003 2" xfId="1042"/>
    <cellStyle name="Обычный_Измайлово-2003_Winner_28_01_2023 выездка_ред" xfId="1043"/>
    <cellStyle name="Обычный_конкур К" xfId="1044"/>
    <cellStyle name="Обычный_конкур1" xfId="1045"/>
    <cellStyle name="Обычный_конкур1 2 2 2" xfId="1046"/>
    <cellStyle name="Обычный_Лист Microsoft Excel" xfId="1047"/>
    <cellStyle name="Обычный_Лист Microsoft Excel 10" xfId="1048"/>
    <cellStyle name="Обычный_Лист Microsoft Excel 10 2" xfId="1049"/>
    <cellStyle name="Обычный_Лист Microsoft Excel 11 2" xfId="1050"/>
    <cellStyle name="Обычный_Лист Microsoft Excel 2" xfId="1051"/>
    <cellStyle name="Обычный_Лист Microsoft Excel 2 12" xfId="1052"/>
    <cellStyle name="Обычный_Лист Microsoft Excel 2 12 2" xfId="1053"/>
    <cellStyle name="Обычный_Лист Microsoft Excel 3" xfId="1054"/>
    <cellStyle name="Обычный_Лист Microsoft Excel 3 2" xfId="1055"/>
    <cellStyle name="Обычный_Лист Microsoft Excel 3_Winner_28_01_2023 выездка_ред" xfId="1056"/>
    <cellStyle name="Обычный_Орел" xfId="1057"/>
    <cellStyle name="Обычный_Орел 11 2" xfId="1058"/>
    <cellStyle name="Обычный_Форма технических_конкур" xfId="1059"/>
    <cellStyle name="Плохой" xfId="1060"/>
    <cellStyle name="Плохой 2" xfId="1061"/>
    <cellStyle name="Плохой 3" xfId="1062"/>
    <cellStyle name="Плохой 4" xfId="1063"/>
    <cellStyle name="Пояснение" xfId="1064"/>
    <cellStyle name="Пояснение 2" xfId="1065"/>
    <cellStyle name="Пояснение 3" xfId="1066"/>
    <cellStyle name="Примечание" xfId="1067"/>
    <cellStyle name="Примечание 2" xfId="1068"/>
    <cellStyle name="Примечание 3" xfId="1069"/>
    <cellStyle name="Примечание 4" xfId="1070"/>
    <cellStyle name="Примечание 5" xfId="1071"/>
    <cellStyle name="Percent" xfId="1072"/>
    <cellStyle name="Процентный 2" xfId="1073"/>
    <cellStyle name="Связанная ячейка" xfId="1074"/>
    <cellStyle name="Связанная ячейка 2" xfId="1075"/>
    <cellStyle name="Связанная ячейка 3" xfId="1076"/>
    <cellStyle name="Текст предупреждения" xfId="1077"/>
    <cellStyle name="Текст предупреждения 2" xfId="1078"/>
    <cellStyle name="Текст предупреждения 3" xfId="1079"/>
    <cellStyle name="Comma" xfId="1080"/>
    <cellStyle name="Comma [0]" xfId="1081"/>
    <cellStyle name="Финансовый 2" xfId="1082"/>
    <cellStyle name="Финансовый 2 2" xfId="1083"/>
    <cellStyle name="Финансовый 2 2 2" xfId="1084"/>
    <cellStyle name="Финансовый 2 2 2 2" xfId="1085"/>
    <cellStyle name="Финансовый 2 2 3" xfId="1086"/>
    <cellStyle name="Финансовый 2 2 4" xfId="1087"/>
    <cellStyle name="Финансовый 2 2 4 2" xfId="1088"/>
    <cellStyle name="Финансовый 2 2 5" xfId="1089"/>
    <cellStyle name="Финансовый 2 2 5 2" xfId="1090"/>
    <cellStyle name="Финансовый 2 2 6" xfId="1091"/>
    <cellStyle name="Финансовый 2 2 6 2" xfId="1092"/>
    <cellStyle name="Финансовый 2 3" xfId="1093"/>
    <cellStyle name="Финансовый 2 3 2" xfId="1094"/>
    <cellStyle name="Финансовый 2 4" xfId="1095"/>
    <cellStyle name="Финансовый 2 4 2" xfId="1096"/>
    <cellStyle name="Финансовый 3" xfId="1097"/>
    <cellStyle name="Финансовый 3 2" xfId="1098"/>
    <cellStyle name="Финансовый 4" xfId="1099"/>
    <cellStyle name="Хороший" xfId="1100"/>
    <cellStyle name="Хороший 2" xfId="1101"/>
    <cellStyle name="Хороший 3" xfId="1102"/>
    <cellStyle name="Хороший 4" xfId="110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95250</xdr:rowOff>
    </xdr:from>
    <xdr:to>
      <xdr:col>5</xdr:col>
      <xdr:colOff>190500</xdr:colOff>
      <xdr:row>0</xdr:row>
      <xdr:rowOff>638175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250"/>
          <a:ext cx="714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4</xdr:col>
      <xdr:colOff>114300</xdr:colOff>
      <xdr:row>0</xdr:row>
      <xdr:rowOff>638175</xdr:rowOff>
    </xdr:to>
    <xdr:pic>
      <xdr:nvPicPr>
        <xdr:cNvPr id="2" name="Picture 138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1790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57150</xdr:rowOff>
    </xdr:from>
    <xdr:to>
      <xdr:col>10</xdr:col>
      <xdr:colOff>695325</xdr:colOff>
      <xdr:row>1</xdr:row>
      <xdr:rowOff>57150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57150"/>
          <a:ext cx="476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752475</xdr:colOff>
      <xdr:row>0</xdr:row>
      <xdr:rowOff>76200</xdr:rowOff>
    </xdr:from>
    <xdr:to>
      <xdr:col>11</xdr:col>
      <xdr:colOff>895350</xdr:colOff>
      <xdr:row>0</xdr:row>
      <xdr:rowOff>571500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88582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0</xdr:row>
      <xdr:rowOff>47625</xdr:rowOff>
    </xdr:from>
    <xdr:to>
      <xdr:col>18</xdr:col>
      <xdr:colOff>295275</xdr:colOff>
      <xdr:row>0</xdr:row>
      <xdr:rowOff>876300</xdr:rowOff>
    </xdr:to>
    <xdr:pic>
      <xdr:nvPicPr>
        <xdr:cNvPr id="1" name="Picture 1079" descr="Герб Луг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47625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552450</xdr:colOff>
      <xdr:row>0</xdr:row>
      <xdr:rowOff>0</xdr:rowOff>
    </xdr:from>
    <xdr:to>
      <xdr:col>24</xdr:col>
      <xdr:colOff>647700</xdr:colOff>
      <xdr:row>0</xdr:row>
      <xdr:rowOff>590550</xdr:rowOff>
    </xdr:to>
    <xdr:pic>
      <xdr:nvPicPr>
        <xdr:cNvPr id="2" name="Picture 1080" descr="Лого%20Калгановский"/>
        <xdr:cNvPicPr preferRelativeResize="1">
          <a:picLocks noChangeAspect="1"/>
        </xdr:cNvPicPr>
      </xdr:nvPicPr>
      <xdr:blipFill>
        <a:blip r:embed="rId2"/>
        <a:srcRect t="37805" b="34390"/>
        <a:stretch>
          <a:fillRect/>
        </a:stretch>
      </xdr:blipFill>
      <xdr:spPr>
        <a:xfrm>
          <a:off x="12039600" y="0"/>
          <a:ext cx="1990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4</xdr:col>
      <xdr:colOff>19050</xdr:colOff>
      <xdr:row>0</xdr:row>
      <xdr:rowOff>647700</xdr:rowOff>
    </xdr:to>
    <xdr:pic>
      <xdr:nvPicPr>
        <xdr:cNvPr id="3" name="Picture 138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1685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0</xdr:row>
      <xdr:rowOff>57150</xdr:rowOff>
    </xdr:from>
    <xdr:to>
      <xdr:col>6</xdr:col>
      <xdr:colOff>171450</xdr:colOff>
      <xdr:row>0</xdr:row>
      <xdr:rowOff>714375</xdr:rowOff>
    </xdr:to>
    <xdr:pic>
      <xdr:nvPicPr>
        <xdr:cNvPr id="4" name="Picture 99" descr="5uBLm0-RTI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5715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47625</xdr:rowOff>
    </xdr:from>
    <xdr:to>
      <xdr:col>5</xdr:col>
      <xdr:colOff>304800</xdr:colOff>
      <xdr:row>0</xdr:row>
      <xdr:rowOff>714375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47625"/>
          <a:ext cx="885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4</xdr:col>
      <xdr:colOff>85725</xdr:colOff>
      <xdr:row>0</xdr:row>
      <xdr:rowOff>619125</xdr:rowOff>
    </xdr:to>
    <xdr:pic>
      <xdr:nvPicPr>
        <xdr:cNvPr id="2" name="Picture 200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752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247650</xdr:colOff>
      <xdr:row>0</xdr:row>
      <xdr:rowOff>57150</xdr:rowOff>
    </xdr:from>
    <xdr:to>
      <xdr:col>18</xdr:col>
      <xdr:colOff>457200</xdr:colOff>
      <xdr:row>0</xdr:row>
      <xdr:rowOff>885825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06175" y="57150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0</xdr:row>
      <xdr:rowOff>114300</xdr:rowOff>
    </xdr:from>
    <xdr:to>
      <xdr:col>24</xdr:col>
      <xdr:colOff>533400</xdr:colOff>
      <xdr:row>0</xdr:row>
      <xdr:rowOff>714375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1934825" y="114300"/>
          <a:ext cx="1981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76200</xdr:rowOff>
    </xdr:from>
    <xdr:to>
      <xdr:col>6</xdr:col>
      <xdr:colOff>19050</xdr:colOff>
      <xdr:row>0</xdr:row>
      <xdr:rowOff>714375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7620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3</xdr:col>
      <xdr:colOff>1314450</xdr:colOff>
      <xdr:row>0</xdr:row>
      <xdr:rowOff>657225</xdr:rowOff>
    </xdr:to>
    <xdr:pic>
      <xdr:nvPicPr>
        <xdr:cNvPr id="2" name="Picture 200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1647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104775</xdr:rowOff>
    </xdr:from>
    <xdr:to>
      <xdr:col>19</xdr:col>
      <xdr:colOff>152400</xdr:colOff>
      <xdr:row>0</xdr:row>
      <xdr:rowOff>942975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30025" y="104775"/>
          <a:ext cx="647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228600</xdr:colOff>
      <xdr:row>0</xdr:row>
      <xdr:rowOff>19050</xdr:rowOff>
    </xdr:from>
    <xdr:to>
      <xdr:col>25</xdr:col>
      <xdr:colOff>0</xdr:colOff>
      <xdr:row>0</xdr:row>
      <xdr:rowOff>619125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2353925" y="19050"/>
          <a:ext cx="1733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114300</xdr:rowOff>
    </xdr:from>
    <xdr:to>
      <xdr:col>6</xdr:col>
      <xdr:colOff>285750</xdr:colOff>
      <xdr:row>0</xdr:row>
      <xdr:rowOff>876300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4</xdr:col>
      <xdr:colOff>180975</xdr:colOff>
      <xdr:row>0</xdr:row>
      <xdr:rowOff>723900</xdr:rowOff>
    </xdr:to>
    <xdr:pic>
      <xdr:nvPicPr>
        <xdr:cNvPr id="2" name="Picture 22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0</xdr:row>
      <xdr:rowOff>123825</xdr:rowOff>
    </xdr:from>
    <xdr:to>
      <xdr:col>19</xdr:col>
      <xdr:colOff>466725</xdr:colOff>
      <xdr:row>0</xdr:row>
      <xdr:rowOff>952500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11100" y="123825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95250</xdr:rowOff>
    </xdr:from>
    <xdr:to>
      <xdr:col>26</xdr:col>
      <xdr:colOff>409575</xdr:colOff>
      <xdr:row>0</xdr:row>
      <xdr:rowOff>695325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3630275" y="95250"/>
          <a:ext cx="2000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114300</xdr:rowOff>
    </xdr:from>
    <xdr:to>
      <xdr:col>6</xdr:col>
      <xdr:colOff>285750</xdr:colOff>
      <xdr:row>0</xdr:row>
      <xdr:rowOff>876300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4</xdr:col>
      <xdr:colOff>180975</xdr:colOff>
      <xdr:row>0</xdr:row>
      <xdr:rowOff>723900</xdr:rowOff>
    </xdr:to>
    <xdr:pic>
      <xdr:nvPicPr>
        <xdr:cNvPr id="2" name="Picture 5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0</xdr:row>
      <xdr:rowOff>95250</xdr:rowOff>
    </xdr:from>
    <xdr:to>
      <xdr:col>19</xdr:col>
      <xdr:colOff>190500</xdr:colOff>
      <xdr:row>0</xdr:row>
      <xdr:rowOff>923925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34875" y="95250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419100</xdr:colOff>
      <xdr:row>0</xdr:row>
      <xdr:rowOff>47625</xdr:rowOff>
    </xdr:from>
    <xdr:to>
      <xdr:col>25</xdr:col>
      <xdr:colOff>742950</xdr:colOff>
      <xdr:row>0</xdr:row>
      <xdr:rowOff>647700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3192125" y="476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1247775</xdr:colOff>
      <xdr:row>0</xdr:row>
      <xdr:rowOff>180975</xdr:rowOff>
    </xdr:from>
    <xdr:to>
      <xdr:col>5</xdr:col>
      <xdr:colOff>47625</xdr:colOff>
      <xdr:row>0</xdr:row>
      <xdr:rowOff>752475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809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180975</xdr:rowOff>
    </xdr:from>
    <xdr:to>
      <xdr:col>3</xdr:col>
      <xdr:colOff>1047750</xdr:colOff>
      <xdr:row>0</xdr:row>
      <xdr:rowOff>619125</xdr:rowOff>
    </xdr:to>
    <xdr:pic>
      <xdr:nvPicPr>
        <xdr:cNvPr id="2" name="Picture 5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8097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0</xdr:row>
      <xdr:rowOff>123825</xdr:rowOff>
    </xdr:from>
    <xdr:to>
      <xdr:col>19</xdr:col>
      <xdr:colOff>171450</xdr:colOff>
      <xdr:row>0</xdr:row>
      <xdr:rowOff>962025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15825" y="123825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381000</xdr:colOff>
      <xdr:row>0</xdr:row>
      <xdr:rowOff>180975</xdr:rowOff>
    </xdr:from>
    <xdr:to>
      <xdr:col>25</xdr:col>
      <xdr:colOff>695325</xdr:colOff>
      <xdr:row>0</xdr:row>
      <xdr:rowOff>771525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3154025" y="180975"/>
          <a:ext cx="1990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1247775</xdr:colOff>
      <xdr:row>0</xdr:row>
      <xdr:rowOff>180975</xdr:rowOff>
    </xdr:from>
    <xdr:to>
      <xdr:col>5</xdr:col>
      <xdr:colOff>47625</xdr:colOff>
      <xdr:row>0</xdr:row>
      <xdr:rowOff>752475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809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180975</xdr:rowOff>
    </xdr:from>
    <xdr:to>
      <xdr:col>3</xdr:col>
      <xdr:colOff>1047750</xdr:colOff>
      <xdr:row>0</xdr:row>
      <xdr:rowOff>619125</xdr:rowOff>
    </xdr:to>
    <xdr:pic>
      <xdr:nvPicPr>
        <xdr:cNvPr id="2" name="Picture 5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8097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0</xdr:row>
      <xdr:rowOff>123825</xdr:rowOff>
    </xdr:from>
    <xdr:to>
      <xdr:col>19</xdr:col>
      <xdr:colOff>171450</xdr:colOff>
      <xdr:row>0</xdr:row>
      <xdr:rowOff>962025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15825" y="123825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381000</xdr:colOff>
      <xdr:row>0</xdr:row>
      <xdr:rowOff>180975</xdr:rowOff>
    </xdr:from>
    <xdr:to>
      <xdr:col>25</xdr:col>
      <xdr:colOff>695325</xdr:colOff>
      <xdr:row>0</xdr:row>
      <xdr:rowOff>771525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3154025" y="180975"/>
          <a:ext cx="1990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66675</xdr:rowOff>
    </xdr:from>
    <xdr:to>
      <xdr:col>6</xdr:col>
      <xdr:colOff>609600</xdr:colOff>
      <xdr:row>0</xdr:row>
      <xdr:rowOff>828675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667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409575</xdr:colOff>
      <xdr:row>0</xdr:row>
      <xdr:rowOff>666750</xdr:rowOff>
    </xdr:to>
    <xdr:pic>
      <xdr:nvPicPr>
        <xdr:cNvPr id="2" name="Picture 200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5725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219075</xdr:colOff>
      <xdr:row>0</xdr:row>
      <xdr:rowOff>142875</xdr:rowOff>
    </xdr:from>
    <xdr:to>
      <xdr:col>18</xdr:col>
      <xdr:colOff>419100</xdr:colOff>
      <xdr:row>0</xdr:row>
      <xdr:rowOff>971550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42875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542925</xdr:colOff>
      <xdr:row>0</xdr:row>
      <xdr:rowOff>104775</xdr:rowOff>
    </xdr:from>
    <xdr:to>
      <xdr:col>24</xdr:col>
      <xdr:colOff>590550</xdr:colOff>
      <xdr:row>0</xdr:row>
      <xdr:rowOff>695325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1506200" y="104775"/>
          <a:ext cx="1981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view="pageBreakPreview" zoomScale="70" zoomScaleSheetLayoutView="70" zoomScalePageLayoutView="0" workbookViewId="0" topLeftCell="E31">
      <selection activeCell="V1" sqref="V1:CS16384"/>
    </sheetView>
  </sheetViews>
  <sheetFormatPr defaultColWidth="9.140625" defaultRowHeight="12.75"/>
  <cols>
    <col min="1" max="1" width="5.57421875" style="47" customWidth="1"/>
    <col min="2" max="3" width="4.28125" style="47" hidden="1" customWidth="1"/>
    <col min="4" max="4" width="19.57421875" style="45" customWidth="1"/>
    <col min="5" max="5" width="9.140625" style="45" customWidth="1"/>
    <col min="6" max="6" width="6.28125" style="45" customWidth="1"/>
    <col min="7" max="7" width="37.28125" style="45" customWidth="1"/>
    <col min="8" max="8" width="10.8515625" style="45" customWidth="1"/>
    <col min="9" max="10" width="16.421875" style="48" customWidth="1"/>
    <col min="11" max="11" width="26.8515625" style="49" customWidth="1"/>
    <col min="12" max="12" width="14.140625" style="122" customWidth="1"/>
    <col min="13" max="18" width="6.28125" style="128" hidden="1" customWidth="1"/>
    <col min="19" max="20" width="0" style="88" hidden="1" customWidth="1"/>
    <col min="21" max="21" width="0" style="45" hidden="1" customWidth="1"/>
    <col min="22" max="97" width="9.140625" style="88" customWidth="1"/>
    <col min="98" max="16384" width="9.140625" style="45" customWidth="1"/>
  </cols>
  <sheetData>
    <row r="1" spans="1:12" ht="50.25" customHeight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97" s="57" customFormat="1" ht="49.5" customHeight="1">
      <c r="A2" s="223" t="s">
        <v>209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  <c r="M2" s="127"/>
      <c r="N2" s="127"/>
      <c r="O2" s="127"/>
      <c r="P2" s="127"/>
      <c r="Q2" s="127"/>
      <c r="R2" s="127"/>
      <c r="S2" s="123"/>
      <c r="T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</row>
    <row r="3" spans="1:97" s="57" customFormat="1" ht="43.5" customHeight="1">
      <c r="A3" s="228" t="s">
        <v>68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127"/>
      <c r="N3" s="127"/>
      <c r="O3" s="127"/>
      <c r="P3" s="127"/>
      <c r="Q3" s="127"/>
      <c r="R3" s="127"/>
      <c r="S3" s="123"/>
      <c r="T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</row>
    <row r="4" spans="1:12" ht="21.75" customHeight="1">
      <c r="A4" s="226" t="s">
        <v>208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97" s="62" customFormat="1" ht="15" customHeight="1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124"/>
      <c r="N5" s="124"/>
      <c r="O5" s="124"/>
      <c r="P5" s="124"/>
      <c r="Q5" s="124"/>
      <c r="R5" s="124"/>
      <c r="S5" s="124"/>
      <c r="T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</row>
    <row r="6" spans="1:97" s="46" customFormat="1" ht="17.25" customHeight="1">
      <c r="A6" s="82" t="s">
        <v>87</v>
      </c>
      <c r="B6" s="58"/>
      <c r="C6" s="58"/>
      <c r="D6" s="59"/>
      <c r="E6" s="59"/>
      <c r="F6" s="59"/>
      <c r="G6" s="60"/>
      <c r="H6" s="60"/>
      <c r="I6" s="61"/>
      <c r="J6" s="61"/>
      <c r="K6" s="67"/>
      <c r="L6" s="67" t="s">
        <v>123</v>
      </c>
      <c r="M6" s="129"/>
      <c r="N6" s="129"/>
      <c r="O6" s="129"/>
      <c r="P6" s="129"/>
      <c r="Q6" s="129"/>
      <c r="R6" s="129"/>
      <c r="S6" s="125"/>
      <c r="T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</row>
    <row r="7" spans="1:97" s="66" customFormat="1" ht="57.75" customHeight="1">
      <c r="A7" s="63" t="s">
        <v>1</v>
      </c>
      <c r="B7" s="63" t="s">
        <v>2</v>
      </c>
      <c r="C7" s="63" t="s">
        <v>12</v>
      </c>
      <c r="D7" s="64" t="s">
        <v>10</v>
      </c>
      <c r="E7" s="64" t="s">
        <v>3</v>
      </c>
      <c r="F7" s="63" t="s">
        <v>13</v>
      </c>
      <c r="G7" s="64" t="s">
        <v>11</v>
      </c>
      <c r="H7" s="64" t="s">
        <v>3</v>
      </c>
      <c r="I7" s="64" t="s">
        <v>4</v>
      </c>
      <c r="J7" s="64" t="s">
        <v>5</v>
      </c>
      <c r="K7" s="64" t="s">
        <v>6</v>
      </c>
      <c r="L7" s="64" t="s">
        <v>7</v>
      </c>
      <c r="M7" s="131" t="s">
        <v>138</v>
      </c>
      <c r="N7" s="131" t="s">
        <v>82</v>
      </c>
      <c r="O7" s="131" t="s">
        <v>61</v>
      </c>
      <c r="P7" s="131" t="s">
        <v>137</v>
      </c>
      <c r="Q7" s="131" t="s">
        <v>83</v>
      </c>
      <c r="R7" s="131" t="s">
        <v>72</v>
      </c>
      <c r="S7" s="131" t="s">
        <v>92</v>
      </c>
      <c r="T7" s="131" t="s">
        <v>91</v>
      </c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</row>
    <row r="8" spans="1:256" s="66" customFormat="1" ht="34.5" customHeight="1">
      <c r="A8" s="64">
        <v>1</v>
      </c>
      <c r="B8" s="63"/>
      <c r="C8" s="63"/>
      <c r="D8" s="72" t="s">
        <v>150</v>
      </c>
      <c r="E8" s="114" t="s">
        <v>151</v>
      </c>
      <c r="F8" s="162">
        <v>2</v>
      </c>
      <c r="G8" s="72" t="s">
        <v>102</v>
      </c>
      <c r="H8" s="185">
        <v>24545</v>
      </c>
      <c r="I8" s="115" t="s">
        <v>100</v>
      </c>
      <c r="J8" s="115" t="s">
        <v>93</v>
      </c>
      <c r="K8" s="120" t="s">
        <v>94</v>
      </c>
      <c r="L8" s="186" t="s">
        <v>111</v>
      </c>
      <c r="M8" s="131"/>
      <c r="N8" s="131"/>
      <c r="O8" s="131" t="s">
        <v>63</v>
      </c>
      <c r="P8" s="131"/>
      <c r="Q8" s="131"/>
      <c r="R8" s="131"/>
      <c r="S8" s="131"/>
      <c r="T8" s="131"/>
      <c r="U8" s="282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84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spans="1:256" s="66" customFormat="1" ht="34.5" customHeight="1">
      <c r="A9" s="64">
        <v>2</v>
      </c>
      <c r="B9" s="63"/>
      <c r="C9" s="63"/>
      <c r="D9" s="72" t="s">
        <v>153</v>
      </c>
      <c r="E9" s="114" t="s">
        <v>152</v>
      </c>
      <c r="F9" s="106" t="s">
        <v>8</v>
      </c>
      <c r="G9" s="113" t="s">
        <v>90</v>
      </c>
      <c r="H9" s="114" t="s">
        <v>85</v>
      </c>
      <c r="I9" s="115" t="s">
        <v>86</v>
      </c>
      <c r="J9" s="115" t="s">
        <v>40</v>
      </c>
      <c r="K9" s="120" t="s">
        <v>155</v>
      </c>
      <c r="L9" s="186" t="s">
        <v>111</v>
      </c>
      <c r="M9" s="131" t="s">
        <v>64</v>
      </c>
      <c r="N9" s="131"/>
      <c r="O9" s="131"/>
      <c r="P9" s="131"/>
      <c r="Q9" s="131"/>
      <c r="R9" s="131"/>
      <c r="S9" s="131"/>
      <c r="T9" s="131"/>
      <c r="U9" s="282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84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  <c r="IC9" s="209"/>
      <c r="ID9" s="209"/>
      <c r="IE9" s="209"/>
      <c r="IF9" s="209"/>
      <c r="IG9" s="209"/>
      <c r="IH9" s="209"/>
      <c r="II9" s="209"/>
      <c r="IJ9" s="209"/>
      <c r="IK9" s="209"/>
      <c r="IL9" s="209"/>
      <c r="IM9" s="209"/>
      <c r="IN9" s="209"/>
      <c r="IO9" s="209"/>
      <c r="IP9" s="209"/>
      <c r="IQ9" s="209"/>
      <c r="IR9" s="209"/>
      <c r="IS9" s="209"/>
      <c r="IT9" s="209"/>
      <c r="IU9" s="209"/>
      <c r="IV9" s="209"/>
    </row>
    <row r="10" spans="1:256" s="66" customFormat="1" ht="34.5" customHeight="1">
      <c r="A10" s="64">
        <v>3</v>
      </c>
      <c r="B10" s="63"/>
      <c r="C10" s="63"/>
      <c r="D10" s="72" t="s">
        <v>191</v>
      </c>
      <c r="E10" s="114" t="s">
        <v>190</v>
      </c>
      <c r="F10" s="205" t="s">
        <v>8</v>
      </c>
      <c r="G10" s="206" t="s">
        <v>186</v>
      </c>
      <c r="H10" s="207" t="s">
        <v>187</v>
      </c>
      <c r="I10" s="115" t="s">
        <v>188</v>
      </c>
      <c r="J10" s="115" t="s">
        <v>168</v>
      </c>
      <c r="K10" s="120" t="s">
        <v>183</v>
      </c>
      <c r="L10" s="186" t="s">
        <v>111</v>
      </c>
      <c r="M10" s="131"/>
      <c r="N10" s="131"/>
      <c r="O10" s="131" t="s">
        <v>63</v>
      </c>
      <c r="P10" s="131"/>
      <c r="Q10" s="131"/>
      <c r="R10" s="131"/>
      <c r="S10" s="131"/>
      <c r="T10" s="131"/>
      <c r="U10" s="282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84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09"/>
      <c r="FK10" s="209"/>
      <c r="FL10" s="209"/>
      <c r="FM10" s="209"/>
      <c r="FN10" s="209"/>
      <c r="FO10" s="209"/>
      <c r="FP10" s="209"/>
      <c r="FQ10" s="209"/>
      <c r="FR10" s="209"/>
      <c r="FS10" s="209"/>
      <c r="FT10" s="209"/>
      <c r="FU10" s="209"/>
      <c r="FV10" s="209"/>
      <c r="FW10" s="209"/>
      <c r="FX10" s="209"/>
      <c r="FY10" s="209"/>
      <c r="FZ10" s="209"/>
      <c r="GA10" s="209"/>
      <c r="GB10" s="209"/>
      <c r="GC10" s="209"/>
      <c r="GD10" s="209"/>
      <c r="GE10" s="209"/>
      <c r="GF10" s="209"/>
      <c r="GG10" s="209"/>
      <c r="GH10" s="209"/>
      <c r="GI10" s="209"/>
      <c r="GJ10" s="209"/>
      <c r="GK10" s="209"/>
      <c r="GL10" s="209"/>
      <c r="GM10" s="209"/>
      <c r="GN10" s="209"/>
      <c r="GO10" s="209"/>
      <c r="GP10" s="209"/>
      <c r="GQ10" s="209"/>
      <c r="GR10" s="209"/>
      <c r="GS10" s="209"/>
      <c r="GT10" s="209"/>
      <c r="GU10" s="209"/>
      <c r="GV10" s="209"/>
      <c r="GW10" s="209"/>
      <c r="GX10" s="209"/>
      <c r="GY10" s="209"/>
      <c r="GZ10" s="209"/>
      <c r="HA10" s="209"/>
      <c r="HB10" s="209"/>
      <c r="HC10" s="209"/>
      <c r="HD10" s="209"/>
      <c r="HE10" s="209"/>
      <c r="HF10" s="209"/>
      <c r="HG10" s="209"/>
      <c r="HH10" s="209"/>
      <c r="HI10" s="209"/>
      <c r="HJ10" s="209"/>
      <c r="HK10" s="209"/>
      <c r="HL10" s="209"/>
      <c r="HM10" s="209"/>
      <c r="HN10" s="209"/>
      <c r="HO10" s="209"/>
      <c r="HP10" s="209"/>
      <c r="HQ10" s="209"/>
      <c r="HR10" s="209"/>
      <c r="HS10" s="209"/>
      <c r="HT10" s="209"/>
      <c r="HU10" s="209"/>
      <c r="HV10" s="209"/>
      <c r="HW10" s="209"/>
      <c r="HX10" s="209"/>
      <c r="HY10" s="209"/>
      <c r="HZ10" s="209"/>
      <c r="IA10" s="209"/>
      <c r="IB10" s="209"/>
      <c r="IC10" s="209"/>
      <c r="ID10" s="209"/>
      <c r="IE10" s="209"/>
      <c r="IF10" s="209"/>
      <c r="IG10" s="209"/>
      <c r="IH10" s="209"/>
      <c r="II10" s="209"/>
      <c r="IJ10" s="209"/>
      <c r="IK10" s="209"/>
      <c r="IL10" s="209"/>
      <c r="IM10" s="209"/>
      <c r="IN10" s="209"/>
      <c r="IO10" s="209"/>
      <c r="IP10" s="209"/>
      <c r="IQ10" s="209"/>
      <c r="IR10" s="209"/>
      <c r="IS10" s="209"/>
      <c r="IT10" s="209"/>
      <c r="IU10" s="209"/>
      <c r="IV10" s="209"/>
    </row>
    <row r="11" spans="1:256" s="66" customFormat="1" ht="34.5" customHeight="1">
      <c r="A11" s="64">
        <v>4</v>
      </c>
      <c r="B11" s="63"/>
      <c r="C11" s="63"/>
      <c r="D11" s="72" t="s">
        <v>197</v>
      </c>
      <c r="E11" s="114"/>
      <c r="F11" s="106" t="s">
        <v>8</v>
      </c>
      <c r="G11" s="72" t="s">
        <v>198</v>
      </c>
      <c r="H11" s="185">
        <v>27447</v>
      </c>
      <c r="I11" s="115" t="s">
        <v>156</v>
      </c>
      <c r="J11" s="115" t="s">
        <v>40</v>
      </c>
      <c r="K11" s="120" t="s">
        <v>157</v>
      </c>
      <c r="L11" s="186" t="s">
        <v>111</v>
      </c>
      <c r="M11" s="131"/>
      <c r="N11" s="131"/>
      <c r="O11" s="131" t="s">
        <v>63</v>
      </c>
      <c r="P11" s="131"/>
      <c r="Q11" s="131"/>
      <c r="R11" s="131"/>
      <c r="S11" s="131"/>
      <c r="T11" s="131"/>
      <c r="U11" s="282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84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09"/>
      <c r="GR11" s="209"/>
      <c r="GS11" s="209"/>
      <c r="GT11" s="209"/>
      <c r="GU11" s="209"/>
      <c r="GV11" s="209"/>
      <c r="GW11" s="209"/>
      <c r="GX11" s="209"/>
      <c r="GY11" s="209"/>
      <c r="GZ11" s="209"/>
      <c r="HA11" s="209"/>
      <c r="HB11" s="209"/>
      <c r="HC11" s="209"/>
      <c r="HD11" s="209"/>
      <c r="HE11" s="209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209"/>
      <c r="IG11" s="209"/>
      <c r="IH11" s="209"/>
      <c r="II11" s="209"/>
      <c r="IJ11" s="209"/>
      <c r="IK11" s="209"/>
      <c r="IL11" s="209"/>
      <c r="IM11" s="209"/>
      <c r="IN11" s="209"/>
      <c r="IO11" s="209"/>
      <c r="IP11" s="209"/>
      <c r="IQ11" s="209"/>
      <c r="IR11" s="209"/>
      <c r="IS11" s="209"/>
      <c r="IT11" s="209"/>
      <c r="IU11" s="209"/>
      <c r="IV11" s="209"/>
    </row>
    <row r="12" spans="1:256" s="66" customFormat="1" ht="34.5" customHeight="1">
      <c r="A12" s="64">
        <v>5</v>
      </c>
      <c r="B12" s="63"/>
      <c r="C12" s="63"/>
      <c r="D12" s="72" t="s">
        <v>189</v>
      </c>
      <c r="E12" s="185">
        <v>55709</v>
      </c>
      <c r="F12" s="115" t="s">
        <v>8</v>
      </c>
      <c r="G12" s="194" t="s">
        <v>166</v>
      </c>
      <c r="H12" s="195" t="s">
        <v>167</v>
      </c>
      <c r="I12" s="115" t="s">
        <v>168</v>
      </c>
      <c r="J12" s="115" t="s">
        <v>168</v>
      </c>
      <c r="K12" s="120" t="s">
        <v>183</v>
      </c>
      <c r="L12" s="186" t="s">
        <v>111</v>
      </c>
      <c r="M12" s="131"/>
      <c r="N12" s="131"/>
      <c r="O12" s="131" t="s">
        <v>62</v>
      </c>
      <c r="P12" s="131"/>
      <c r="Q12" s="131"/>
      <c r="R12" s="131"/>
      <c r="S12" s="131"/>
      <c r="T12" s="131"/>
      <c r="U12" s="28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84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09"/>
      <c r="IG12" s="209"/>
      <c r="IH12" s="209"/>
      <c r="II12" s="209"/>
      <c r="IJ12" s="209"/>
      <c r="IK12" s="209"/>
      <c r="IL12" s="209"/>
      <c r="IM12" s="209"/>
      <c r="IN12" s="209"/>
      <c r="IO12" s="209"/>
      <c r="IP12" s="209"/>
      <c r="IQ12" s="209"/>
      <c r="IR12" s="209"/>
      <c r="IS12" s="209"/>
      <c r="IT12" s="209"/>
      <c r="IU12" s="209"/>
      <c r="IV12" s="209"/>
    </row>
    <row r="13" spans="1:256" s="66" customFormat="1" ht="34.5" customHeight="1">
      <c r="A13" s="64">
        <v>6</v>
      </c>
      <c r="B13" s="63"/>
      <c r="C13" s="63"/>
      <c r="D13" s="72" t="s">
        <v>184</v>
      </c>
      <c r="E13" s="114" t="s">
        <v>185</v>
      </c>
      <c r="F13" s="205" t="s">
        <v>8</v>
      </c>
      <c r="G13" s="197" t="s">
        <v>172</v>
      </c>
      <c r="H13" s="198" t="s">
        <v>171</v>
      </c>
      <c r="I13" s="115" t="s">
        <v>168</v>
      </c>
      <c r="J13" s="115" t="s">
        <v>168</v>
      </c>
      <c r="K13" s="120" t="s">
        <v>183</v>
      </c>
      <c r="L13" s="186" t="s">
        <v>111</v>
      </c>
      <c r="M13" s="131"/>
      <c r="N13" s="131"/>
      <c r="O13" s="131" t="s">
        <v>62</v>
      </c>
      <c r="P13" s="131"/>
      <c r="Q13" s="131"/>
      <c r="R13" s="131"/>
      <c r="S13" s="131"/>
      <c r="T13" s="131"/>
      <c r="U13" s="282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84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09"/>
      <c r="IR13" s="209"/>
      <c r="IS13" s="209"/>
      <c r="IT13" s="209"/>
      <c r="IU13" s="209"/>
      <c r="IV13" s="209"/>
    </row>
    <row r="14" spans="1:256" s="66" customFormat="1" ht="34.5" customHeight="1">
      <c r="A14" s="64">
        <v>7</v>
      </c>
      <c r="B14" s="63"/>
      <c r="C14" s="63"/>
      <c r="D14" s="72" t="s">
        <v>112</v>
      </c>
      <c r="E14" s="185" t="s">
        <v>109</v>
      </c>
      <c r="F14" s="177" t="s">
        <v>8</v>
      </c>
      <c r="G14" s="72" t="s">
        <v>178</v>
      </c>
      <c r="H14" s="185" t="s">
        <v>105</v>
      </c>
      <c r="I14" s="115" t="s">
        <v>106</v>
      </c>
      <c r="J14" s="115" t="s">
        <v>106</v>
      </c>
      <c r="K14" s="120" t="s">
        <v>110</v>
      </c>
      <c r="L14" s="186" t="s">
        <v>111</v>
      </c>
      <c r="M14" s="131"/>
      <c r="N14" s="131"/>
      <c r="O14" s="131" t="s">
        <v>63</v>
      </c>
      <c r="P14" s="131"/>
      <c r="Q14" s="131"/>
      <c r="R14" s="131"/>
      <c r="S14" s="131"/>
      <c r="T14" s="131"/>
      <c r="U14" s="283"/>
      <c r="V14" s="286"/>
      <c r="W14" s="287"/>
      <c r="X14" s="287"/>
      <c r="Y14" s="178"/>
      <c r="Z14" s="212"/>
      <c r="AA14" s="85"/>
      <c r="AB14" s="208"/>
      <c r="AC14" s="286"/>
      <c r="AD14" s="287"/>
      <c r="AE14" s="287"/>
      <c r="AF14" s="178"/>
      <c r="AG14" s="212"/>
      <c r="AH14" s="85"/>
      <c r="AI14" s="208"/>
      <c r="AJ14" s="286"/>
      <c r="AK14" s="287"/>
      <c r="AL14" s="287"/>
      <c r="AM14" s="178"/>
      <c r="AN14" s="212"/>
      <c r="AO14" s="85"/>
      <c r="AP14" s="208"/>
      <c r="AQ14" s="286"/>
      <c r="AR14" s="287"/>
      <c r="AS14" s="287"/>
      <c r="AT14" s="178"/>
      <c r="AU14" s="212"/>
      <c r="AV14" s="85"/>
      <c r="AW14" s="208"/>
      <c r="AX14" s="286"/>
      <c r="AY14" s="287"/>
      <c r="AZ14" s="287"/>
      <c r="BA14" s="178"/>
      <c r="BB14" s="212"/>
      <c r="BC14" s="85"/>
      <c r="BD14" s="208"/>
      <c r="BE14" s="286"/>
      <c r="BF14" s="287"/>
      <c r="BG14" s="287"/>
      <c r="BH14" s="178"/>
      <c r="BI14" s="212"/>
      <c r="BJ14" s="85"/>
      <c r="BK14" s="208"/>
      <c r="BL14" s="286"/>
      <c r="BM14" s="287"/>
      <c r="BN14" s="287"/>
      <c r="BO14" s="178"/>
      <c r="BP14" s="212"/>
      <c r="BQ14" s="85"/>
      <c r="BR14" s="208"/>
      <c r="BS14" s="286"/>
      <c r="BT14" s="287"/>
      <c r="BU14" s="287"/>
      <c r="BV14" s="178"/>
      <c r="BW14" s="212"/>
      <c r="BX14" s="85"/>
      <c r="BY14" s="208"/>
      <c r="BZ14" s="286"/>
      <c r="CA14" s="287"/>
      <c r="CB14" s="287"/>
      <c r="CC14" s="178"/>
      <c r="CD14" s="212"/>
      <c r="CE14" s="85"/>
      <c r="CF14" s="208"/>
      <c r="CG14" s="286"/>
      <c r="CH14" s="287"/>
      <c r="CI14" s="287"/>
      <c r="CJ14" s="178"/>
      <c r="CK14" s="212"/>
      <c r="CL14" s="85"/>
      <c r="CM14" s="208"/>
      <c r="CN14" s="286"/>
      <c r="CO14" s="287"/>
      <c r="CP14" s="287"/>
      <c r="CQ14" s="178"/>
      <c r="CR14" s="212"/>
      <c r="CS14" s="85"/>
      <c r="CT14" s="285"/>
      <c r="CU14" s="64"/>
      <c r="CV14" s="63"/>
      <c r="CW14" s="63"/>
      <c r="CX14" s="72"/>
      <c r="CY14" s="114"/>
      <c r="CZ14" s="177"/>
      <c r="DA14" s="113"/>
      <c r="DB14" s="64"/>
      <c r="DC14" s="63"/>
      <c r="DD14" s="63"/>
      <c r="DE14" s="72"/>
      <c r="DF14" s="114"/>
      <c r="DG14" s="177"/>
      <c r="DH14" s="113"/>
      <c r="DI14" s="64"/>
      <c r="DJ14" s="63"/>
      <c r="DK14" s="63"/>
      <c r="DL14" s="72"/>
      <c r="DM14" s="114"/>
      <c r="DN14" s="177"/>
      <c r="DO14" s="113"/>
      <c r="DP14" s="64"/>
      <c r="DQ14" s="63"/>
      <c r="DR14" s="63"/>
      <c r="DS14" s="72"/>
      <c r="DT14" s="114"/>
      <c r="DU14" s="177"/>
      <c r="DV14" s="113"/>
      <c r="DW14" s="64"/>
      <c r="DX14" s="63"/>
      <c r="DY14" s="63"/>
      <c r="DZ14" s="72"/>
      <c r="EA14" s="114"/>
      <c r="EB14" s="177"/>
      <c r="EC14" s="113"/>
      <c r="ED14" s="64"/>
      <c r="EE14" s="63"/>
      <c r="EF14" s="63"/>
      <c r="EG14" s="72"/>
      <c r="EH14" s="114"/>
      <c r="EI14" s="177"/>
      <c r="EJ14" s="113"/>
      <c r="EK14" s="64"/>
      <c r="EL14" s="63"/>
      <c r="EM14" s="63"/>
      <c r="EN14" s="72"/>
      <c r="EO14" s="114"/>
      <c r="EP14" s="177"/>
      <c r="EQ14" s="113"/>
      <c r="ER14" s="64"/>
      <c r="ES14" s="63"/>
      <c r="ET14" s="63"/>
      <c r="EU14" s="72"/>
      <c r="EV14" s="114"/>
      <c r="EW14" s="177"/>
      <c r="EX14" s="113"/>
      <c r="EY14" s="64"/>
      <c r="EZ14" s="63"/>
      <c r="FA14" s="63"/>
      <c r="FB14" s="72"/>
      <c r="FC14" s="114"/>
      <c r="FD14" s="177"/>
      <c r="FE14" s="113"/>
      <c r="FF14" s="64"/>
      <c r="FG14" s="63"/>
      <c r="FH14" s="63"/>
      <c r="FI14" s="72"/>
      <c r="FJ14" s="114"/>
      <c r="FK14" s="177"/>
      <c r="FL14" s="113"/>
      <c r="FM14" s="64"/>
      <c r="FN14" s="63"/>
      <c r="FO14" s="63"/>
      <c r="FP14" s="72"/>
      <c r="FQ14" s="114"/>
      <c r="FR14" s="177"/>
      <c r="FS14" s="113"/>
      <c r="FT14" s="64"/>
      <c r="FU14" s="63"/>
      <c r="FV14" s="63"/>
      <c r="FW14" s="72"/>
      <c r="FX14" s="114"/>
      <c r="FY14" s="177"/>
      <c r="FZ14" s="113"/>
      <c r="GA14" s="64"/>
      <c r="GB14" s="63"/>
      <c r="GC14" s="63"/>
      <c r="GD14" s="72"/>
      <c r="GE14" s="114"/>
      <c r="GF14" s="177"/>
      <c r="GG14" s="113"/>
      <c r="GH14" s="64"/>
      <c r="GI14" s="63"/>
      <c r="GJ14" s="63"/>
      <c r="GK14" s="72"/>
      <c r="GL14" s="114"/>
      <c r="GM14" s="177"/>
      <c r="GN14" s="113"/>
      <c r="GO14" s="64"/>
      <c r="GP14" s="63"/>
      <c r="GQ14" s="63"/>
      <c r="GR14" s="72"/>
      <c r="GS14" s="114"/>
      <c r="GT14" s="177"/>
      <c r="GU14" s="113"/>
      <c r="GV14" s="64"/>
      <c r="GW14" s="63"/>
      <c r="GX14" s="63"/>
      <c r="GY14" s="72"/>
      <c r="GZ14" s="114"/>
      <c r="HA14" s="177"/>
      <c r="HB14" s="113"/>
      <c r="HC14" s="64"/>
      <c r="HD14" s="63"/>
      <c r="HE14" s="63"/>
      <c r="HF14" s="72"/>
      <c r="HG14" s="114"/>
      <c r="HH14" s="177"/>
      <c r="HI14" s="113"/>
      <c r="HJ14" s="64"/>
      <c r="HK14" s="63"/>
      <c r="HL14" s="63"/>
      <c r="HM14" s="72"/>
      <c r="HN14" s="114"/>
      <c r="HO14" s="177"/>
      <c r="HP14" s="113"/>
      <c r="HQ14" s="64"/>
      <c r="HR14" s="63"/>
      <c r="HS14" s="63"/>
      <c r="HT14" s="72"/>
      <c r="HU14" s="114"/>
      <c r="HV14" s="177"/>
      <c r="HW14" s="113"/>
      <c r="HX14" s="64"/>
      <c r="HY14" s="63"/>
      <c r="HZ14" s="63"/>
      <c r="IA14" s="72"/>
      <c r="IB14" s="114"/>
      <c r="IC14" s="177"/>
      <c r="ID14" s="113"/>
      <c r="IE14" s="64"/>
      <c r="IF14" s="63"/>
      <c r="IG14" s="63"/>
      <c r="IH14" s="72"/>
      <c r="II14" s="114"/>
      <c r="IJ14" s="177"/>
      <c r="IK14" s="113"/>
      <c r="IL14" s="64"/>
      <c r="IM14" s="63"/>
      <c r="IN14" s="63"/>
      <c r="IO14" s="72"/>
      <c r="IP14" s="114"/>
      <c r="IQ14" s="177"/>
      <c r="IR14" s="113"/>
      <c r="IS14" s="64"/>
      <c r="IT14" s="63"/>
      <c r="IU14" s="63"/>
      <c r="IV14" s="72"/>
    </row>
    <row r="15" spans="1:256" s="66" customFormat="1" ht="34.5" customHeight="1">
      <c r="A15" s="64">
        <v>8</v>
      </c>
      <c r="B15" s="63"/>
      <c r="C15" s="63"/>
      <c r="D15" s="72" t="s">
        <v>176</v>
      </c>
      <c r="E15" s="185" t="s">
        <v>104</v>
      </c>
      <c r="F15" s="177" t="s">
        <v>134</v>
      </c>
      <c r="G15" s="113" t="s">
        <v>179</v>
      </c>
      <c r="H15" s="114" t="s">
        <v>173</v>
      </c>
      <c r="I15" s="115" t="s">
        <v>174</v>
      </c>
      <c r="J15" s="115" t="s">
        <v>35</v>
      </c>
      <c r="K15" s="120" t="s">
        <v>175</v>
      </c>
      <c r="L15" s="186" t="s">
        <v>111</v>
      </c>
      <c r="M15" s="131"/>
      <c r="N15" s="131"/>
      <c r="O15" s="131" t="s">
        <v>63</v>
      </c>
      <c r="P15" s="131"/>
      <c r="Q15" s="131"/>
      <c r="R15" s="131"/>
      <c r="S15" s="131"/>
      <c r="T15" s="131"/>
      <c r="U15" s="283"/>
      <c r="V15" s="286"/>
      <c r="W15" s="287"/>
      <c r="X15" s="287"/>
      <c r="Y15" s="178"/>
      <c r="Z15" s="212"/>
      <c r="AA15" s="85"/>
      <c r="AB15" s="208"/>
      <c r="AC15" s="286"/>
      <c r="AD15" s="287"/>
      <c r="AE15" s="287"/>
      <c r="AF15" s="178"/>
      <c r="AG15" s="212"/>
      <c r="AH15" s="85"/>
      <c r="AI15" s="208"/>
      <c r="AJ15" s="286"/>
      <c r="AK15" s="287"/>
      <c r="AL15" s="287"/>
      <c r="AM15" s="178"/>
      <c r="AN15" s="212"/>
      <c r="AO15" s="85"/>
      <c r="AP15" s="208"/>
      <c r="AQ15" s="286"/>
      <c r="AR15" s="287"/>
      <c r="AS15" s="287"/>
      <c r="AT15" s="178"/>
      <c r="AU15" s="212"/>
      <c r="AV15" s="85"/>
      <c r="AW15" s="208"/>
      <c r="AX15" s="286"/>
      <c r="AY15" s="287"/>
      <c r="AZ15" s="287"/>
      <c r="BA15" s="178"/>
      <c r="BB15" s="212"/>
      <c r="BC15" s="85"/>
      <c r="BD15" s="208"/>
      <c r="BE15" s="286"/>
      <c r="BF15" s="287"/>
      <c r="BG15" s="287"/>
      <c r="BH15" s="178"/>
      <c r="BI15" s="212"/>
      <c r="BJ15" s="85"/>
      <c r="BK15" s="208"/>
      <c r="BL15" s="286"/>
      <c r="BM15" s="287"/>
      <c r="BN15" s="287"/>
      <c r="BO15" s="178"/>
      <c r="BP15" s="212"/>
      <c r="BQ15" s="85"/>
      <c r="BR15" s="208"/>
      <c r="BS15" s="286"/>
      <c r="BT15" s="287"/>
      <c r="BU15" s="287"/>
      <c r="BV15" s="178"/>
      <c r="BW15" s="212"/>
      <c r="BX15" s="85"/>
      <c r="BY15" s="208"/>
      <c r="BZ15" s="286"/>
      <c r="CA15" s="287"/>
      <c r="CB15" s="287"/>
      <c r="CC15" s="178"/>
      <c r="CD15" s="212"/>
      <c r="CE15" s="85"/>
      <c r="CF15" s="208"/>
      <c r="CG15" s="286"/>
      <c r="CH15" s="287"/>
      <c r="CI15" s="287"/>
      <c r="CJ15" s="178"/>
      <c r="CK15" s="212"/>
      <c r="CL15" s="85"/>
      <c r="CM15" s="208"/>
      <c r="CN15" s="286"/>
      <c r="CO15" s="287"/>
      <c r="CP15" s="287"/>
      <c r="CQ15" s="178"/>
      <c r="CR15" s="212"/>
      <c r="CS15" s="85"/>
      <c r="CT15" s="285"/>
      <c r="CU15" s="64"/>
      <c r="CV15" s="63"/>
      <c r="CW15" s="63"/>
      <c r="CX15" s="72"/>
      <c r="CY15" s="114"/>
      <c r="CZ15" s="177"/>
      <c r="DA15" s="113"/>
      <c r="DB15" s="64"/>
      <c r="DC15" s="63"/>
      <c r="DD15" s="63"/>
      <c r="DE15" s="72"/>
      <c r="DF15" s="114"/>
      <c r="DG15" s="177"/>
      <c r="DH15" s="113"/>
      <c r="DI15" s="64"/>
      <c r="DJ15" s="63"/>
      <c r="DK15" s="63"/>
      <c r="DL15" s="72"/>
      <c r="DM15" s="114"/>
      <c r="DN15" s="177"/>
      <c r="DO15" s="113"/>
      <c r="DP15" s="64"/>
      <c r="DQ15" s="63"/>
      <c r="DR15" s="63"/>
      <c r="DS15" s="72"/>
      <c r="DT15" s="114"/>
      <c r="DU15" s="177"/>
      <c r="DV15" s="113"/>
      <c r="DW15" s="64"/>
      <c r="DX15" s="63"/>
      <c r="DY15" s="63"/>
      <c r="DZ15" s="72"/>
      <c r="EA15" s="114"/>
      <c r="EB15" s="177"/>
      <c r="EC15" s="113"/>
      <c r="ED15" s="64"/>
      <c r="EE15" s="63"/>
      <c r="EF15" s="63"/>
      <c r="EG15" s="72"/>
      <c r="EH15" s="114"/>
      <c r="EI15" s="177"/>
      <c r="EJ15" s="113"/>
      <c r="EK15" s="64"/>
      <c r="EL15" s="63"/>
      <c r="EM15" s="63"/>
      <c r="EN15" s="72"/>
      <c r="EO15" s="114"/>
      <c r="EP15" s="177"/>
      <c r="EQ15" s="113"/>
      <c r="ER15" s="64"/>
      <c r="ES15" s="63"/>
      <c r="ET15" s="63"/>
      <c r="EU15" s="72"/>
      <c r="EV15" s="114"/>
      <c r="EW15" s="177"/>
      <c r="EX15" s="113"/>
      <c r="EY15" s="64"/>
      <c r="EZ15" s="63"/>
      <c r="FA15" s="63"/>
      <c r="FB15" s="72"/>
      <c r="FC15" s="114"/>
      <c r="FD15" s="177"/>
      <c r="FE15" s="113"/>
      <c r="FF15" s="64"/>
      <c r="FG15" s="63"/>
      <c r="FH15" s="63"/>
      <c r="FI15" s="72"/>
      <c r="FJ15" s="114"/>
      <c r="FK15" s="177"/>
      <c r="FL15" s="113"/>
      <c r="FM15" s="64"/>
      <c r="FN15" s="63"/>
      <c r="FO15" s="63"/>
      <c r="FP15" s="72"/>
      <c r="FQ15" s="114"/>
      <c r="FR15" s="177"/>
      <c r="FS15" s="113"/>
      <c r="FT15" s="64"/>
      <c r="FU15" s="63"/>
      <c r="FV15" s="63"/>
      <c r="FW15" s="72"/>
      <c r="FX15" s="114"/>
      <c r="FY15" s="177"/>
      <c r="FZ15" s="113"/>
      <c r="GA15" s="64"/>
      <c r="GB15" s="63"/>
      <c r="GC15" s="63"/>
      <c r="GD15" s="72"/>
      <c r="GE15" s="114"/>
      <c r="GF15" s="177"/>
      <c r="GG15" s="113"/>
      <c r="GH15" s="64"/>
      <c r="GI15" s="63"/>
      <c r="GJ15" s="63"/>
      <c r="GK15" s="72"/>
      <c r="GL15" s="114"/>
      <c r="GM15" s="177"/>
      <c r="GN15" s="113"/>
      <c r="GO15" s="64"/>
      <c r="GP15" s="63"/>
      <c r="GQ15" s="63"/>
      <c r="GR15" s="72"/>
      <c r="GS15" s="114"/>
      <c r="GT15" s="177"/>
      <c r="GU15" s="113"/>
      <c r="GV15" s="64"/>
      <c r="GW15" s="63"/>
      <c r="GX15" s="63"/>
      <c r="GY15" s="72"/>
      <c r="GZ15" s="114"/>
      <c r="HA15" s="177"/>
      <c r="HB15" s="113"/>
      <c r="HC15" s="64"/>
      <c r="HD15" s="63"/>
      <c r="HE15" s="63"/>
      <c r="HF15" s="72"/>
      <c r="HG15" s="114"/>
      <c r="HH15" s="177"/>
      <c r="HI15" s="113"/>
      <c r="HJ15" s="64"/>
      <c r="HK15" s="63"/>
      <c r="HL15" s="63"/>
      <c r="HM15" s="72"/>
      <c r="HN15" s="114"/>
      <c r="HO15" s="177"/>
      <c r="HP15" s="113"/>
      <c r="HQ15" s="64"/>
      <c r="HR15" s="63"/>
      <c r="HS15" s="63"/>
      <c r="HT15" s="72"/>
      <c r="HU15" s="114"/>
      <c r="HV15" s="177"/>
      <c r="HW15" s="113"/>
      <c r="HX15" s="64"/>
      <c r="HY15" s="63"/>
      <c r="HZ15" s="63"/>
      <c r="IA15" s="72"/>
      <c r="IB15" s="114"/>
      <c r="IC15" s="177"/>
      <c r="ID15" s="113"/>
      <c r="IE15" s="64"/>
      <c r="IF15" s="63"/>
      <c r="IG15" s="63"/>
      <c r="IH15" s="72"/>
      <c r="II15" s="114"/>
      <c r="IJ15" s="177"/>
      <c r="IK15" s="113"/>
      <c r="IL15" s="64"/>
      <c r="IM15" s="63"/>
      <c r="IN15" s="63"/>
      <c r="IO15" s="72"/>
      <c r="IP15" s="114"/>
      <c r="IQ15" s="177"/>
      <c r="IR15" s="113"/>
      <c r="IS15" s="64"/>
      <c r="IT15" s="63"/>
      <c r="IU15" s="63"/>
      <c r="IV15" s="72"/>
    </row>
    <row r="16" spans="1:256" s="66" customFormat="1" ht="34.5" customHeight="1">
      <c r="A16" s="64">
        <v>9</v>
      </c>
      <c r="B16" s="63"/>
      <c r="C16" s="63"/>
      <c r="D16" s="72" t="s">
        <v>176</v>
      </c>
      <c r="E16" s="185" t="s">
        <v>104</v>
      </c>
      <c r="F16" s="177" t="s">
        <v>134</v>
      </c>
      <c r="G16" s="72" t="s">
        <v>177</v>
      </c>
      <c r="H16" s="185" t="s">
        <v>107</v>
      </c>
      <c r="I16" s="115" t="s">
        <v>108</v>
      </c>
      <c r="J16" s="115" t="s">
        <v>35</v>
      </c>
      <c r="K16" s="120" t="s">
        <v>110</v>
      </c>
      <c r="L16" s="186" t="s">
        <v>111</v>
      </c>
      <c r="M16" s="131"/>
      <c r="N16" s="131"/>
      <c r="O16" s="131"/>
      <c r="P16" s="131"/>
      <c r="Q16" s="131"/>
      <c r="R16" s="131" t="s">
        <v>63</v>
      </c>
      <c r="S16" s="131"/>
      <c r="T16" s="131"/>
      <c r="U16" s="283"/>
      <c r="V16" s="286"/>
      <c r="W16" s="287"/>
      <c r="X16" s="287"/>
      <c r="Y16" s="178"/>
      <c r="Z16" s="212"/>
      <c r="AA16" s="85"/>
      <c r="AB16" s="208"/>
      <c r="AC16" s="286"/>
      <c r="AD16" s="287"/>
      <c r="AE16" s="287"/>
      <c r="AF16" s="178"/>
      <c r="AG16" s="212"/>
      <c r="AH16" s="85"/>
      <c r="AI16" s="208"/>
      <c r="AJ16" s="286"/>
      <c r="AK16" s="287"/>
      <c r="AL16" s="287"/>
      <c r="AM16" s="178"/>
      <c r="AN16" s="212"/>
      <c r="AO16" s="85"/>
      <c r="AP16" s="208"/>
      <c r="AQ16" s="286"/>
      <c r="AR16" s="287"/>
      <c r="AS16" s="287"/>
      <c r="AT16" s="178"/>
      <c r="AU16" s="212"/>
      <c r="AV16" s="85"/>
      <c r="AW16" s="208"/>
      <c r="AX16" s="286"/>
      <c r="AY16" s="287"/>
      <c r="AZ16" s="287"/>
      <c r="BA16" s="178"/>
      <c r="BB16" s="212"/>
      <c r="BC16" s="85"/>
      <c r="BD16" s="208"/>
      <c r="BE16" s="286"/>
      <c r="BF16" s="287"/>
      <c r="BG16" s="287"/>
      <c r="BH16" s="178"/>
      <c r="BI16" s="212"/>
      <c r="BJ16" s="85"/>
      <c r="BK16" s="208"/>
      <c r="BL16" s="286"/>
      <c r="BM16" s="287"/>
      <c r="BN16" s="287"/>
      <c r="BO16" s="178"/>
      <c r="BP16" s="212"/>
      <c r="BQ16" s="85"/>
      <c r="BR16" s="208"/>
      <c r="BS16" s="286"/>
      <c r="BT16" s="287"/>
      <c r="BU16" s="287"/>
      <c r="BV16" s="178"/>
      <c r="BW16" s="212"/>
      <c r="BX16" s="85"/>
      <c r="BY16" s="208"/>
      <c r="BZ16" s="286"/>
      <c r="CA16" s="287"/>
      <c r="CB16" s="287"/>
      <c r="CC16" s="178"/>
      <c r="CD16" s="212"/>
      <c r="CE16" s="85"/>
      <c r="CF16" s="208"/>
      <c r="CG16" s="286"/>
      <c r="CH16" s="287"/>
      <c r="CI16" s="287"/>
      <c r="CJ16" s="178"/>
      <c r="CK16" s="212"/>
      <c r="CL16" s="85"/>
      <c r="CM16" s="208"/>
      <c r="CN16" s="286"/>
      <c r="CO16" s="287"/>
      <c r="CP16" s="287"/>
      <c r="CQ16" s="178"/>
      <c r="CR16" s="212"/>
      <c r="CS16" s="85"/>
      <c r="CT16" s="285"/>
      <c r="CU16" s="64"/>
      <c r="CV16" s="63"/>
      <c r="CW16" s="63"/>
      <c r="CX16" s="72"/>
      <c r="CY16" s="114"/>
      <c r="CZ16" s="177"/>
      <c r="DA16" s="113"/>
      <c r="DB16" s="64"/>
      <c r="DC16" s="63"/>
      <c r="DD16" s="63"/>
      <c r="DE16" s="72"/>
      <c r="DF16" s="114"/>
      <c r="DG16" s="177"/>
      <c r="DH16" s="113"/>
      <c r="DI16" s="64"/>
      <c r="DJ16" s="63"/>
      <c r="DK16" s="63"/>
      <c r="DL16" s="72"/>
      <c r="DM16" s="114"/>
      <c r="DN16" s="177"/>
      <c r="DO16" s="113"/>
      <c r="DP16" s="64"/>
      <c r="DQ16" s="63"/>
      <c r="DR16" s="63"/>
      <c r="DS16" s="72"/>
      <c r="DT16" s="114"/>
      <c r="DU16" s="177"/>
      <c r="DV16" s="113"/>
      <c r="DW16" s="64"/>
      <c r="DX16" s="63"/>
      <c r="DY16" s="63"/>
      <c r="DZ16" s="72"/>
      <c r="EA16" s="114"/>
      <c r="EB16" s="177"/>
      <c r="EC16" s="113"/>
      <c r="ED16" s="64"/>
      <c r="EE16" s="63"/>
      <c r="EF16" s="63"/>
      <c r="EG16" s="72"/>
      <c r="EH16" s="114"/>
      <c r="EI16" s="177"/>
      <c r="EJ16" s="113"/>
      <c r="EK16" s="64"/>
      <c r="EL16" s="63"/>
      <c r="EM16" s="63"/>
      <c r="EN16" s="72"/>
      <c r="EO16" s="114"/>
      <c r="EP16" s="177"/>
      <c r="EQ16" s="113"/>
      <c r="ER16" s="64"/>
      <c r="ES16" s="63"/>
      <c r="ET16" s="63"/>
      <c r="EU16" s="72"/>
      <c r="EV16" s="114"/>
      <c r="EW16" s="177"/>
      <c r="EX16" s="113"/>
      <c r="EY16" s="64"/>
      <c r="EZ16" s="63"/>
      <c r="FA16" s="63"/>
      <c r="FB16" s="72"/>
      <c r="FC16" s="114"/>
      <c r="FD16" s="177"/>
      <c r="FE16" s="113"/>
      <c r="FF16" s="64"/>
      <c r="FG16" s="63"/>
      <c r="FH16" s="63"/>
      <c r="FI16" s="72"/>
      <c r="FJ16" s="114"/>
      <c r="FK16" s="177"/>
      <c r="FL16" s="113"/>
      <c r="FM16" s="64"/>
      <c r="FN16" s="63"/>
      <c r="FO16" s="63"/>
      <c r="FP16" s="72"/>
      <c r="FQ16" s="114"/>
      <c r="FR16" s="177"/>
      <c r="FS16" s="113"/>
      <c r="FT16" s="64"/>
      <c r="FU16" s="63"/>
      <c r="FV16" s="63"/>
      <c r="FW16" s="72"/>
      <c r="FX16" s="114"/>
      <c r="FY16" s="177"/>
      <c r="FZ16" s="113"/>
      <c r="GA16" s="64"/>
      <c r="GB16" s="63"/>
      <c r="GC16" s="63"/>
      <c r="GD16" s="72"/>
      <c r="GE16" s="114"/>
      <c r="GF16" s="177"/>
      <c r="GG16" s="113"/>
      <c r="GH16" s="64"/>
      <c r="GI16" s="63"/>
      <c r="GJ16" s="63"/>
      <c r="GK16" s="72"/>
      <c r="GL16" s="114"/>
      <c r="GM16" s="177"/>
      <c r="GN16" s="113"/>
      <c r="GO16" s="64"/>
      <c r="GP16" s="63"/>
      <c r="GQ16" s="63"/>
      <c r="GR16" s="72"/>
      <c r="GS16" s="114"/>
      <c r="GT16" s="177"/>
      <c r="GU16" s="113"/>
      <c r="GV16" s="64"/>
      <c r="GW16" s="63"/>
      <c r="GX16" s="63"/>
      <c r="GY16" s="72"/>
      <c r="GZ16" s="114"/>
      <c r="HA16" s="177"/>
      <c r="HB16" s="113"/>
      <c r="HC16" s="64"/>
      <c r="HD16" s="63"/>
      <c r="HE16" s="63"/>
      <c r="HF16" s="72"/>
      <c r="HG16" s="114"/>
      <c r="HH16" s="177"/>
      <c r="HI16" s="113"/>
      <c r="HJ16" s="64"/>
      <c r="HK16" s="63"/>
      <c r="HL16" s="63"/>
      <c r="HM16" s="72"/>
      <c r="HN16" s="114"/>
      <c r="HO16" s="177"/>
      <c r="HP16" s="113"/>
      <c r="HQ16" s="64"/>
      <c r="HR16" s="63"/>
      <c r="HS16" s="63"/>
      <c r="HT16" s="72"/>
      <c r="HU16" s="114"/>
      <c r="HV16" s="177"/>
      <c r="HW16" s="113"/>
      <c r="HX16" s="64"/>
      <c r="HY16" s="63"/>
      <c r="HZ16" s="63"/>
      <c r="IA16" s="72"/>
      <c r="IB16" s="114"/>
      <c r="IC16" s="177"/>
      <c r="ID16" s="113"/>
      <c r="IE16" s="64"/>
      <c r="IF16" s="63"/>
      <c r="IG16" s="63"/>
      <c r="IH16" s="72"/>
      <c r="II16" s="114"/>
      <c r="IJ16" s="177"/>
      <c r="IK16" s="113"/>
      <c r="IL16" s="64"/>
      <c r="IM16" s="63"/>
      <c r="IN16" s="63"/>
      <c r="IO16" s="72"/>
      <c r="IP16" s="114"/>
      <c r="IQ16" s="177"/>
      <c r="IR16" s="113"/>
      <c r="IS16" s="64"/>
      <c r="IT16" s="63"/>
      <c r="IU16" s="63"/>
      <c r="IV16" s="72"/>
    </row>
    <row r="17" spans="1:256" s="66" customFormat="1" ht="34.5" customHeight="1">
      <c r="A17" s="64">
        <v>10</v>
      </c>
      <c r="B17" s="63"/>
      <c r="C17" s="63"/>
      <c r="D17" s="72" t="s">
        <v>176</v>
      </c>
      <c r="E17" s="185" t="s">
        <v>104</v>
      </c>
      <c r="F17" s="177" t="s">
        <v>134</v>
      </c>
      <c r="G17" s="72" t="s">
        <v>178</v>
      </c>
      <c r="H17" s="185" t="s">
        <v>105</v>
      </c>
      <c r="I17" s="115" t="s">
        <v>106</v>
      </c>
      <c r="J17" s="115" t="s">
        <v>35</v>
      </c>
      <c r="K17" s="187" t="s">
        <v>110</v>
      </c>
      <c r="L17" s="186" t="s">
        <v>111</v>
      </c>
      <c r="M17" s="131"/>
      <c r="N17" s="131"/>
      <c r="O17" s="131"/>
      <c r="P17" s="131" t="s">
        <v>63</v>
      </c>
      <c r="Q17" s="131"/>
      <c r="R17" s="131"/>
      <c r="S17" s="131"/>
      <c r="T17" s="131"/>
      <c r="U17" s="208"/>
      <c r="V17" s="286"/>
      <c r="W17" s="287"/>
      <c r="X17" s="287"/>
      <c r="Y17" s="178"/>
      <c r="Z17" s="212"/>
      <c r="AA17" s="85"/>
      <c r="AB17" s="208"/>
      <c r="AC17" s="286"/>
      <c r="AD17" s="287"/>
      <c r="AE17" s="287"/>
      <c r="AF17" s="178"/>
      <c r="AG17" s="212"/>
      <c r="AH17" s="85"/>
      <c r="AI17" s="208"/>
      <c r="AJ17" s="286"/>
      <c r="AK17" s="287"/>
      <c r="AL17" s="287"/>
      <c r="AM17" s="178"/>
      <c r="AN17" s="212"/>
      <c r="AO17" s="85"/>
      <c r="AP17" s="208"/>
      <c r="AQ17" s="286"/>
      <c r="AR17" s="287"/>
      <c r="AS17" s="287"/>
      <c r="AT17" s="178"/>
      <c r="AU17" s="212"/>
      <c r="AV17" s="85"/>
      <c r="AW17" s="208"/>
      <c r="AX17" s="286"/>
      <c r="AY17" s="287"/>
      <c r="AZ17" s="287"/>
      <c r="BA17" s="178"/>
      <c r="BB17" s="212"/>
      <c r="BC17" s="85"/>
      <c r="BD17" s="208"/>
      <c r="BE17" s="286"/>
      <c r="BF17" s="287"/>
      <c r="BG17" s="287"/>
      <c r="BH17" s="178"/>
      <c r="BI17" s="212"/>
      <c r="BJ17" s="85"/>
      <c r="BK17" s="208"/>
      <c r="BL17" s="286"/>
      <c r="BM17" s="287"/>
      <c r="BN17" s="287"/>
      <c r="BO17" s="178"/>
      <c r="BP17" s="212"/>
      <c r="BQ17" s="85"/>
      <c r="BR17" s="208"/>
      <c r="BS17" s="286"/>
      <c r="BT17" s="287"/>
      <c r="BU17" s="287"/>
      <c r="BV17" s="178"/>
      <c r="BW17" s="212"/>
      <c r="BX17" s="85"/>
      <c r="BY17" s="208"/>
      <c r="BZ17" s="286"/>
      <c r="CA17" s="287"/>
      <c r="CB17" s="287"/>
      <c r="CC17" s="178"/>
      <c r="CD17" s="212"/>
      <c r="CE17" s="85"/>
      <c r="CF17" s="208"/>
      <c r="CG17" s="286"/>
      <c r="CH17" s="287"/>
      <c r="CI17" s="287"/>
      <c r="CJ17" s="178"/>
      <c r="CK17" s="212"/>
      <c r="CL17" s="85"/>
      <c r="CM17" s="208"/>
      <c r="CN17" s="286"/>
      <c r="CO17" s="287"/>
      <c r="CP17" s="287"/>
      <c r="CQ17" s="178"/>
      <c r="CR17" s="212"/>
      <c r="CS17" s="85"/>
      <c r="CT17" s="208"/>
      <c r="CU17" s="210"/>
      <c r="CV17" s="211"/>
      <c r="CW17" s="211"/>
      <c r="CX17" s="178"/>
      <c r="CY17" s="212"/>
      <c r="CZ17" s="85"/>
      <c r="DA17" s="208"/>
      <c r="DB17" s="210"/>
      <c r="DC17" s="211"/>
      <c r="DD17" s="211"/>
      <c r="DE17" s="178"/>
      <c r="DF17" s="212"/>
      <c r="DG17" s="85"/>
      <c r="DH17" s="208"/>
      <c r="DI17" s="210"/>
      <c r="DJ17" s="211"/>
      <c r="DK17" s="211"/>
      <c r="DL17" s="178"/>
      <c r="DM17" s="212"/>
      <c r="DN17" s="85"/>
      <c r="DO17" s="208"/>
      <c r="DP17" s="210"/>
      <c r="DQ17" s="211"/>
      <c r="DR17" s="211"/>
      <c r="DS17" s="178"/>
      <c r="DT17" s="212"/>
      <c r="DU17" s="85"/>
      <c r="DV17" s="208"/>
      <c r="DW17" s="210"/>
      <c r="DX17" s="211"/>
      <c r="DY17" s="211"/>
      <c r="DZ17" s="178"/>
      <c r="EA17" s="212"/>
      <c r="EB17" s="85"/>
      <c r="EC17" s="208"/>
      <c r="ED17" s="210"/>
      <c r="EE17" s="211"/>
      <c r="EF17" s="211"/>
      <c r="EG17" s="178"/>
      <c r="EH17" s="212"/>
      <c r="EI17" s="85"/>
      <c r="EJ17" s="208"/>
      <c r="EK17" s="210"/>
      <c r="EL17" s="211"/>
      <c r="EM17" s="211"/>
      <c r="EN17" s="178"/>
      <c r="EO17" s="212"/>
      <c r="EP17" s="85"/>
      <c r="EQ17" s="208"/>
      <c r="ER17" s="210"/>
      <c r="ES17" s="211"/>
      <c r="ET17" s="211"/>
      <c r="EU17" s="178"/>
      <c r="EV17" s="212"/>
      <c r="EW17" s="85"/>
      <c r="EX17" s="208"/>
      <c r="EY17" s="210"/>
      <c r="EZ17" s="211"/>
      <c r="FA17" s="211"/>
      <c r="FB17" s="178"/>
      <c r="FC17" s="212"/>
      <c r="FD17" s="85"/>
      <c r="FE17" s="208"/>
      <c r="FF17" s="210"/>
      <c r="FG17" s="211"/>
      <c r="FH17" s="211"/>
      <c r="FI17" s="178"/>
      <c r="FJ17" s="212"/>
      <c r="FK17" s="85"/>
      <c r="FL17" s="208"/>
      <c r="FM17" s="210"/>
      <c r="FN17" s="211"/>
      <c r="FO17" s="211"/>
      <c r="FP17" s="178"/>
      <c r="FQ17" s="212"/>
      <c r="FR17" s="85"/>
      <c r="FS17" s="208"/>
      <c r="FT17" s="210"/>
      <c r="FU17" s="211"/>
      <c r="FV17" s="211"/>
      <c r="FW17" s="178"/>
      <c r="FX17" s="212"/>
      <c r="FY17" s="85"/>
      <c r="FZ17" s="208"/>
      <c r="GA17" s="210"/>
      <c r="GB17" s="211"/>
      <c r="GC17" s="211"/>
      <c r="GD17" s="178"/>
      <c r="GE17" s="212"/>
      <c r="GF17" s="85"/>
      <c r="GG17" s="208"/>
      <c r="GH17" s="210"/>
      <c r="GI17" s="211"/>
      <c r="GJ17" s="211"/>
      <c r="GK17" s="178"/>
      <c r="GL17" s="212"/>
      <c r="GM17" s="85"/>
      <c r="GN17" s="208"/>
      <c r="GO17" s="210"/>
      <c r="GP17" s="211"/>
      <c r="GQ17" s="211"/>
      <c r="GR17" s="178"/>
      <c r="GS17" s="212"/>
      <c r="GT17" s="85"/>
      <c r="GU17" s="208"/>
      <c r="GV17" s="210"/>
      <c r="GW17" s="211"/>
      <c r="GX17" s="211"/>
      <c r="GY17" s="178"/>
      <c r="GZ17" s="212"/>
      <c r="HA17" s="85"/>
      <c r="HB17" s="208"/>
      <c r="HC17" s="210"/>
      <c r="HD17" s="211"/>
      <c r="HE17" s="211"/>
      <c r="HF17" s="178"/>
      <c r="HG17" s="212"/>
      <c r="HH17" s="85"/>
      <c r="HI17" s="208"/>
      <c r="HJ17" s="210"/>
      <c r="HK17" s="211"/>
      <c r="HL17" s="211"/>
      <c r="HM17" s="178"/>
      <c r="HN17" s="212"/>
      <c r="HO17" s="85"/>
      <c r="HP17" s="208"/>
      <c r="HQ17" s="210"/>
      <c r="HR17" s="211"/>
      <c r="HS17" s="211"/>
      <c r="HT17" s="178"/>
      <c r="HU17" s="212"/>
      <c r="HV17" s="85"/>
      <c r="HW17" s="208"/>
      <c r="HX17" s="210"/>
      <c r="HY17" s="211"/>
      <c r="HZ17" s="211"/>
      <c r="IA17" s="178"/>
      <c r="IB17" s="212"/>
      <c r="IC17" s="85"/>
      <c r="ID17" s="208"/>
      <c r="IE17" s="210"/>
      <c r="IF17" s="211"/>
      <c r="IG17" s="211"/>
      <c r="IH17" s="178"/>
      <c r="II17" s="212"/>
      <c r="IJ17" s="85"/>
      <c r="IK17" s="208"/>
      <c r="IL17" s="210"/>
      <c r="IM17" s="211"/>
      <c r="IN17" s="211"/>
      <c r="IO17" s="178"/>
      <c r="IP17" s="212"/>
      <c r="IQ17" s="85"/>
      <c r="IR17" s="208"/>
      <c r="IS17" s="210"/>
      <c r="IT17" s="211"/>
      <c r="IU17" s="211"/>
      <c r="IV17" s="178"/>
    </row>
    <row r="18" spans="1:256" s="184" customFormat="1" ht="34.5" customHeight="1">
      <c r="A18" s="64">
        <v>11</v>
      </c>
      <c r="B18" s="63"/>
      <c r="C18" s="63"/>
      <c r="D18" s="72" t="s">
        <v>162</v>
      </c>
      <c r="E18" s="114" t="s">
        <v>158</v>
      </c>
      <c r="F18" s="106" t="s">
        <v>8</v>
      </c>
      <c r="G18" s="72" t="s">
        <v>163</v>
      </c>
      <c r="H18" s="185">
        <v>26964</v>
      </c>
      <c r="I18" s="115" t="s">
        <v>156</v>
      </c>
      <c r="J18" s="115" t="s">
        <v>40</v>
      </c>
      <c r="K18" s="187" t="s">
        <v>159</v>
      </c>
      <c r="L18" s="186" t="s">
        <v>111</v>
      </c>
      <c r="M18" s="131"/>
      <c r="N18" s="131"/>
      <c r="O18" s="131" t="s">
        <v>63</v>
      </c>
      <c r="P18" s="131"/>
      <c r="Q18" s="131"/>
      <c r="R18" s="131"/>
      <c r="S18" s="131"/>
      <c r="T18" s="131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66"/>
      <c r="CV18" s="66"/>
      <c r="CW18" s="66"/>
      <c r="CX18" s="213"/>
      <c r="CY18" s="213"/>
      <c r="CZ18" s="213"/>
      <c r="DA18" s="213"/>
      <c r="DB18" s="66"/>
      <c r="DC18" s="66"/>
      <c r="DD18" s="66"/>
      <c r="DE18" s="213"/>
      <c r="DF18" s="213"/>
      <c r="DG18" s="213"/>
      <c r="DH18" s="213"/>
      <c r="DI18" s="66"/>
      <c r="DJ18" s="66"/>
      <c r="DK18" s="66"/>
      <c r="DL18" s="213"/>
      <c r="DM18" s="213"/>
      <c r="DN18" s="213"/>
      <c r="DO18" s="213"/>
      <c r="DP18" s="66"/>
      <c r="DQ18" s="66"/>
      <c r="DR18" s="66"/>
      <c r="DS18" s="213"/>
      <c r="DT18" s="213"/>
      <c r="DU18" s="213"/>
      <c r="DV18" s="213"/>
      <c r="DW18" s="66"/>
      <c r="DX18" s="66"/>
      <c r="DY18" s="66"/>
      <c r="DZ18" s="213"/>
      <c r="EA18" s="213"/>
      <c r="EB18" s="213"/>
      <c r="EC18" s="213"/>
      <c r="ED18" s="66"/>
      <c r="EE18" s="66"/>
      <c r="EF18" s="66"/>
      <c r="EG18" s="213"/>
      <c r="EH18" s="213"/>
      <c r="EI18" s="213"/>
      <c r="EJ18" s="213"/>
      <c r="EK18" s="66"/>
      <c r="EL18" s="66"/>
      <c r="EM18" s="66"/>
      <c r="EN18" s="213"/>
      <c r="EO18" s="213"/>
      <c r="EP18" s="213"/>
      <c r="EQ18" s="213"/>
      <c r="ER18" s="66"/>
      <c r="ES18" s="66"/>
      <c r="ET18" s="66"/>
      <c r="EU18" s="213"/>
      <c r="EV18" s="213"/>
      <c r="EW18" s="213"/>
      <c r="EX18" s="213"/>
      <c r="EY18" s="66"/>
      <c r="EZ18" s="66"/>
      <c r="FA18" s="66"/>
      <c r="FB18" s="213"/>
      <c r="FC18" s="213"/>
      <c r="FD18" s="213"/>
      <c r="FE18" s="213"/>
      <c r="FF18" s="66"/>
      <c r="FG18" s="66"/>
      <c r="FH18" s="66"/>
      <c r="FI18" s="213"/>
      <c r="FJ18" s="213"/>
      <c r="FK18" s="213"/>
      <c r="FL18" s="213"/>
      <c r="FM18" s="66"/>
      <c r="FN18" s="66"/>
      <c r="FO18" s="66"/>
      <c r="FP18" s="213"/>
      <c r="FQ18" s="213"/>
      <c r="FR18" s="213"/>
      <c r="FS18" s="213"/>
      <c r="FT18" s="66"/>
      <c r="FU18" s="66"/>
      <c r="FV18" s="66"/>
      <c r="FW18" s="213"/>
      <c r="FX18" s="213"/>
      <c r="FY18" s="213"/>
      <c r="FZ18" s="213"/>
      <c r="GA18" s="66"/>
      <c r="GB18" s="66"/>
      <c r="GC18" s="66"/>
      <c r="GD18" s="213"/>
      <c r="GE18" s="213"/>
      <c r="GF18" s="213"/>
      <c r="GG18" s="213"/>
      <c r="GH18" s="66"/>
      <c r="GI18" s="66"/>
      <c r="GJ18" s="66"/>
      <c r="GK18" s="213"/>
      <c r="GL18" s="213"/>
      <c r="GM18" s="213"/>
      <c r="GN18" s="213"/>
      <c r="GO18" s="66"/>
      <c r="GP18" s="66"/>
      <c r="GQ18" s="66"/>
      <c r="GR18" s="213"/>
      <c r="GS18" s="213"/>
      <c r="GT18" s="213"/>
      <c r="GU18" s="213"/>
      <c r="GV18" s="66"/>
      <c r="GW18" s="66"/>
      <c r="GX18" s="66"/>
      <c r="GY18" s="213"/>
      <c r="GZ18" s="213"/>
      <c r="HA18" s="213"/>
      <c r="HB18" s="213"/>
      <c r="HC18" s="66"/>
      <c r="HD18" s="66"/>
      <c r="HE18" s="66"/>
      <c r="HF18" s="213"/>
      <c r="HG18" s="213"/>
      <c r="HH18" s="213"/>
      <c r="HI18" s="213"/>
      <c r="HJ18" s="66"/>
      <c r="HK18" s="66"/>
      <c r="HL18" s="66"/>
      <c r="HM18" s="213"/>
      <c r="HN18" s="213"/>
      <c r="HO18" s="213"/>
      <c r="HP18" s="213"/>
      <c r="HQ18" s="66"/>
      <c r="HR18" s="66"/>
      <c r="HS18" s="66"/>
      <c r="HT18" s="213"/>
      <c r="HU18" s="213"/>
      <c r="HV18" s="213"/>
      <c r="HW18" s="213"/>
      <c r="HX18" s="66"/>
      <c r="HY18" s="66"/>
      <c r="HZ18" s="66"/>
      <c r="IA18" s="213"/>
      <c r="IB18" s="213"/>
      <c r="IC18" s="213"/>
      <c r="ID18" s="213"/>
      <c r="IE18" s="66"/>
      <c r="IF18" s="66"/>
      <c r="IG18" s="66"/>
      <c r="IH18" s="213"/>
      <c r="II18" s="213"/>
      <c r="IJ18" s="213"/>
      <c r="IK18" s="213"/>
      <c r="IL18" s="66"/>
      <c r="IM18" s="66"/>
      <c r="IN18" s="66"/>
      <c r="IO18" s="213"/>
      <c r="IP18" s="213"/>
      <c r="IQ18" s="213"/>
      <c r="IR18" s="213"/>
      <c r="IS18" s="66"/>
      <c r="IT18" s="66"/>
      <c r="IU18" s="66"/>
      <c r="IV18" s="213"/>
    </row>
    <row r="19" spans="1:256" s="66" customFormat="1" ht="34.5" customHeight="1">
      <c r="A19" s="64">
        <v>12</v>
      </c>
      <c r="B19" s="63"/>
      <c r="C19" s="63"/>
      <c r="D19" s="72" t="s">
        <v>200</v>
      </c>
      <c r="E19" s="114" t="s">
        <v>182</v>
      </c>
      <c r="F19" s="205" t="s">
        <v>8</v>
      </c>
      <c r="G19" s="206" t="s">
        <v>186</v>
      </c>
      <c r="H19" s="207" t="s">
        <v>187</v>
      </c>
      <c r="I19" s="115" t="s">
        <v>188</v>
      </c>
      <c r="J19" s="115" t="s">
        <v>168</v>
      </c>
      <c r="K19" s="120" t="s">
        <v>183</v>
      </c>
      <c r="L19" s="186" t="s">
        <v>111</v>
      </c>
      <c r="M19" s="131"/>
      <c r="N19" s="131"/>
      <c r="O19" s="131" t="s">
        <v>62</v>
      </c>
      <c r="P19" s="131"/>
      <c r="Q19" s="131"/>
      <c r="R19" s="131"/>
      <c r="S19" s="131"/>
      <c r="T19" s="131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X19" s="213"/>
      <c r="CY19" s="213"/>
      <c r="CZ19" s="213"/>
      <c r="DA19" s="213"/>
      <c r="DE19" s="213"/>
      <c r="DF19" s="213"/>
      <c r="DG19" s="213"/>
      <c r="DH19" s="213"/>
      <c r="DL19" s="213"/>
      <c r="DM19" s="213"/>
      <c r="DN19" s="213"/>
      <c r="DO19" s="213"/>
      <c r="DS19" s="213"/>
      <c r="DT19" s="213"/>
      <c r="DU19" s="213"/>
      <c r="DV19" s="213"/>
      <c r="DZ19" s="213"/>
      <c r="EA19" s="213"/>
      <c r="EB19" s="213"/>
      <c r="EC19" s="213"/>
      <c r="EG19" s="213"/>
      <c r="EH19" s="213"/>
      <c r="EI19" s="213"/>
      <c r="EJ19" s="213"/>
      <c r="EN19" s="213"/>
      <c r="EO19" s="213"/>
      <c r="EP19" s="213"/>
      <c r="EQ19" s="213"/>
      <c r="EU19" s="213"/>
      <c r="EV19" s="213"/>
      <c r="EW19" s="213"/>
      <c r="EX19" s="213"/>
      <c r="FB19" s="213"/>
      <c r="FC19" s="213"/>
      <c r="FD19" s="213"/>
      <c r="FE19" s="213"/>
      <c r="FI19" s="213"/>
      <c r="FJ19" s="213"/>
      <c r="FK19" s="213"/>
      <c r="FL19" s="213"/>
      <c r="FP19" s="213"/>
      <c r="FQ19" s="213"/>
      <c r="FR19" s="213"/>
      <c r="FS19" s="213"/>
      <c r="FW19" s="213"/>
      <c r="FX19" s="213"/>
      <c r="FY19" s="213"/>
      <c r="FZ19" s="213"/>
      <c r="GD19" s="213"/>
      <c r="GE19" s="213"/>
      <c r="GF19" s="213"/>
      <c r="GG19" s="213"/>
      <c r="GK19" s="213"/>
      <c r="GL19" s="213"/>
      <c r="GM19" s="213"/>
      <c r="GN19" s="213"/>
      <c r="GR19" s="213"/>
      <c r="GS19" s="213"/>
      <c r="GT19" s="213"/>
      <c r="GU19" s="213"/>
      <c r="GY19" s="213"/>
      <c r="GZ19" s="213"/>
      <c r="HA19" s="213"/>
      <c r="HB19" s="213"/>
      <c r="HF19" s="213"/>
      <c r="HG19" s="213"/>
      <c r="HH19" s="213"/>
      <c r="HI19" s="213"/>
      <c r="HM19" s="213"/>
      <c r="HN19" s="213"/>
      <c r="HO19" s="213"/>
      <c r="HP19" s="213"/>
      <c r="HT19" s="213"/>
      <c r="HU19" s="213"/>
      <c r="HV19" s="213"/>
      <c r="HW19" s="213"/>
      <c r="IA19" s="213"/>
      <c r="IB19" s="213"/>
      <c r="IC19" s="213"/>
      <c r="ID19" s="213"/>
      <c r="IH19" s="213"/>
      <c r="II19" s="213"/>
      <c r="IJ19" s="213"/>
      <c r="IK19" s="213"/>
      <c r="IO19" s="213"/>
      <c r="IP19" s="213"/>
      <c r="IQ19" s="213"/>
      <c r="IR19" s="213"/>
      <c r="IV19" s="213"/>
    </row>
    <row r="20" spans="1:256" s="66" customFormat="1" ht="34.5" customHeight="1">
      <c r="A20" s="64">
        <v>13</v>
      </c>
      <c r="B20" s="183"/>
      <c r="C20" s="183"/>
      <c r="D20" s="72" t="s">
        <v>114</v>
      </c>
      <c r="E20" s="114" t="s">
        <v>148</v>
      </c>
      <c r="F20" s="177" t="s">
        <v>8</v>
      </c>
      <c r="G20" s="72" t="s">
        <v>102</v>
      </c>
      <c r="H20" s="185">
        <v>24545</v>
      </c>
      <c r="I20" s="115" t="s">
        <v>100</v>
      </c>
      <c r="J20" s="115" t="s">
        <v>93</v>
      </c>
      <c r="K20" s="120" t="s">
        <v>94</v>
      </c>
      <c r="L20" s="186" t="s">
        <v>111</v>
      </c>
      <c r="M20" s="131" t="s">
        <v>63</v>
      </c>
      <c r="N20" s="161"/>
      <c r="O20" s="161"/>
      <c r="P20" s="161"/>
      <c r="Q20" s="161"/>
      <c r="R20" s="161"/>
      <c r="S20" s="161"/>
      <c r="T20" s="161"/>
      <c r="U20" s="184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4"/>
      <c r="GZ20" s="184"/>
      <c r="HA20" s="184"/>
      <c r="HB20" s="184"/>
      <c r="HC20" s="184"/>
      <c r="HD20" s="184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184"/>
      <c r="IH20" s="184"/>
      <c r="II20" s="184"/>
      <c r="IJ20" s="184"/>
      <c r="IK20" s="184"/>
      <c r="IL20" s="184"/>
      <c r="IM20" s="184"/>
      <c r="IN20" s="184"/>
      <c r="IO20" s="184"/>
      <c r="IP20" s="184"/>
      <c r="IQ20" s="184"/>
      <c r="IR20" s="184"/>
      <c r="IS20" s="184"/>
      <c r="IT20" s="184"/>
      <c r="IU20" s="184"/>
      <c r="IV20" s="184"/>
    </row>
    <row r="21" spans="1:256" s="66" customFormat="1" ht="34.5" customHeight="1">
      <c r="A21" s="64">
        <v>14</v>
      </c>
      <c r="B21" s="63"/>
      <c r="C21" s="63"/>
      <c r="D21" s="72" t="s">
        <v>143</v>
      </c>
      <c r="E21" s="114" t="s">
        <v>130</v>
      </c>
      <c r="F21" s="177" t="s">
        <v>134</v>
      </c>
      <c r="G21" s="113" t="s">
        <v>160</v>
      </c>
      <c r="H21" s="114" t="s">
        <v>131</v>
      </c>
      <c r="I21" s="115" t="s">
        <v>132</v>
      </c>
      <c r="J21" s="115" t="s">
        <v>133</v>
      </c>
      <c r="K21" s="115" t="s">
        <v>154</v>
      </c>
      <c r="L21" s="186" t="s">
        <v>111</v>
      </c>
      <c r="M21" s="131"/>
      <c r="N21" s="131"/>
      <c r="O21" s="131"/>
      <c r="P21" s="131" t="s">
        <v>63</v>
      </c>
      <c r="Q21" s="131"/>
      <c r="R21" s="131"/>
      <c r="S21" s="131"/>
      <c r="T21" s="131"/>
      <c r="U21" s="208"/>
      <c r="V21" s="286"/>
      <c r="W21" s="287"/>
      <c r="X21" s="287"/>
      <c r="Y21" s="178"/>
      <c r="Z21" s="212"/>
      <c r="AA21" s="85"/>
      <c r="AB21" s="208"/>
      <c r="AC21" s="286"/>
      <c r="AD21" s="287"/>
      <c r="AE21" s="287"/>
      <c r="AF21" s="178"/>
      <c r="AG21" s="212"/>
      <c r="AH21" s="85"/>
      <c r="AI21" s="208"/>
      <c r="AJ21" s="286"/>
      <c r="AK21" s="287"/>
      <c r="AL21" s="287"/>
      <c r="AM21" s="178"/>
      <c r="AN21" s="212"/>
      <c r="AO21" s="85"/>
      <c r="AP21" s="208"/>
      <c r="AQ21" s="286"/>
      <c r="AR21" s="287"/>
      <c r="AS21" s="287"/>
      <c r="AT21" s="178"/>
      <c r="AU21" s="212"/>
      <c r="AV21" s="85"/>
      <c r="AW21" s="208"/>
      <c r="AX21" s="286"/>
      <c r="AY21" s="287"/>
      <c r="AZ21" s="287"/>
      <c r="BA21" s="178"/>
      <c r="BB21" s="212"/>
      <c r="BC21" s="85"/>
      <c r="BD21" s="208"/>
      <c r="BE21" s="286"/>
      <c r="BF21" s="287"/>
      <c r="BG21" s="287"/>
      <c r="BH21" s="178"/>
      <c r="BI21" s="212"/>
      <c r="BJ21" s="85"/>
      <c r="BK21" s="208"/>
      <c r="BL21" s="286"/>
      <c r="BM21" s="287"/>
      <c r="BN21" s="287"/>
      <c r="BO21" s="178"/>
      <c r="BP21" s="212"/>
      <c r="BQ21" s="85"/>
      <c r="BR21" s="208"/>
      <c r="BS21" s="286"/>
      <c r="BT21" s="287"/>
      <c r="BU21" s="287"/>
      <c r="BV21" s="178"/>
      <c r="BW21" s="212"/>
      <c r="BX21" s="85"/>
      <c r="BY21" s="208"/>
      <c r="BZ21" s="286"/>
      <c r="CA21" s="287"/>
      <c r="CB21" s="287"/>
      <c r="CC21" s="178"/>
      <c r="CD21" s="212"/>
      <c r="CE21" s="85"/>
      <c r="CF21" s="208"/>
      <c r="CG21" s="286"/>
      <c r="CH21" s="287"/>
      <c r="CI21" s="287"/>
      <c r="CJ21" s="178"/>
      <c r="CK21" s="212"/>
      <c r="CL21" s="85"/>
      <c r="CM21" s="208"/>
      <c r="CN21" s="286"/>
      <c r="CO21" s="287"/>
      <c r="CP21" s="287"/>
      <c r="CQ21" s="178"/>
      <c r="CR21" s="212"/>
      <c r="CS21" s="85"/>
      <c r="CT21" s="208"/>
      <c r="CU21" s="210"/>
      <c r="CV21" s="211"/>
      <c r="CW21" s="211"/>
      <c r="CX21" s="178"/>
      <c r="CY21" s="212"/>
      <c r="CZ21" s="85"/>
      <c r="DA21" s="208"/>
      <c r="DB21" s="210"/>
      <c r="DC21" s="211"/>
      <c r="DD21" s="211"/>
      <c r="DE21" s="178"/>
      <c r="DF21" s="212"/>
      <c r="DG21" s="85"/>
      <c r="DH21" s="208"/>
      <c r="DI21" s="210"/>
      <c r="DJ21" s="211"/>
      <c r="DK21" s="211"/>
      <c r="DL21" s="178"/>
      <c r="DM21" s="212"/>
      <c r="DN21" s="85"/>
      <c r="DO21" s="208"/>
      <c r="DP21" s="210"/>
      <c r="DQ21" s="211"/>
      <c r="DR21" s="211"/>
      <c r="DS21" s="178"/>
      <c r="DT21" s="212"/>
      <c r="DU21" s="85"/>
      <c r="DV21" s="208"/>
      <c r="DW21" s="210"/>
      <c r="DX21" s="211"/>
      <c r="DY21" s="211"/>
      <c r="DZ21" s="178"/>
      <c r="EA21" s="212"/>
      <c r="EB21" s="85"/>
      <c r="EC21" s="208"/>
      <c r="ED21" s="210"/>
      <c r="EE21" s="211"/>
      <c r="EF21" s="211"/>
      <c r="EG21" s="178"/>
      <c r="EH21" s="212"/>
      <c r="EI21" s="85"/>
      <c r="EJ21" s="208"/>
      <c r="EK21" s="210"/>
      <c r="EL21" s="211"/>
      <c r="EM21" s="211"/>
      <c r="EN21" s="178"/>
      <c r="EO21" s="212"/>
      <c r="EP21" s="85"/>
      <c r="EQ21" s="208"/>
      <c r="ER21" s="210"/>
      <c r="ES21" s="211"/>
      <c r="ET21" s="211"/>
      <c r="EU21" s="178"/>
      <c r="EV21" s="212"/>
      <c r="EW21" s="85"/>
      <c r="EX21" s="208"/>
      <c r="EY21" s="210"/>
      <c r="EZ21" s="211"/>
      <c r="FA21" s="211"/>
      <c r="FB21" s="178"/>
      <c r="FC21" s="212"/>
      <c r="FD21" s="85"/>
      <c r="FE21" s="208"/>
      <c r="FF21" s="210"/>
      <c r="FG21" s="211"/>
      <c r="FH21" s="211"/>
      <c r="FI21" s="178"/>
      <c r="FJ21" s="212"/>
      <c r="FK21" s="85"/>
      <c r="FL21" s="208"/>
      <c r="FM21" s="210"/>
      <c r="FN21" s="211"/>
      <c r="FO21" s="211"/>
      <c r="FP21" s="178"/>
      <c r="FQ21" s="212"/>
      <c r="FR21" s="85"/>
      <c r="FS21" s="208"/>
      <c r="FT21" s="210"/>
      <c r="FU21" s="211"/>
      <c r="FV21" s="211"/>
      <c r="FW21" s="178"/>
      <c r="FX21" s="212"/>
      <c r="FY21" s="85"/>
      <c r="FZ21" s="208"/>
      <c r="GA21" s="210"/>
      <c r="GB21" s="211"/>
      <c r="GC21" s="211"/>
      <c r="GD21" s="178"/>
      <c r="GE21" s="212"/>
      <c r="GF21" s="85"/>
      <c r="GG21" s="208"/>
      <c r="GH21" s="210"/>
      <c r="GI21" s="211"/>
      <c r="GJ21" s="211"/>
      <c r="GK21" s="178"/>
      <c r="GL21" s="212"/>
      <c r="GM21" s="85"/>
      <c r="GN21" s="208"/>
      <c r="GO21" s="210"/>
      <c r="GP21" s="211"/>
      <c r="GQ21" s="211"/>
      <c r="GR21" s="178"/>
      <c r="GS21" s="212"/>
      <c r="GT21" s="85"/>
      <c r="GU21" s="208"/>
      <c r="GV21" s="210"/>
      <c r="GW21" s="211"/>
      <c r="GX21" s="211"/>
      <c r="GY21" s="178"/>
      <c r="GZ21" s="212"/>
      <c r="HA21" s="85"/>
      <c r="HB21" s="208"/>
      <c r="HC21" s="210"/>
      <c r="HD21" s="211"/>
      <c r="HE21" s="211"/>
      <c r="HF21" s="178"/>
      <c r="HG21" s="212"/>
      <c r="HH21" s="85"/>
      <c r="HI21" s="208"/>
      <c r="HJ21" s="210"/>
      <c r="HK21" s="211"/>
      <c r="HL21" s="211"/>
      <c r="HM21" s="178"/>
      <c r="HN21" s="212"/>
      <c r="HO21" s="85"/>
      <c r="HP21" s="208"/>
      <c r="HQ21" s="210"/>
      <c r="HR21" s="211"/>
      <c r="HS21" s="211"/>
      <c r="HT21" s="178"/>
      <c r="HU21" s="212"/>
      <c r="HV21" s="85"/>
      <c r="HW21" s="208"/>
      <c r="HX21" s="210"/>
      <c r="HY21" s="211"/>
      <c r="HZ21" s="211"/>
      <c r="IA21" s="178"/>
      <c r="IB21" s="212"/>
      <c r="IC21" s="85"/>
      <c r="ID21" s="208"/>
      <c r="IE21" s="210"/>
      <c r="IF21" s="211"/>
      <c r="IG21" s="211"/>
      <c r="IH21" s="178"/>
      <c r="II21" s="212"/>
      <c r="IJ21" s="85"/>
      <c r="IK21" s="208"/>
      <c r="IL21" s="210"/>
      <c r="IM21" s="211"/>
      <c r="IN21" s="211"/>
      <c r="IO21" s="178"/>
      <c r="IP21" s="212"/>
      <c r="IQ21" s="85"/>
      <c r="IR21" s="208"/>
      <c r="IS21" s="210"/>
      <c r="IT21" s="211"/>
      <c r="IU21" s="211"/>
      <c r="IV21" s="178"/>
    </row>
    <row r="22" spans="1:256" s="66" customFormat="1" ht="34.5" customHeight="1">
      <c r="A22" s="64">
        <v>15</v>
      </c>
      <c r="B22" s="63"/>
      <c r="C22" s="63"/>
      <c r="D22" s="192" t="s">
        <v>164</v>
      </c>
      <c r="E22" s="193" t="s">
        <v>165</v>
      </c>
      <c r="F22" s="115" t="s">
        <v>8</v>
      </c>
      <c r="G22" s="194" t="s">
        <v>166</v>
      </c>
      <c r="H22" s="195" t="s">
        <v>167</v>
      </c>
      <c r="I22" s="115" t="s">
        <v>168</v>
      </c>
      <c r="J22" s="115" t="s">
        <v>168</v>
      </c>
      <c r="K22" s="120" t="s">
        <v>169</v>
      </c>
      <c r="L22" s="186" t="s">
        <v>111</v>
      </c>
      <c r="M22" s="131"/>
      <c r="N22" s="131"/>
      <c r="O22" s="131" t="s">
        <v>62</v>
      </c>
      <c r="P22" s="131"/>
      <c r="Q22" s="131"/>
      <c r="R22" s="131"/>
      <c r="S22" s="131"/>
      <c r="T22" s="131"/>
      <c r="U22" s="208"/>
      <c r="V22" s="286"/>
      <c r="W22" s="287"/>
      <c r="X22" s="287"/>
      <c r="Y22" s="178"/>
      <c r="Z22" s="212"/>
      <c r="AA22" s="85"/>
      <c r="AB22" s="208"/>
      <c r="AC22" s="286"/>
      <c r="AD22" s="287"/>
      <c r="AE22" s="287"/>
      <c r="AF22" s="178"/>
      <c r="AG22" s="212"/>
      <c r="AH22" s="85"/>
      <c r="AI22" s="208"/>
      <c r="AJ22" s="286"/>
      <c r="AK22" s="287"/>
      <c r="AL22" s="287"/>
      <c r="AM22" s="178"/>
      <c r="AN22" s="212"/>
      <c r="AO22" s="85"/>
      <c r="AP22" s="208"/>
      <c r="AQ22" s="286"/>
      <c r="AR22" s="287"/>
      <c r="AS22" s="287"/>
      <c r="AT22" s="178"/>
      <c r="AU22" s="212"/>
      <c r="AV22" s="85"/>
      <c r="AW22" s="208"/>
      <c r="AX22" s="286"/>
      <c r="AY22" s="287"/>
      <c r="AZ22" s="287"/>
      <c r="BA22" s="178"/>
      <c r="BB22" s="212"/>
      <c r="BC22" s="85"/>
      <c r="BD22" s="208"/>
      <c r="BE22" s="286"/>
      <c r="BF22" s="287"/>
      <c r="BG22" s="287"/>
      <c r="BH22" s="178"/>
      <c r="BI22" s="212"/>
      <c r="BJ22" s="85"/>
      <c r="BK22" s="208"/>
      <c r="BL22" s="286"/>
      <c r="BM22" s="287"/>
      <c r="BN22" s="287"/>
      <c r="BO22" s="178"/>
      <c r="BP22" s="212"/>
      <c r="BQ22" s="85"/>
      <c r="BR22" s="208"/>
      <c r="BS22" s="286"/>
      <c r="BT22" s="287"/>
      <c r="BU22" s="287"/>
      <c r="BV22" s="178"/>
      <c r="BW22" s="212"/>
      <c r="BX22" s="85"/>
      <c r="BY22" s="208"/>
      <c r="BZ22" s="286"/>
      <c r="CA22" s="287"/>
      <c r="CB22" s="287"/>
      <c r="CC22" s="178"/>
      <c r="CD22" s="212"/>
      <c r="CE22" s="85"/>
      <c r="CF22" s="208"/>
      <c r="CG22" s="286"/>
      <c r="CH22" s="287"/>
      <c r="CI22" s="287"/>
      <c r="CJ22" s="178"/>
      <c r="CK22" s="212"/>
      <c r="CL22" s="85"/>
      <c r="CM22" s="208"/>
      <c r="CN22" s="286"/>
      <c r="CO22" s="287"/>
      <c r="CP22" s="287"/>
      <c r="CQ22" s="178"/>
      <c r="CR22" s="212"/>
      <c r="CS22" s="85"/>
      <c r="CT22" s="208"/>
      <c r="CU22" s="210"/>
      <c r="CV22" s="211"/>
      <c r="CW22" s="211"/>
      <c r="CX22" s="178"/>
      <c r="CY22" s="212"/>
      <c r="CZ22" s="85"/>
      <c r="DA22" s="208"/>
      <c r="DB22" s="210"/>
      <c r="DC22" s="211"/>
      <c r="DD22" s="211"/>
      <c r="DE22" s="178"/>
      <c r="DF22" s="212"/>
      <c r="DG22" s="85"/>
      <c r="DH22" s="208"/>
      <c r="DI22" s="210"/>
      <c r="DJ22" s="211"/>
      <c r="DK22" s="211"/>
      <c r="DL22" s="178"/>
      <c r="DM22" s="212"/>
      <c r="DN22" s="85"/>
      <c r="DO22" s="208"/>
      <c r="DP22" s="210"/>
      <c r="DQ22" s="211"/>
      <c r="DR22" s="211"/>
      <c r="DS22" s="178"/>
      <c r="DT22" s="212"/>
      <c r="DU22" s="85"/>
      <c r="DV22" s="208"/>
      <c r="DW22" s="210"/>
      <c r="DX22" s="211"/>
      <c r="DY22" s="211"/>
      <c r="DZ22" s="178"/>
      <c r="EA22" s="212"/>
      <c r="EB22" s="85"/>
      <c r="EC22" s="208"/>
      <c r="ED22" s="210"/>
      <c r="EE22" s="211"/>
      <c r="EF22" s="211"/>
      <c r="EG22" s="178"/>
      <c r="EH22" s="212"/>
      <c r="EI22" s="85"/>
      <c r="EJ22" s="208"/>
      <c r="EK22" s="210"/>
      <c r="EL22" s="211"/>
      <c r="EM22" s="211"/>
      <c r="EN22" s="178"/>
      <c r="EO22" s="212"/>
      <c r="EP22" s="85"/>
      <c r="EQ22" s="208"/>
      <c r="ER22" s="210"/>
      <c r="ES22" s="211"/>
      <c r="ET22" s="211"/>
      <c r="EU22" s="178"/>
      <c r="EV22" s="212"/>
      <c r="EW22" s="85"/>
      <c r="EX22" s="208"/>
      <c r="EY22" s="210"/>
      <c r="EZ22" s="211"/>
      <c r="FA22" s="211"/>
      <c r="FB22" s="178"/>
      <c r="FC22" s="212"/>
      <c r="FD22" s="85"/>
      <c r="FE22" s="208"/>
      <c r="FF22" s="210"/>
      <c r="FG22" s="211"/>
      <c r="FH22" s="211"/>
      <c r="FI22" s="178"/>
      <c r="FJ22" s="212"/>
      <c r="FK22" s="85"/>
      <c r="FL22" s="208"/>
      <c r="FM22" s="210"/>
      <c r="FN22" s="211"/>
      <c r="FO22" s="211"/>
      <c r="FP22" s="178"/>
      <c r="FQ22" s="212"/>
      <c r="FR22" s="85"/>
      <c r="FS22" s="208"/>
      <c r="FT22" s="210"/>
      <c r="FU22" s="211"/>
      <c r="FV22" s="211"/>
      <c r="FW22" s="178"/>
      <c r="FX22" s="212"/>
      <c r="FY22" s="85"/>
      <c r="FZ22" s="208"/>
      <c r="GA22" s="210"/>
      <c r="GB22" s="211"/>
      <c r="GC22" s="211"/>
      <c r="GD22" s="178"/>
      <c r="GE22" s="212"/>
      <c r="GF22" s="85"/>
      <c r="GG22" s="208"/>
      <c r="GH22" s="210"/>
      <c r="GI22" s="211"/>
      <c r="GJ22" s="211"/>
      <c r="GK22" s="178"/>
      <c r="GL22" s="212"/>
      <c r="GM22" s="85"/>
      <c r="GN22" s="208"/>
      <c r="GO22" s="210"/>
      <c r="GP22" s="211"/>
      <c r="GQ22" s="211"/>
      <c r="GR22" s="178"/>
      <c r="GS22" s="212"/>
      <c r="GT22" s="85"/>
      <c r="GU22" s="208"/>
      <c r="GV22" s="210"/>
      <c r="GW22" s="211"/>
      <c r="GX22" s="211"/>
      <c r="GY22" s="178"/>
      <c r="GZ22" s="212"/>
      <c r="HA22" s="85"/>
      <c r="HB22" s="208"/>
      <c r="HC22" s="210"/>
      <c r="HD22" s="211"/>
      <c r="HE22" s="211"/>
      <c r="HF22" s="178"/>
      <c r="HG22" s="212"/>
      <c r="HH22" s="85"/>
      <c r="HI22" s="208"/>
      <c r="HJ22" s="210"/>
      <c r="HK22" s="211"/>
      <c r="HL22" s="211"/>
      <c r="HM22" s="178"/>
      <c r="HN22" s="212"/>
      <c r="HO22" s="85"/>
      <c r="HP22" s="208"/>
      <c r="HQ22" s="210"/>
      <c r="HR22" s="211"/>
      <c r="HS22" s="211"/>
      <c r="HT22" s="178"/>
      <c r="HU22" s="212"/>
      <c r="HV22" s="85"/>
      <c r="HW22" s="208"/>
      <c r="HX22" s="210"/>
      <c r="HY22" s="211"/>
      <c r="HZ22" s="211"/>
      <c r="IA22" s="178"/>
      <c r="IB22" s="212"/>
      <c r="IC22" s="85"/>
      <c r="ID22" s="208"/>
      <c r="IE22" s="210"/>
      <c r="IF22" s="211"/>
      <c r="IG22" s="211"/>
      <c r="IH22" s="178"/>
      <c r="II22" s="212"/>
      <c r="IJ22" s="85"/>
      <c r="IK22" s="208"/>
      <c r="IL22" s="210"/>
      <c r="IM22" s="211"/>
      <c r="IN22" s="211"/>
      <c r="IO22" s="178"/>
      <c r="IP22" s="212"/>
      <c r="IQ22" s="85"/>
      <c r="IR22" s="208"/>
      <c r="IS22" s="210"/>
      <c r="IT22" s="211"/>
      <c r="IU22" s="211"/>
      <c r="IV22" s="178"/>
    </row>
    <row r="23" spans="1:256" s="66" customFormat="1" ht="34.5" customHeight="1">
      <c r="A23" s="64">
        <v>16</v>
      </c>
      <c r="B23" s="63"/>
      <c r="C23" s="63"/>
      <c r="D23" s="192" t="s">
        <v>164</v>
      </c>
      <c r="E23" s="193" t="s">
        <v>165</v>
      </c>
      <c r="F23" s="196" t="s">
        <v>8</v>
      </c>
      <c r="G23" s="197" t="s">
        <v>172</v>
      </c>
      <c r="H23" s="198" t="s">
        <v>171</v>
      </c>
      <c r="I23" s="115" t="s">
        <v>168</v>
      </c>
      <c r="J23" s="115" t="s">
        <v>168</v>
      </c>
      <c r="K23" s="199" t="s">
        <v>170</v>
      </c>
      <c r="L23" s="186" t="s">
        <v>111</v>
      </c>
      <c r="M23" s="131"/>
      <c r="N23" s="131"/>
      <c r="O23" s="131" t="s">
        <v>62</v>
      </c>
      <c r="P23" s="131"/>
      <c r="Q23" s="131"/>
      <c r="R23" s="131"/>
      <c r="S23" s="131"/>
      <c r="T23" s="131"/>
      <c r="U23" s="208"/>
      <c r="V23" s="286"/>
      <c r="W23" s="287"/>
      <c r="X23" s="287"/>
      <c r="Y23" s="178"/>
      <c r="Z23" s="212"/>
      <c r="AA23" s="85"/>
      <c r="AB23" s="208"/>
      <c r="AC23" s="286"/>
      <c r="AD23" s="287"/>
      <c r="AE23" s="287"/>
      <c r="AF23" s="178"/>
      <c r="AG23" s="212"/>
      <c r="AH23" s="85"/>
      <c r="AI23" s="208"/>
      <c r="AJ23" s="286"/>
      <c r="AK23" s="287"/>
      <c r="AL23" s="287"/>
      <c r="AM23" s="178"/>
      <c r="AN23" s="212"/>
      <c r="AO23" s="85"/>
      <c r="AP23" s="208"/>
      <c r="AQ23" s="286"/>
      <c r="AR23" s="287"/>
      <c r="AS23" s="287"/>
      <c r="AT23" s="178"/>
      <c r="AU23" s="212"/>
      <c r="AV23" s="85"/>
      <c r="AW23" s="208"/>
      <c r="AX23" s="286"/>
      <c r="AY23" s="287"/>
      <c r="AZ23" s="287"/>
      <c r="BA23" s="178"/>
      <c r="BB23" s="212"/>
      <c r="BC23" s="85"/>
      <c r="BD23" s="208"/>
      <c r="BE23" s="286"/>
      <c r="BF23" s="287"/>
      <c r="BG23" s="287"/>
      <c r="BH23" s="178"/>
      <c r="BI23" s="212"/>
      <c r="BJ23" s="85"/>
      <c r="BK23" s="208"/>
      <c r="BL23" s="286"/>
      <c r="BM23" s="287"/>
      <c r="BN23" s="287"/>
      <c r="BO23" s="178"/>
      <c r="BP23" s="212"/>
      <c r="BQ23" s="85"/>
      <c r="BR23" s="208"/>
      <c r="BS23" s="286"/>
      <c r="BT23" s="287"/>
      <c r="BU23" s="287"/>
      <c r="BV23" s="178"/>
      <c r="BW23" s="212"/>
      <c r="BX23" s="85"/>
      <c r="BY23" s="208"/>
      <c r="BZ23" s="286"/>
      <c r="CA23" s="287"/>
      <c r="CB23" s="287"/>
      <c r="CC23" s="178"/>
      <c r="CD23" s="212"/>
      <c r="CE23" s="85"/>
      <c r="CF23" s="208"/>
      <c r="CG23" s="286"/>
      <c r="CH23" s="287"/>
      <c r="CI23" s="287"/>
      <c r="CJ23" s="178"/>
      <c r="CK23" s="212"/>
      <c r="CL23" s="85"/>
      <c r="CM23" s="208"/>
      <c r="CN23" s="286"/>
      <c r="CO23" s="287"/>
      <c r="CP23" s="287"/>
      <c r="CQ23" s="178"/>
      <c r="CR23" s="212"/>
      <c r="CS23" s="85"/>
      <c r="CT23" s="208"/>
      <c r="CU23" s="210"/>
      <c r="CV23" s="211"/>
      <c r="CW23" s="211"/>
      <c r="CX23" s="178"/>
      <c r="CY23" s="212"/>
      <c r="CZ23" s="85"/>
      <c r="DA23" s="208"/>
      <c r="DB23" s="210"/>
      <c r="DC23" s="211"/>
      <c r="DD23" s="211"/>
      <c r="DE23" s="178"/>
      <c r="DF23" s="212"/>
      <c r="DG23" s="85"/>
      <c r="DH23" s="208"/>
      <c r="DI23" s="210"/>
      <c r="DJ23" s="211"/>
      <c r="DK23" s="211"/>
      <c r="DL23" s="178"/>
      <c r="DM23" s="212"/>
      <c r="DN23" s="85"/>
      <c r="DO23" s="208"/>
      <c r="DP23" s="210"/>
      <c r="DQ23" s="211"/>
      <c r="DR23" s="211"/>
      <c r="DS23" s="178"/>
      <c r="DT23" s="212"/>
      <c r="DU23" s="85"/>
      <c r="DV23" s="208"/>
      <c r="DW23" s="210"/>
      <c r="DX23" s="211"/>
      <c r="DY23" s="211"/>
      <c r="DZ23" s="178"/>
      <c r="EA23" s="212"/>
      <c r="EB23" s="85"/>
      <c r="EC23" s="208"/>
      <c r="ED23" s="210"/>
      <c r="EE23" s="211"/>
      <c r="EF23" s="211"/>
      <c r="EG23" s="178"/>
      <c r="EH23" s="212"/>
      <c r="EI23" s="85"/>
      <c r="EJ23" s="208"/>
      <c r="EK23" s="210"/>
      <c r="EL23" s="211"/>
      <c r="EM23" s="211"/>
      <c r="EN23" s="178"/>
      <c r="EO23" s="212"/>
      <c r="EP23" s="85"/>
      <c r="EQ23" s="208"/>
      <c r="ER23" s="210"/>
      <c r="ES23" s="211"/>
      <c r="ET23" s="211"/>
      <c r="EU23" s="178"/>
      <c r="EV23" s="212"/>
      <c r="EW23" s="85"/>
      <c r="EX23" s="208"/>
      <c r="EY23" s="210"/>
      <c r="EZ23" s="211"/>
      <c r="FA23" s="211"/>
      <c r="FB23" s="178"/>
      <c r="FC23" s="212"/>
      <c r="FD23" s="85"/>
      <c r="FE23" s="208"/>
      <c r="FF23" s="210"/>
      <c r="FG23" s="211"/>
      <c r="FH23" s="211"/>
      <c r="FI23" s="178"/>
      <c r="FJ23" s="212"/>
      <c r="FK23" s="85"/>
      <c r="FL23" s="208"/>
      <c r="FM23" s="210"/>
      <c r="FN23" s="211"/>
      <c r="FO23" s="211"/>
      <c r="FP23" s="178"/>
      <c r="FQ23" s="212"/>
      <c r="FR23" s="85"/>
      <c r="FS23" s="208"/>
      <c r="FT23" s="210"/>
      <c r="FU23" s="211"/>
      <c r="FV23" s="211"/>
      <c r="FW23" s="178"/>
      <c r="FX23" s="212"/>
      <c r="FY23" s="85"/>
      <c r="FZ23" s="208"/>
      <c r="GA23" s="210"/>
      <c r="GB23" s="211"/>
      <c r="GC23" s="211"/>
      <c r="GD23" s="178"/>
      <c r="GE23" s="212"/>
      <c r="GF23" s="85"/>
      <c r="GG23" s="208"/>
      <c r="GH23" s="210"/>
      <c r="GI23" s="211"/>
      <c r="GJ23" s="211"/>
      <c r="GK23" s="178"/>
      <c r="GL23" s="212"/>
      <c r="GM23" s="85"/>
      <c r="GN23" s="208"/>
      <c r="GO23" s="210"/>
      <c r="GP23" s="211"/>
      <c r="GQ23" s="211"/>
      <c r="GR23" s="178"/>
      <c r="GS23" s="212"/>
      <c r="GT23" s="85"/>
      <c r="GU23" s="208"/>
      <c r="GV23" s="210"/>
      <c r="GW23" s="211"/>
      <c r="GX23" s="211"/>
      <c r="GY23" s="178"/>
      <c r="GZ23" s="212"/>
      <c r="HA23" s="85"/>
      <c r="HB23" s="208"/>
      <c r="HC23" s="210"/>
      <c r="HD23" s="211"/>
      <c r="HE23" s="211"/>
      <c r="HF23" s="178"/>
      <c r="HG23" s="212"/>
      <c r="HH23" s="85"/>
      <c r="HI23" s="208"/>
      <c r="HJ23" s="210"/>
      <c r="HK23" s="211"/>
      <c r="HL23" s="211"/>
      <c r="HM23" s="178"/>
      <c r="HN23" s="212"/>
      <c r="HO23" s="85"/>
      <c r="HP23" s="208"/>
      <c r="HQ23" s="210"/>
      <c r="HR23" s="211"/>
      <c r="HS23" s="211"/>
      <c r="HT23" s="178"/>
      <c r="HU23" s="212"/>
      <c r="HV23" s="85"/>
      <c r="HW23" s="208"/>
      <c r="HX23" s="210"/>
      <c r="HY23" s="211"/>
      <c r="HZ23" s="211"/>
      <c r="IA23" s="178"/>
      <c r="IB23" s="212"/>
      <c r="IC23" s="85"/>
      <c r="ID23" s="208"/>
      <c r="IE23" s="210"/>
      <c r="IF23" s="211"/>
      <c r="IG23" s="211"/>
      <c r="IH23" s="178"/>
      <c r="II23" s="212"/>
      <c r="IJ23" s="85"/>
      <c r="IK23" s="208"/>
      <c r="IL23" s="210"/>
      <c r="IM23" s="211"/>
      <c r="IN23" s="211"/>
      <c r="IO23" s="178"/>
      <c r="IP23" s="212"/>
      <c r="IQ23" s="85"/>
      <c r="IR23" s="208"/>
      <c r="IS23" s="210"/>
      <c r="IT23" s="211"/>
      <c r="IU23" s="211"/>
      <c r="IV23" s="178"/>
    </row>
    <row r="24" spans="1:256" s="66" customFormat="1" ht="34.5" customHeight="1">
      <c r="A24" s="64">
        <v>17</v>
      </c>
      <c r="B24" s="63"/>
      <c r="C24" s="63"/>
      <c r="D24" s="72" t="s">
        <v>146</v>
      </c>
      <c r="E24" s="114" t="s">
        <v>141</v>
      </c>
      <c r="F24" s="106" t="s">
        <v>8</v>
      </c>
      <c r="G24" s="113" t="s">
        <v>161</v>
      </c>
      <c r="H24" s="114" t="s">
        <v>136</v>
      </c>
      <c r="I24" s="115" t="s">
        <v>132</v>
      </c>
      <c r="J24" s="115" t="s">
        <v>133</v>
      </c>
      <c r="K24" s="115" t="s">
        <v>154</v>
      </c>
      <c r="L24" s="186" t="s">
        <v>111</v>
      </c>
      <c r="M24" s="131"/>
      <c r="N24" s="131"/>
      <c r="O24" s="131" t="s">
        <v>62</v>
      </c>
      <c r="P24" s="131"/>
      <c r="Q24" s="131"/>
      <c r="R24" s="131"/>
      <c r="S24" s="131"/>
      <c r="T24" s="131"/>
      <c r="U24" s="208"/>
      <c r="V24" s="286"/>
      <c r="W24" s="287"/>
      <c r="X24" s="287"/>
      <c r="Y24" s="178"/>
      <c r="Z24" s="212"/>
      <c r="AA24" s="85"/>
      <c r="AB24" s="208"/>
      <c r="AC24" s="286"/>
      <c r="AD24" s="287"/>
      <c r="AE24" s="287"/>
      <c r="AF24" s="178"/>
      <c r="AG24" s="212"/>
      <c r="AH24" s="85"/>
      <c r="AI24" s="208"/>
      <c r="AJ24" s="286"/>
      <c r="AK24" s="287"/>
      <c r="AL24" s="287"/>
      <c r="AM24" s="178"/>
      <c r="AN24" s="212"/>
      <c r="AO24" s="85"/>
      <c r="AP24" s="208"/>
      <c r="AQ24" s="286"/>
      <c r="AR24" s="287"/>
      <c r="AS24" s="287"/>
      <c r="AT24" s="178"/>
      <c r="AU24" s="212"/>
      <c r="AV24" s="85"/>
      <c r="AW24" s="208"/>
      <c r="AX24" s="286"/>
      <c r="AY24" s="287"/>
      <c r="AZ24" s="287"/>
      <c r="BA24" s="178"/>
      <c r="BB24" s="212"/>
      <c r="BC24" s="85"/>
      <c r="BD24" s="208"/>
      <c r="BE24" s="286"/>
      <c r="BF24" s="287"/>
      <c r="BG24" s="287"/>
      <c r="BH24" s="178"/>
      <c r="BI24" s="212"/>
      <c r="BJ24" s="85"/>
      <c r="BK24" s="208"/>
      <c r="BL24" s="286"/>
      <c r="BM24" s="287"/>
      <c r="BN24" s="287"/>
      <c r="BO24" s="178"/>
      <c r="BP24" s="212"/>
      <c r="BQ24" s="85"/>
      <c r="BR24" s="208"/>
      <c r="BS24" s="286"/>
      <c r="BT24" s="287"/>
      <c r="BU24" s="287"/>
      <c r="BV24" s="178"/>
      <c r="BW24" s="212"/>
      <c r="BX24" s="85"/>
      <c r="BY24" s="208"/>
      <c r="BZ24" s="286"/>
      <c r="CA24" s="287"/>
      <c r="CB24" s="287"/>
      <c r="CC24" s="178"/>
      <c r="CD24" s="212"/>
      <c r="CE24" s="85"/>
      <c r="CF24" s="208"/>
      <c r="CG24" s="286"/>
      <c r="CH24" s="287"/>
      <c r="CI24" s="287"/>
      <c r="CJ24" s="178"/>
      <c r="CK24" s="212"/>
      <c r="CL24" s="85"/>
      <c r="CM24" s="208"/>
      <c r="CN24" s="286"/>
      <c r="CO24" s="287"/>
      <c r="CP24" s="287"/>
      <c r="CQ24" s="178"/>
      <c r="CR24" s="212"/>
      <c r="CS24" s="85"/>
      <c r="CT24" s="208"/>
      <c r="CU24" s="210"/>
      <c r="CV24" s="211"/>
      <c r="CW24" s="211"/>
      <c r="CX24" s="178"/>
      <c r="CY24" s="212"/>
      <c r="CZ24" s="85"/>
      <c r="DA24" s="208"/>
      <c r="DB24" s="210"/>
      <c r="DC24" s="211"/>
      <c r="DD24" s="211"/>
      <c r="DE24" s="178"/>
      <c r="DF24" s="212"/>
      <c r="DG24" s="85"/>
      <c r="DH24" s="208"/>
      <c r="DI24" s="210"/>
      <c r="DJ24" s="211"/>
      <c r="DK24" s="211"/>
      <c r="DL24" s="178"/>
      <c r="DM24" s="212"/>
      <c r="DN24" s="85"/>
      <c r="DO24" s="208"/>
      <c r="DP24" s="210"/>
      <c r="DQ24" s="211"/>
      <c r="DR24" s="211"/>
      <c r="DS24" s="178"/>
      <c r="DT24" s="212"/>
      <c r="DU24" s="85"/>
      <c r="DV24" s="208"/>
      <c r="DW24" s="210"/>
      <c r="DX24" s="211"/>
      <c r="DY24" s="211"/>
      <c r="DZ24" s="178"/>
      <c r="EA24" s="212"/>
      <c r="EB24" s="85"/>
      <c r="EC24" s="208"/>
      <c r="ED24" s="210"/>
      <c r="EE24" s="211"/>
      <c r="EF24" s="211"/>
      <c r="EG24" s="178"/>
      <c r="EH24" s="212"/>
      <c r="EI24" s="85"/>
      <c r="EJ24" s="208"/>
      <c r="EK24" s="210"/>
      <c r="EL24" s="211"/>
      <c r="EM24" s="211"/>
      <c r="EN24" s="178"/>
      <c r="EO24" s="212"/>
      <c r="EP24" s="85"/>
      <c r="EQ24" s="208"/>
      <c r="ER24" s="210"/>
      <c r="ES24" s="211"/>
      <c r="ET24" s="211"/>
      <c r="EU24" s="178"/>
      <c r="EV24" s="212"/>
      <c r="EW24" s="85"/>
      <c r="EX24" s="208"/>
      <c r="EY24" s="210"/>
      <c r="EZ24" s="211"/>
      <c r="FA24" s="211"/>
      <c r="FB24" s="178"/>
      <c r="FC24" s="212"/>
      <c r="FD24" s="85"/>
      <c r="FE24" s="208"/>
      <c r="FF24" s="210"/>
      <c r="FG24" s="211"/>
      <c r="FH24" s="211"/>
      <c r="FI24" s="178"/>
      <c r="FJ24" s="212"/>
      <c r="FK24" s="85"/>
      <c r="FL24" s="208"/>
      <c r="FM24" s="210"/>
      <c r="FN24" s="211"/>
      <c r="FO24" s="211"/>
      <c r="FP24" s="178"/>
      <c r="FQ24" s="212"/>
      <c r="FR24" s="85"/>
      <c r="FS24" s="208"/>
      <c r="FT24" s="210"/>
      <c r="FU24" s="211"/>
      <c r="FV24" s="211"/>
      <c r="FW24" s="178"/>
      <c r="FX24" s="212"/>
      <c r="FY24" s="85"/>
      <c r="FZ24" s="208"/>
      <c r="GA24" s="210"/>
      <c r="GB24" s="211"/>
      <c r="GC24" s="211"/>
      <c r="GD24" s="178"/>
      <c r="GE24" s="212"/>
      <c r="GF24" s="85"/>
      <c r="GG24" s="208"/>
      <c r="GH24" s="210"/>
      <c r="GI24" s="211"/>
      <c r="GJ24" s="211"/>
      <c r="GK24" s="178"/>
      <c r="GL24" s="212"/>
      <c r="GM24" s="85"/>
      <c r="GN24" s="208"/>
      <c r="GO24" s="210"/>
      <c r="GP24" s="211"/>
      <c r="GQ24" s="211"/>
      <c r="GR24" s="178"/>
      <c r="GS24" s="212"/>
      <c r="GT24" s="85"/>
      <c r="GU24" s="208"/>
      <c r="GV24" s="210"/>
      <c r="GW24" s="211"/>
      <c r="GX24" s="211"/>
      <c r="GY24" s="178"/>
      <c r="GZ24" s="212"/>
      <c r="HA24" s="85"/>
      <c r="HB24" s="208"/>
      <c r="HC24" s="210"/>
      <c r="HD24" s="211"/>
      <c r="HE24" s="211"/>
      <c r="HF24" s="178"/>
      <c r="HG24" s="212"/>
      <c r="HH24" s="85"/>
      <c r="HI24" s="208"/>
      <c r="HJ24" s="210"/>
      <c r="HK24" s="211"/>
      <c r="HL24" s="211"/>
      <c r="HM24" s="178"/>
      <c r="HN24" s="212"/>
      <c r="HO24" s="85"/>
      <c r="HP24" s="208"/>
      <c r="HQ24" s="210"/>
      <c r="HR24" s="211"/>
      <c r="HS24" s="211"/>
      <c r="HT24" s="178"/>
      <c r="HU24" s="212"/>
      <c r="HV24" s="85"/>
      <c r="HW24" s="208"/>
      <c r="HX24" s="210"/>
      <c r="HY24" s="211"/>
      <c r="HZ24" s="211"/>
      <c r="IA24" s="178"/>
      <c r="IB24" s="212"/>
      <c r="IC24" s="85"/>
      <c r="ID24" s="208"/>
      <c r="IE24" s="210"/>
      <c r="IF24" s="211"/>
      <c r="IG24" s="211"/>
      <c r="IH24" s="178"/>
      <c r="II24" s="212"/>
      <c r="IJ24" s="85"/>
      <c r="IK24" s="208"/>
      <c r="IL24" s="210"/>
      <c r="IM24" s="211"/>
      <c r="IN24" s="211"/>
      <c r="IO24" s="178"/>
      <c r="IP24" s="212"/>
      <c r="IQ24" s="85"/>
      <c r="IR24" s="208"/>
      <c r="IS24" s="210"/>
      <c r="IT24" s="211"/>
      <c r="IU24" s="211"/>
      <c r="IV24" s="178"/>
    </row>
    <row r="25" spans="1:256" s="66" customFormat="1" ht="34.5" customHeight="1">
      <c r="A25" s="64">
        <v>18</v>
      </c>
      <c r="B25" s="63"/>
      <c r="C25" s="63"/>
      <c r="D25" s="72" t="s">
        <v>145</v>
      </c>
      <c r="E25" s="114" t="s">
        <v>139</v>
      </c>
      <c r="F25" s="177" t="s">
        <v>140</v>
      </c>
      <c r="G25" s="113" t="s">
        <v>212</v>
      </c>
      <c r="H25" s="114" t="s">
        <v>131</v>
      </c>
      <c r="I25" s="115" t="s">
        <v>132</v>
      </c>
      <c r="J25" s="115" t="s">
        <v>133</v>
      </c>
      <c r="K25" s="115" t="s">
        <v>154</v>
      </c>
      <c r="L25" s="186" t="s">
        <v>111</v>
      </c>
      <c r="M25" s="131"/>
      <c r="N25" s="131"/>
      <c r="O25" s="131"/>
      <c r="P25" s="131" t="s">
        <v>63</v>
      </c>
      <c r="Q25" s="131"/>
      <c r="R25" s="131"/>
      <c r="S25" s="131"/>
      <c r="T25" s="131"/>
      <c r="U25" s="208"/>
      <c r="V25" s="286"/>
      <c r="W25" s="287"/>
      <c r="X25" s="287"/>
      <c r="Y25" s="178"/>
      <c r="Z25" s="212"/>
      <c r="AA25" s="85"/>
      <c r="AB25" s="208"/>
      <c r="AC25" s="286"/>
      <c r="AD25" s="287"/>
      <c r="AE25" s="287"/>
      <c r="AF25" s="178"/>
      <c r="AG25" s="212"/>
      <c r="AH25" s="85"/>
      <c r="AI25" s="208"/>
      <c r="AJ25" s="286"/>
      <c r="AK25" s="287"/>
      <c r="AL25" s="287"/>
      <c r="AM25" s="178"/>
      <c r="AN25" s="212"/>
      <c r="AO25" s="85"/>
      <c r="AP25" s="208"/>
      <c r="AQ25" s="286"/>
      <c r="AR25" s="287"/>
      <c r="AS25" s="287"/>
      <c r="AT25" s="178"/>
      <c r="AU25" s="212"/>
      <c r="AV25" s="85"/>
      <c r="AW25" s="208"/>
      <c r="AX25" s="286"/>
      <c r="AY25" s="287"/>
      <c r="AZ25" s="287"/>
      <c r="BA25" s="178"/>
      <c r="BB25" s="212"/>
      <c r="BC25" s="85"/>
      <c r="BD25" s="208"/>
      <c r="BE25" s="286"/>
      <c r="BF25" s="287"/>
      <c r="BG25" s="287"/>
      <c r="BH25" s="178"/>
      <c r="BI25" s="212"/>
      <c r="BJ25" s="85"/>
      <c r="BK25" s="208"/>
      <c r="BL25" s="286"/>
      <c r="BM25" s="287"/>
      <c r="BN25" s="287"/>
      <c r="BO25" s="178"/>
      <c r="BP25" s="212"/>
      <c r="BQ25" s="85"/>
      <c r="BR25" s="208"/>
      <c r="BS25" s="286"/>
      <c r="BT25" s="287"/>
      <c r="BU25" s="287"/>
      <c r="BV25" s="178"/>
      <c r="BW25" s="212"/>
      <c r="BX25" s="85"/>
      <c r="BY25" s="208"/>
      <c r="BZ25" s="286"/>
      <c r="CA25" s="287"/>
      <c r="CB25" s="287"/>
      <c r="CC25" s="178"/>
      <c r="CD25" s="212"/>
      <c r="CE25" s="85"/>
      <c r="CF25" s="208"/>
      <c r="CG25" s="286"/>
      <c r="CH25" s="287"/>
      <c r="CI25" s="287"/>
      <c r="CJ25" s="178"/>
      <c r="CK25" s="212"/>
      <c r="CL25" s="85"/>
      <c r="CM25" s="208"/>
      <c r="CN25" s="286"/>
      <c r="CO25" s="287"/>
      <c r="CP25" s="287"/>
      <c r="CQ25" s="178"/>
      <c r="CR25" s="212"/>
      <c r="CS25" s="85"/>
      <c r="CT25" s="208"/>
      <c r="CU25" s="210"/>
      <c r="CV25" s="211"/>
      <c r="CW25" s="211"/>
      <c r="CX25" s="178"/>
      <c r="CY25" s="212"/>
      <c r="CZ25" s="85"/>
      <c r="DA25" s="208"/>
      <c r="DB25" s="210"/>
      <c r="DC25" s="211"/>
      <c r="DD25" s="211"/>
      <c r="DE25" s="178"/>
      <c r="DF25" s="212"/>
      <c r="DG25" s="85"/>
      <c r="DH25" s="208"/>
      <c r="DI25" s="210"/>
      <c r="DJ25" s="211"/>
      <c r="DK25" s="211"/>
      <c r="DL25" s="178"/>
      <c r="DM25" s="212"/>
      <c r="DN25" s="85"/>
      <c r="DO25" s="208"/>
      <c r="DP25" s="210"/>
      <c r="DQ25" s="211"/>
      <c r="DR25" s="211"/>
      <c r="DS25" s="178"/>
      <c r="DT25" s="212"/>
      <c r="DU25" s="85"/>
      <c r="DV25" s="208"/>
      <c r="DW25" s="210"/>
      <c r="DX25" s="211"/>
      <c r="DY25" s="211"/>
      <c r="DZ25" s="178"/>
      <c r="EA25" s="212"/>
      <c r="EB25" s="85"/>
      <c r="EC25" s="208"/>
      <c r="ED25" s="210"/>
      <c r="EE25" s="211"/>
      <c r="EF25" s="211"/>
      <c r="EG25" s="178"/>
      <c r="EH25" s="212"/>
      <c r="EI25" s="85"/>
      <c r="EJ25" s="208"/>
      <c r="EK25" s="210"/>
      <c r="EL25" s="211"/>
      <c r="EM25" s="211"/>
      <c r="EN25" s="178"/>
      <c r="EO25" s="212"/>
      <c r="EP25" s="85"/>
      <c r="EQ25" s="208"/>
      <c r="ER25" s="210"/>
      <c r="ES25" s="211"/>
      <c r="ET25" s="211"/>
      <c r="EU25" s="178"/>
      <c r="EV25" s="212"/>
      <c r="EW25" s="85"/>
      <c r="EX25" s="208"/>
      <c r="EY25" s="210"/>
      <c r="EZ25" s="211"/>
      <c r="FA25" s="211"/>
      <c r="FB25" s="178"/>
      <c r="FC25" s="212"/>
      <c r="FD25" s="85"/>
      <c r="FE25" s="208"/>
      <c r="FF25" s="210"/>
      <c r="FG25" s="211"/>
      <c r="FH25" s="211"/>
      <c r="FI25" s="178"/>
      <c r="FJ25" s="212"/>
      <c r="FK25" s="85"/>
      <c r="FL25" s="208"/>
      <c r="FM25" s="210"/>
      <c r="FN25" s="211"/>
      <c r="FO25" s="211"/>
      <c r="FP25" s="178"/>
      <c r="FQ25" s="212"/>
      <c r="FR25" s="85"/>
      <c r="FS25" s="208"/>
      <c r="FT25" s="210"/>
      <c r="FU25" s="211"/>
      <c r="FV25" s="211"/>
      <c r="FW25" s="178"/>
      <c r="FX25" s="212"/>
      <c r="FY25" s="85"/>
      <c r="FZ25" s="208"/>
      <c r="GA25" s="210"/>
      <c r="GB25" s="211"/>
      <c r="GC25" s="211"/>
      <c r="GD25" s="178"/>
      <c r="GE25" s="212"/>
      <c r="GF25" s="85"/>
      <c r="GG25" s="208"/>
      <c r="GH25" s="210"/>
      <c r="GI25" s="211"/>
      <c r="GJ25" s="211"/>
      <c r="GK25" s="178"/>
      <c r="GL25" s="212"/>
      <c r="GM25" s="85"/>
      <c r="GN25" s="208"/>
      <c r="GO25" s="210"/>
      <c r="GP25" s="211"/>
      <c r="GQ25" s="211"/>
      <c r="GR25" s="178"/>
      <c r="GS25" s="212"/>
      <c r="GT25" s="85"/>
      <c r="GU25" s="208"/>
      <c r="GV25" s="210"/>
      <c r="GW25" s="211"/>
      <c r="GX25" s="211"/>
      <c r="GY25" s="178"/>
      <c r="GZ25" s="212"/>
      <c r="HA25" s="85"/>
      <c r="HB25" s="208"/>
      <c r="HC25" s="210"/>
      <c r="HD25" s="211"/>
      <c r="HE25" s="211"/>
      <c r="HF25" s="178"/>
      <c r="HG25" s="212"/>
      <c r="HH25" s="85"/>
      <c r="HI25" s="208"/>
      <c r="HJ25" s="210"/>
      <c r="HK25" s="211"/>
      <c r="HL25" s="211"/>
      <c r="HM25" s="178"/>
      <c r="HN25" s="212"/>
      <c r="HO25" s="85"/>
      <c r="HP25" s="208"/>
      <c r="HQ25" s="210"/>
      <c r="HR25" s="211"/>
      <c r="HS25" s="211"/>
      <c r="HT25" s="178"/>
      <c r="HU25" s="212"/>
      <c r="HV25" s="85"/>
      <c r="HW25" s="208"/>
      <c r="HX25" s="210"/>
      <c r="HY25" s="211"/>
      <c r="HZ25" s="211"/>
      <c r="IA25" s="178"/>
      <c r="IB25" s="212"/>
      <c r="IC25" s="85"/>
      <c r="ID25" s="208"/>
      <c r="IE25" s="210"/>
      <c r="IF25" s="211"/>
      <c r="IG25" s="211"/>
      <c r="IH25" s="178"/>
      <c r="II25" s="212"/>
      <c r="IJ25" s="85"/>
      <c r="IK25" s="208"/>
      <c r="IL25" s="210"/>
      <c r="IM25" s="211"/>
      <c r="IN25" s="211"/>
      <c r="IO25" s="178"/>
      <c r="IP25" s="212"/>
      <c r="IQ25" s="85"/>
      <c r="IR25" s="208"/>
      <c r="IS25" s="210"/>
      <c r="IT25" s="211"/>
      <c r="IU25" s="211"/>
      <c r="IV25" s="178"/>
    </row>
    <row r="26" spans="1:97" s="66" customFormat="1" ht="34.5" customHeight="1">
      <c r="A26" s="64">
        <v>19</v>
      </c>
      <c r="B26" s="63"/>
      <c r="C26" s="63"/>
      <c r="D26" s="72" t="s">
        <v>195</v>
      </c>
      <c r="E26" s="114"/>
      <c r="F26" s="205" t="s">
        <v>8</v>
      </c>
      <c r="G26" s="206" t="s">
        <v>196</v>
      </c>
      <c r="H26" s="207" t="s">
        <v>192</v>
      </c>
      <c r="I26" s="115" t="s">
        <v>193</v>
      </c>
      <c r="J26" s="115" t="s">
        <v>35</v>
      </c>
      <c r="K26" s="120" t="s">
        <v>194</v>
      </c>
      <c r="L26" s="186" t="s">
        <v>111</v>
      </c>
      <c r="M26" s="161"/>
      <c r="N26" s="161"/>
      <c r="O26" s="161"/>
      <c r="P26" s="131" t="s">
        <v>63</v>
      </c>
      <c r="Q26" s="131"/>
      <c r="R26" s="131"/>
      <c r="S26" s="131"/>
      <c r="T26" s="131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</row>
    <row r="27" spans="1:97" s="66" customFormat="1" ht="34.5" customHeight="1">
      <c r="A27" s="64">
        <v>20</v>
      </c>
      <c r="B27" s="63"/>
      <c r="C27" s="63"/>
      <c r="D27" s="72" t="s">
        <v>199</v>
      </c>
      <c r="E27" s="185">
        <v>53311</v>
      </c>
      <c r="F27" s="205" t="s">
        <v>8</v>
      </c>
      <c r="G27" s="197" t="s">
        <v>172</v>
      </c>
      <c r="H27" s="198" t="s">
        <v>171</v>
      </c>
      <c r="I27" s="115" t="s">
        <v>168</v>
      </c>
      <c r="J27" s="115" t="s">
        <v>168</v>
      </c>
      <c r="K27" s="120" t="s">
        <v>183</v>
      </c>
      <c r="L27" s="186" t="s">
        <v>111</v>
      </c>
      <c r="M27" s="131"/>
      <c r="N27" s="131"/>
      <c r="O27" s="131" t="s">
        <v>62</v>
      </c>
      <c r="P27" s="131"/>
      <c r="Q27" s="131"/>
      <c r="R27" s="131"/>
      <c r="S27" s="131"/>
      <c r="T27" s="131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</row>
    <row r="28" spans="1:256" s="66" customFormat="1" ht="34.5" customHeight="1">
      <c r="A28" s="64">
        <v>21</v>
      </c>
      <c r="B28" s="63"/>
      <c r="C28" s="63"/>
      <c r="D28" s="72" t="s">
        <v>181</v>
      </c>
      <c r="E28" s="185" t="s">
        <v>103</v>
      </c>
      <c r="F28" s="177" t="s">
        <v>84</v>
      </c>
      <c r="G28" s="72" t="s">
        <v>102</v>
      </c>
      <c r="H28" s="185">
        <v>24545</v>
      </c>
      <c r="I28" s="115" t="s">
        <v>100</v>
      </c>
      <c r="J28" s="115" t="s">
        <v>93</v>
      </c>
      <c r="K28" s="120" t="s">
        <v>94</v>
      </c>
      <c r="L28" s="186" t="s">
        <v>111</v>
      </c>
      <c r="M28" s="131"/>
      <c r="N28" s="131"/>
      <c r="O28" s="131" t="s">
        <v>62</v>
      </c>
      <c r="P28" s="131"/>
      <c r="Q28" s="131"/>
      <c r="R28" s="131"/>
      <c r="S28" s="131"/>
      <c r="T28" s="131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X28" s="213"/>
      <c r="CY28" s="213"/>
      <c r="CZ28" s="213"/>
      <c r="DA28" s="213"/>
      <c r="DE28" s="213"/>
      <c r="DF28" s="213"/>
      <c r="DG28" s="213"/>
      <c r="DH28" s="213"/>
      <c r="DL28" s="213"/>
      <c r="DM28" s="213"/>
      <c r="DN28" s="213"/>
      <c r="DO28" s="213"/>
      <c r="DS28" s="213"/>
      <c r="DT28" s="213"/>
      <c r="DU28" s="213"/>
      <c r="DV28" s="213"/>
      <c r="DZ28" s="213"/>
      <c r="EA28" s="213"/>
      <c r="EB28" s="213"/>
      <c r="EC28" s="213"/>
      <c r="EG28" s="213"/>
      <c r="EH28" s="213"/>
      <c r="EI28" s="213"/>
      <c r="EJ28" s="213"/>
      <c r="EN28" s="213"/>
      <c r="EO28" s="213"/>
      <c r="EP28" s="213"/>
      <c r="EQ28" s="213"/>
      <c r="EU28" s="213"/>
      <c r="EV28" s="213"/>
      <c r="EW28" s="213"/>
      <c r="EX28" s="213"/>
      <c r="FB28" s="213"/>
      <c r="FC28" s="213"/>
      <c r="FD28" s="213"/>
      <c r="FE28" s="213"/>
      <c r="FI28" s="213"/>
      <c r="FJ28" s="213"/>
      <c r="FK28" s="213"/>
      <c r="FL28" s="213"/>
      <c r="FP28" s="213"/>
      <c r="FQ28" s="213"/>
      <c r="FR28" s="213"/>
      <c r="FS28" s="213"/>
      <c r="FW28" s="213"/>
      <c r="FX28" s="213"/>
      <c r="FY28" s="213"/>
      <c r="FZ28" s="213"/>
      <c r="GD28" s="213"/>
      <c r="GE28" s="213"/>
      <c r="GF28" s="213"/>
      <c r="GG28" s="213"/>
      <c r="GK28" s="213"/>
      <c r="GL28" s="213"/>
      <c r="GM28" s="213"/>
      <c r="GN28" s="213"/>
      <c r="GR28" s="213"/>
      <c r="GS28" s="213"/>
      <c r="GT28" s="213"/>
      <c r="GU28" s="213"/>
      <c r="GY28" s="213"/>
      <c r="GZ28" s="213"/>
      <c r="HA28" s="213"/>
      <c r="HB28" s="213"/>
      <c r="HF28" s="213"/>
      <c r="HG28" s="213"/>
      <c r="HH28" s="213"/>
      <c r="HI28" s="213"/>
      <c r="HM28" s="213"/>
      <c r="HN28" s="213"/>
      <c r="HO28" s="213"/>
      <c r="HP28" s="213"/>
      <c r="HT28" s="213"/>
      <c r="HU28" s="213"/>
      <c r="HV28" s="213"/>
      <c r="HW28" s="213"/>
      <c r="IA28" s="213"/>
      <c r="IB28" s="213"/>
      <c r="IC28" s="213"/>
      <c r="ID28" s="213"/>
      <c r="IH28" s="213"/>
      <c r="II28" s="213"/>
      <c r="IJ28" s="213"/>
      <c r="IK28" s="213"/>
      <c r="IO28" s="213"/>
      <c r="IP28" s="213"/>
      <c r="IQ28" s="213"/>
      <c r="IR28" s="213"/>
      <c r="IV28" s="213"/>
    </row>
    <row r="29" spans="1:256" s="66" customFormat="1" ht="34.5" customHeight="1">
      <c r="A29" s="64">
        <v>22</v>
      </c>
      <c r="B29" s="63"/>
      <c r="C29" s="63"/>
      <c r="D29" s="72" t="s">
        <v>74</v>
      </c>
      <c r="E29" s="105" t="s">
        <v>73</v>
      </c>
      <c r="F29" s="106" t="s">
        <v>8</v>
      </c>
      <c r="G29" s="113" t="s">
        <v>90</v>
      </c>
      <c r="H29" s="114" t="s">
        <v>85</v>
      </c>
      <c r="I29" s="115" t="s">
        <v>86</v>
      </c>
      <c r="J29" s="115" t="s">
        <v>40</v>
      </c>
      <c r="K29" s="120" t="s">
        <v>155</v>
      </c>
      <c r="L29" s="186" t="s">
        <v>111</v>
      </c>
      <c r="M29" s="131" t="s">
        <v>64</v>
      </c>
      <c r="N29" s="131" t="s">
        <v>64</v>
      </c>
      <c r="O29" s="131"/>
      <c r="P29" s="131"/>
      <c r="Q29" s="131"/>
      <c r="R29" s="131"/>
      <c r="S29" s="131"/>
      <c r="T29" s="131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X29" s="213"/>
      <c r="CY29" s="213"/>
      <c r="CZ29" s="213"/>
      <c r="DA29" s="213"/>
      <c r="DE29" s="213"/>
      <c r="DF29" s="213"/>
      <c r="DG29" s="213"/>
      <c r="DH29" s="213"/>
      <c r="DL29" s="213"/>
      <c r="DM29" s="213"/>
      <c r="DN29" s="213"/>
      <c r="DO29" s="213"/>
      <c r="DS29" s="213"/>
      <c r="DT29" s="213"/>
      <c r="DU29" s="213"/>
      <c r="DV29" s="213"/>
      <c r="DZ29" s="213"/>
      <c r="EA29" s="213"/>
      <c r="EB29" s="213"/>
      <c r="EC29" s="213"/>
      <c r="EG29" s="213"/>
      <c r="EH29" s="213"/>
      <c r="EI29" s="213"/>
      <c r="EJ29" s="213"/>
      <c r="EN29" s="213"/>
      <c r="EO29" s="213"/>
      <c r="EP29" s="213"/>
      <c r="EQ29" s="213"/>
      <c r="EU29" s="213"/>
      <c r="EV29" s="213"/>
      <c r="EW29" s="213"/>
      <c r="EX29" s="213"/>
      <c r="FB29" s="213"/>
      <c r="FC29" s="213"/>
      <c r="FD29" s="213"/>
      <c r="FE29" s="213"/>
      <c r="FI29" s="213"/>
      <c r="FJ29" s="213"/>
      <c r="FK29" s="213"/>
      <c r="FL29" s="213"/>
      <c r="FP29" s="213"/>
      <c r="FQ29" s="213"/>
      <c r="FR29" s="213"/>
      <c r="FS29" s="213"/>
      <c r="FW29" s="213"/>
      <c r="FX29" s="213"/>
      <c r="FY29" s="213"/>
      <c r="FZ29" s="213"/>
      <c r="GD29" s="213"/>
      <c r="GE29" s="213"/>
      <c r="GF29" s="213"/>
      <c r="GG29" s="213"/>
      <c r="GK29" s="213"/>
      <c r="GL29" s="213"/>
      <c r="GM29" s="213"/>
      <c r="GN29" s="213"/>
      <c r="GR29" s="213"/>
      <c r="GS29" s="213"/>
      <c r="GT29" s="213"/>
      <c r="GU29" s="213"/>
      <c r="GY29" s="213"/>
      <c r="GZ29" s="213"/>
      <c r="HA29" s="213"/>
      <c r="HB29" s="213"/>
      <c r="HF29" s="213"/>
      <c r="HG29" s="213"/>
      <c r="HH29" s="213"/>
      <c r="HI29" s="213"/>
      <c r="HM29" s="213"/>
      <c r="HN29" s="213"/>
      <c r="HO29" s="213"/>
      <c r="HP29" s="213"/>
      <c r="HT29" s="213"/>
      <c r="HU29" s="213"/>
      <c r="HV29" s="213"/>
      <c r="HW29" s="213"/>
      <c r="IA29" s="213"/>
      <c r="IB29" s="213"/>
      <c r="IC29" s="213"/>
      <c r="ID29" s="213"/>
      <c r="IH29" s="213"/>
      <c r="II29" s="213"/>
      <c r="IJ29" s="213"/>
      <c r="IK29" s="213"/>
      <c r="IO29" s="213"/>
      <c r="IP29" s="213"/>
      <c r="IQ29" s="213"/>
      <c r="IR29" s="213"/>
      <c r="IV29" s="213"/>
    </row>
    <row r="30" spans="1:256" s="66" customFormat="1" ht="34.5" customHeight="1">
      <c r="A30" s="64">
        <v>23</v>
      </c>
      <c r="B30" s="63"/>
      <c r="C30" s="63"/>
      <c r="D30" s="72" t="s">
        <v>144</v>
      </c>
      <c r="E30" s="114" t="s">
        <v>135</v>
      </c>
      <c r="F30" s="106" t="s">
        <v>8</v>
      </c>
      <c r="G30" s="113" t="s">
        <v>161</v>
      </c>
      <c r="H30" s="114" t="s">
        <v>136</v>
      </c>
      <c r="I30" s="115" t="s">
        <v>132</v>
      </c>
      <c r="J30" s="115" t="s">
        <v>133</v>
      </c>
      <c r="K30" s="115" t="s">
        <v>154</v>
      </c>
      <c r="L30" s="186" t="s">
        <v>111</v>
      </c>
      <c r="M30" s="131"/>
      <c r="N30" s="131"/>
      <c r="O30" s="131"/>
      <c r="P30" s="131" t="s">
        <v>62</v>
      </c>
      <c r="Q30" s="131"/>
      <c r="R30" s="131"/>
      <c r="S30" s="131"/>
      <c r="T30" s="131"/>
      <c r="U30" s="208"/>
      <c r="V30" s="286"/>
      <c r="W30" s="287"/>
      <c r="X30" s="287"/>
      <c r="Y30" s="178"/>
      <c r="Z30" s="212"/>
      <c r="AA30" s="85"/>
      <c r="AB30" s="208"/>
      <c r="AC30" s="286"/>
      <c r="AD30" s="287"/>
      <c r="AE30" s="287"/>
      <c r="AF30" s="178"/>
      <c r="AG30" s="212"/>
      <c r="AH30" s="85"/>
      <c r="AI30" s="208"/>
      <c r="AJ30" s="286"/>
      <c r="AK30" s="287"/>
      <c r="AL30" s="287"/>
      <c r="AM30" s="178"/>
      <c r="AN30" s="212"/>
      <c r="AO30" s="85"/>
      <c r="AP30" s="208"/>
      <c r="AQ30" s="286"/>
      <c r="AR30" s="287"/>
      <c r="AS30" s="287"/>
      <c r="AT30" s="178"/>
      <c r="AU30" s="212"/>
      <c r="AV30" s="85"/>
      <c r="AW30" s="208"/>
      <c r="AX30" s="286"/>
      <c r="AY30" s="287"/>
      <c r="AZ30" s="287"/>
      <c r="BA30" s="178"/>
      <c r="BB30" s="212"/>
      <c r="BC30" s="85"/>
      <c r="BD30" s="208"/>
      <c r="BE30" s="286"/>
      <c r="BF30" s="287"/>
      <c r="BG30" s="287"/>
      <c r="BH30" s="178"/>
      <c r="BI30" s="212"/>
      <c r="BJ30" s="85"/>
      <c r="BK30" s="208"/>
      <c r="BL30" s="286"/>
      <c r="BM30" s="287"/>
      <c r="BN30" s="287"/>
      <c r="BO30" s="178"/>
      <c r="BP30" s="212"/>
      <c r="BQ30" s="85"/>
      <c r="BR30" s="208"/>
      <c r="BS30" s="286"/>
      <c r="BT30" s="287"/>
      <c r="BU30" s="287"/>
      <c r="BV30" s="178"/>
      <c r="BW30" s="212"/>
      <c r="BX30" s="85"/>
      <c r="BY30" s="208"/>
      <c r="BZ30" s="286"/>
      <c r="CA30" s="287"/>
      <c r="CB30" s="287"/>
      <c r="CC30" s="178"/>
      <c r="CD30" s="212"/>
      <c r="CE30" s="85"/>
      <c r="CF30" s="208"/>
      <c r="CG30" s="286"/>
      <c r="CH30" s="287"/>
      <c r="CI30" s="287"/>
      <c r="CJ30" s="178"/>
      <c r="CK30" s="212"/>
      <c r="CL30" s="85"/>
      <c r="CM30" s="208"/>
      <c r="CN30" s="286"/>
      <c r="CO30" s="287"/>
      <c r="CP30" s="287"/>
      <c r="CQ30" s="178"/>
      <c r="CR30" s="212"/>
      <c r="CS30" s="85"/>
      <c r="CT30" s="208"/>
      <c r="CU30" s="210"/>
      <c r="CV30" s="211"/>
      <c r="CW30" s="211"/>
      <c r="CX30" s="178"/>
      <c r="CY30" s="212"/>
      <c r="CZ30" s="85"/>
      <c r="DA30" s="208"/>
      <c r="DB30" s="210"/>
      <c r="DC30" s="211"/>
      <c r="DD30" s="211"/>
      <c r="DE30" s="178"/>
      <c r="DF30" s="212"/>
      <c r="DG30" s="85"/>
      <c r="DH30" s="208"/>
      <c r="DI30" s="210"/>
      <c r="DJ30" s="211"/>
      <c r="DK30" s="211"/>
      <c r="DL30" s="178"/>
      <c r="DM30" s="212"/>
      <c r="DN30" s="85"/>
      <c r="DO30" s="208"/>
      <c r="DP30" s="210"/>
      <c r="DQ30" s="211"/>
      <c r="DR30" s="211"/>
      <c r="DS30" s="178"/>
      <c r="DT30" s="212"/>
      <c r="DU30" s="85"/>
      <c r="DV30" s="208"/>
      <c r="DW30" s="210"/>
      <c r="DX30" s="211"/>
      <c r="DY30" s="211"/>
      <c r="DZ30" s="178"/>
      <c r="EA30" s="212"/>
      <c r="EB30" s="85"/>
      <c r="EC30" s="208"/>
      <c r="ED30" s="210"/>
      <c r="EE30" s="211"/>
      <c r="EF30" s="211"/>
      <c r="EG30" s="178"/>
      <c r="EH30" s="212"/>
      <c r="EI30" s="85"/>
      <c r="EJ30" s="208"/>
      <c r="EK30" s="210"/>
      <c r="EL30" s="211"/>
      <c r="EM30" s="211"/>
      <c r="EN30" s="178"/>
      <c r="EO30" s="212"/>
      <c r="EP30" s="85"/>
      <c r="EQ30" s="208"/>
      <c r="ER30" s="210"/>
      <c r="ES30" s="211"/>
      <c r="ET30" s="211"/>
      <c r="EU30" s="178"/>
      <c r="EV30" s="212"/>
      <c r="EW30" s="85"/>
      <c r="EX30" s="208"/>
      <c r="EY30" s="210"/>
      <c r="EZ30" s="211"/>
      <c r="FA30" s="211"/>
      <c r="FB30" s="178"/>
      <c r="FC30" s="212"/>
      <c r="FD30" s="85"/>
      <c r="FE30" s="208"/>
      <c r="FF30" s="210"/>
      <c r="FG30" s="211"/>
      <c r="FH30" s="211"/>
      <c r="FI30" s="178"/>
      <c r="FJ30" s="212"/>
      <c r="FK30" s="85"/>
      <c r="FL30" s="208"/>
      <c r="FM30" s="210"/>
      <c r="FN30" s="211"/>
      <c r="FO30" s="211"/>
      <c r="FP30" s="178"/>
      <c r="FQ30" s="212"/>
      <c r="FR30" s="85"/>
      <c r="FS30" s="208"/>
      <c r="FT30" s="210"/>
      <c r="FU30" s="211"/>
      <c r="FV30" s="211"/>
      <c r="FW30" s="178"/>
      <c r="FX30" s="212"/>
      <c r="FY30" s="85"/>
      <c r="FZ30" s="208"/>
      <c r="GA30" s="210"/>
      <c r="GB30" s="211"/>
      <c r="GC30" s="211"/>
      <c r="GD30" s="178"/>
      <c r="GE30" s="212"/>
      <c r="GF30" s="85"/>
      <c r="GG30" s="208"/>
      <c r="GH30" s="210"/>
      <c r="GI30" s="211"/>
      <c r="GJ30" s="211"/>
      <c r="GK30" s="178"/>
      <c r="GL30" s="212"/>
      <c r="GM30" s="85"/>
      <c r="GN30" s="208"/>
      <c r="GO30" s="210"/>
      <c r="GP30" s="211"/>
      <c r="GQ30" s="211"/>
      <c r="GR30" s="178"/>
      <c r="GS30" s="212"/>
      <c r="GT30" s="85"/>
      <c r="GU30" s="208"/>
      <c r="GV30" s="210"/>
      <c r="GW30" s="211"/>
      <c r="GX30" s="211"/>
      <c r="GY30" s="178"/>
      <c r="GZ30" s="212"/>
      <c r="HA30" s="85"/>
      <c r="HB30" s="208"/>
      <c r="HC30" s="210"/>
      <c r="HD30" s="211"/>
      <c r="HE30" s="211"/>
      <c r="HF30" s="178"/>
      <c r="HG30" s="212"/>
      <c r="HH30" s="85"/>
      <c r="HI30" s="208"/>
      <c r="HJ30" s="210"/>
      <c r="HK30" s="211"/>
      <c r="HL30" s="211"/>
      <c r="HM30" s="178"/>
      <c r="HN30" s="212"/>
      <c r="HO30" s="85"/>
      <c r="HP30" s="208"/>
      <c r="HQ30" s="210"/>
      <c r="HR30" s="211"/>
      <c r="HS30" s="211"/>
      <c r="HT30" s="178"/>
      <c r="HU30" s="212"/>
      <c r="HV30" s="85"/>
      <c r="HW30" s="208"/>
      <c r="HX30" s="210"/>
      <c r="HY30" s="211"/>
      <c r="HZ30" s="211"/>
      <c r="IA30" s="178"/>
      <c r="IB30" s="212"/>
      <c r="IC30" s="85"/>
      <c r="ID30" s="208"/>
      <c r="IE30" s="210"/>
      <c r="IF30" s="211"/>
      <c r="IG30" s="211"/>
      <c r="IH30" s="178"/>
      <c r="II30" s="212"/>
      <c r="IJ30" s="85"/>
      <c r="IK30" s="208"/>
      <c r="IL30" s="210"/>
      <c r="IM30" s="211"/>
      <c r="IN30" s="211"/>
      <c r="IO30" s="178"/>
      <c r="IP30" s="212"/>
      <c r="IQ30" s="85"/>
      <c r="IR30" s="208"/>
      <c r="IS30" s="210"/>
      <c r="IT30" s="211"/>
      <c r="IU30" s="211"/>
      <c r="IV30" s="178"/>
    </row>
    <row r="31" spans="1:256" s="66" customFormat="1" ht="34.5" customHeight="1">
      <c r="A31" s="64">
        <v>24</v>
      </c>
      <c r="B31" s="63"/>
      <c r="C31" s="63"/>
      <c r="D31" s="72" t="s">
        <v>113</v>
      </c>
      <c r="E31" s="114" t="s">
        <v>149</v>
      </c>
      <c r="F31" s="177" t="s">
        <v>8</v>
      </c>
      <c r="G31" s="113" t="s">
        <v>180</v>
      </c>
      <c r="H31" s="114" t="s">
        <v>95</v>
      </c>
      <c r="I31" s="115" t="s">
        <v>96</v>
      </c>
      <c r="J31" s="115" t="s">
        <v>93</v>
      </c>
      <c r="K31" s="71" t="s">
        <v>94</v>
      </c>
      <c r="L31" s="186" t="s">
        <v>111</v>
      </c>
      <c r="M31" s="131" t="s">
        <v>63</v>
      </c>
      <c r="N31" s="161"/>
      <c r="O31" s="161"/>
      <c r="P31" s="161"/>
      <c r="Q31" s="161"/>
      <c r="R31" s="161"/>
      <c r="S31" s="161"/>
      <c r="T31" s="161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184"/>
      <c r="CV31" s="184"/>
      <c r="CW31" s="184"/>
      <c r="CX31" s="219"/>
      <c r="CY31" s="219"/>
      <c r="CZ31" s="219"/>
      <c r="DA31" s="219"/>
      <c r="DB31" s="184"/>
      <c r="DC31" s="184"/>
      <c r="DD31" s="184"/>
      <c r="DE31" s="219"/>
      <c r="DF31" s="219"/>
      <c r="DG31" s="219"/>
      <c r="DH31" s="219"/>
      <c r="DI31" s="184"/>
      <c r="DJ31" s="184"/>
      <c r="DK31" s="184"/>
      <c r="DL31" s="219"/>
      <c r="DM31" s="219"/>
      <c r="DN31" s="219"/>
      <c r="DO31" s="219"/>
      <c r="DP31" s="184"/>
      <c r="DQ31" s="184"/>
      <c r="DR31" s="184"/>
      <c r="DS31" s="219"/>
      <c r="DT31" s="219"/>
      <c r="DU31" s="219"/>
      <c r="DV31" s="219"/>
      <c r="DW31" s="184"/>
      <c r="DX31" s="184"/>
      <c r="DY31" s="184"/>
      <c r="DZ31" s="219"/>
      <c r="EA31" s="219"/>
      <c r="EB31" s="219"/>
      <c r="EC31" s="219"/>
      <c r="ED31" s="184"/>
      <c r="EE31" s="184"/>
      <c r="EF31" s="184"/>
      <c r="EG31" s="219"/>
      <c r="EH31" s="219"/>
      <c r="EI31" s="219"/>
      <c r="EJ31" s="219"/>
      <c r="EK31" s="184"/>
      <c r="EL31" s="184"/>
      <c r="EM31" s="184"/>
      <c r="EN31" s="219"/>
      <c r="EO31" s="219"/>
      <c r="EP31" s="219"/>
      <c r="EQ31" s="219"/>
      <c r="ER31" s="184"/>
      <c r="ES31" s="184"/>
      <c r="ET31" s="184"/>
      <c r="EU31" s="219"/>
      <c r="EV31" s="219"/>
      <c r="EW31" s="219"/>
      <c r="EX31" s="219"/>
      <c r="EY31" s="184"/>
      <c r="EZ31" s="184"/>
      <c r="FA31" s="184"/>
      <c r="FB31" s="219"/>
      <c r="FC31" s="219"/>
      <c r="FD31" s="219"/>
      <c r="FE31" s="219"/>
      <c r="FF31" s="184"/>
      <c r="FG31" s="184"/>
      <c r="FH31" s="184"/>
      <c r="FI31" s="219"/>
      <c r="FJ31" s="219"/>
      <c r="FK31" s="219"/>
      <c r="FL31" s="219"/>
      <c r="FM31" s="184"/>
      <c r="FN31" s="184"/>
      <c r="FO31" s="184"/>
      <c r="FP31" s="219"/>
      <c r="FQ31" s="219"/>
      <c r="FR31" s="219"/>
      <c r="FS31" s="219"/>
      <c r="FT31" s="184"/>
      <c r="FU31" s="184"/>
      <c r="FV31" s="184"/>
      <c r="FW31" s="219"/>
      <c r="FX31" s="219"/>
      <c r="FY31" s="219"/>
      <c r="FZ31" s="219"/>
      <c r="GA31" s="184"/>
      <c r="GB31" s="184"/>
      <c r="GC31" s="184"/>
      <c r="GD31" s="219"/>
      <c r="GE31" s="219"/>
      <c r="GF31" s="219"/>
      <c r="GG31" s="219"/>
      <c r="GH31" s="184"/>
      <c r="GI31" s="184"/>
      <c r="GJ31" s="184"/>
      <c r="GK31" s="219"/>
      <c r="GL31" s="219"/>
      <c r="GM31" s="219"/>
      <c r="GN31" s="219"/>
      <c r="GO31" s="184"/>
      <c r="GP31" s="184"/>
      <c r="GQ31" s="184"/>
      <c r="GR31" s="219"/>
      <c r="GS31" s="219"/>
      <c r="GT31" s="219"/>
      <c r="GU31" s="219"/>
      <c r="GV31" s="184"/>
      <c r="GW31" s="184"/>
      <c r="GX31" s="184"/>
      <c r="GY31" s="219"/>
      <c r="GZ31" s="219"/>
      <c r="HA31" s="219"/>
      <c r="HB31" s="219"/>
      <c r="HC31" s="184"/>
      <c r="HD31" s="184"/>
      <c r="HE31" s="184"/>
      <c r="HF31" s="219"/>
      <c r="HG31" s="219"/>
      <c r="HH31" s="219"/>
      <c r="HI31" s="219"/>
      <c r="HJ31" s="184"/>
      <c r="HK31" s="184"/>
      <c r="HL31" s="184"/>
      <c r="HM31" s="219"/>
      <c r="HN31" s="219"/>
      <c r="HO31" s="219"/>
      <c r="HP31" s="219"/>
      <c r="HQ31" s="184"/>
      <c r="HR31" s="184"/>
      <c r="HS31" s="184"/>
      <c r="HT31" s="219"/>
      <c r="HU31" s="219"/>
      <c r="HV31" s="219"/>
      <c r="HW31" s="219"/>
      <c r="HX31" s="184"/>
      <c r="HY31" s="184"/>
      <c r="HZ31" s="184"/>
      <c r="IA31" s="219"/>
      <c r="IB31" s="219"/>
      <c r="IC31" s="219"/>
      <c r="ID31" s="219"/>
      <c r="IE31" s="184"/>
      <c r="IF31" s="184"/>
      <c r="IG31" s="184"/>
      <c r="IH31" s="219"/>
      <c r="II31" s="219"/>
      <c r="IJ31" s="219"/>
      <c r="IK31" s="219"/>
      <c r="IL31" s="184"/>
      <c r="IM31" s="184"/>
      <c r="IN31" s="184"/>
      <c r="IO31" s="219"/>
      <c r="IP31" s="219"/>
      <c r="IQ31" s="219"/>
      <c r="IR31" s="219"/>
      <c r="IS31" s="184"/>
      <c r="IT31" s="184"/>
      <c r="IU31" s="184"/>
      <c r="IV31" s="219"/>
    </row>
    <row r="32" spans="1:256" s="66" customFormat="1" ht="34.5" customHeight="1">
      <c r="A32" s="64">
        <v>25</v>
      </c>
      <c r="B32" s="63"/>
      <c r="C32" s="63"/>
      <c r="D32" s="72" t="s">
        <v>147</v>
      </c>
      <c r="E32" s="114" t="s">
        <v>142</v>
      </c>
      <c r="F32" s="106" t="s">
        <v>8</v>
      </c>
      <c r="G32" s="113" t="s">
        <v>212</v>
      </c>
      <c r="H32" s="114" t="s">
        <v>131</v>
      </c>
      <c r="I32" s="115" t="s">
        <v>132</v>
      </c>
      <c r="J32" s="115" t="s">
        <v>133</v>
      </c>
      <c r="K32" s="115" t="s">
        <v>154</v>
      </c>
      <c r="L32" s="186" t="s">
        <v>111</v>
      </c>
      <c r="M32" s="131"/>
      <c r="N32" s="131"/>
      <c r="O32" s="131" t="s">
        <v>62</v>
      </c>
      <c r="P32" s="131"/>
      <c r="Q32" s="131"/>
      <c r="R32" s="131"/>
      <c r="S32" s="131"/>
      <c r="T32" s="131"/>
      <c r="U32" s="208"/>
      <c r="V32" s="286"/>
      <c r="W32" s="287"/>
      <c r="X32" s="287"/>
      <c r="Y32" s="178"/>
      <c r="Z32" s="212"/>
      <c r="AA32" s="85"/>
      <c r="AB32" s="208"/>
      <c r="AC32" s="286"/>
      <c r="AD32" s="287"/>
      <c r="AE32" s="287"/>
      <c r="AF32" s="178"/>
      <c r="AG32" s="212"/>
      <c r="AH32" s="85"/>
      <c r="AI32" s="208"/>
      <c r="AJ32" s="286"/>
      <c r="AK32" s="287"/>
      <c r="AL32" s="287"/>
      <c r="AM32" s="178"/>
      <c r="AN32" s="212"/>
      <c r="AO32" s="85"/>
      <c r="AP32" s="208"/>
      <c r="AQ32" s="286"/>
      <c r="AR32" s="287"/>
      <c r="AS32" s="287"/>
      <c r="AT32" s="178"/>
      <c r="AU32" s="212"/>
      <c r="AV32" s="85"/>
      <c r="AW32" s="208"/>
      <c r="AX32" s="286"/>
      <c r="AY32" s="287"/>
      <c r="AZ32" s="287"/>
      <c r="BA32" s="178"/>
      <c r="BB32" s="212"/>
      <c r="BC32" s="85"/>
      <c r="BD32" s="208"/>
      <c r="BE32" s="286"/>
      <c r="BF32" s="287"/>
      <c r="BG32" s="287"/>
      <c r="BH32" s="178"/>
      <c r="BI32" s="212"/>
      <c r="BJ32" s="85"/>
      <c r="BK32" s="208"/>
      <c r="BL32" s="286"/>
      <c r="BM32" s="287"/>
      <c r="BN32" s="287"/>
      <c r="BO32" s="178"/>
      <c r="BP32" s="212"/>
      <c r="BQ32" s="85"/>
      <c r="BR32" s="208"/>
      <c r="BS32" s="286"/>
      <c r="BT32" s="287"/>
      <c r="BU32" s="287"/>
      <c r="BV32" s="178"/>
      <c r="BW32" s="212"/>
      <c r="BX32" s="85"/>
      <c r="BY32" s="208"/>
      <c r="BZ32" s="286"/>
      <c r="CA32" s="287"/>
      <c r="CB32" s="287"/>
      <c r="CC32" s="178"/>
      <c r="CD32" s="212"/>
      <c r="CE32" s="85"/>
      <c r="CF32" s="208"/>
      <c r="CG32" s="286"/>
      <c r="CH32" s="287"/>
      <c r="CI32" s="287"/>
      <c r="CJ32" s="178"/>
      <c r="CK32" s="212"/>
      <c r="CL32" s="85"/>
      <c r="CM32" s="208"/>
      <c r="CN32" s="286"/>
      <c r="CO32" s="287"/>
      <c r="CP32" s="287"/>
      <c r="CQ32" s="178"/>
      <c r="CR32" s="212"/>
      <c r="CS32" s="85"/>
      <c r="CT32" s="208"/>
      <c r="CU32" s="210"/>
      <c r="CV32" s="211"/>
      <c r="CW32" s="211"/>
      <c r="CX32" s="178"/>
      <c r="CY32" s="212"/>
      <c r="CZ32" s="85"/>
      <c r="DA32" s="208"/>
      <c r="DB32" s="210"/>
      <c r="DC32" s="211"/>
      <c r="DD32" s="211"/>
      <c r="DE32" s="178"/>
      <c r="DF32" s="212"/>
      <c r="DG32" s="85"/>
      <c r="DH32" s="208"/>
      <c r="DI32" s="210"/>
      <c r="DJ32" s="211"/>
      <c r="DK32" s="211"/>
      <c r="DL32" s="178"/>
      <c r="DM32" s="212"/>
      <c r="DN32" s="85"/>
      <c r="DO32" s="208"/>
      <c r="DP32" s="210"/>
      <c r="DQ32" s="211"/>
      <c r="DR32" s="211"/>
      <c r="DS32" s="178"/>
      <c r="DT32" s="212"/>
      <c r="DU32" s="85"/>
      <c r="DV32" s="208"/>
      <c r="DW32" s="210"/>
      <c r="DX32" s="211"/>
      <c r="DY32" s="211"/>
      <c r="DZ32" s="178"/>
      <c r="EA32" s="212"/>
      <c r="EB32" s="85"/>
      <c r="EC32" s="208"/>
      <c r="ED32" s="210"/>
      <c r="EE32" s="211"/>
      <c r="EF32" s="211"/>
      <c r="EG32" s="178"/>
      <c r="EH32" s="212"/>
      <c r="EI32" s="85"/>
      <c r="EJ32" s="208"/>
      <c r="EK32" s="210"/>
      <c r="EL32" s="211"/>
      <c r="EM32" s="211"/>
      <c r="EN32" s="178"/>
      <c r="EO32" s="212"/>
      <c r="EP32" s="85"/>
      <c r="EQ32" s="208"/>
      <c r="ER32" s="210"/>
      <c r="ES32" s="211"/>
      <c r="ET32" s="211"/>
      <c r="EU32" s="178"/>
      <c r="EV32" s="212"/>
      <c r="EW32" s="85"/>
      <c r="EX32" s="208"/>
      <c r="EY32" s="210"/>
      <c r="EZ32" s="211"/>
      <c r="FA32" s="211"/>
      <c r="FB32" s="178"/>
      <c r="FC32" s="212"/>
      <c r="FD32" s="85"/>
      <c r="FE32" s="208"/>
      <c r="FF32" s="210"/>
      <c r="FG32" s="211"/>
      <c r="FH32" s="211"/>
      <c r="FI32" s="178"/>
      <c r="FJ32" s="212"/>
      <c r="FK32" s="85"/>
      <c r="FL32" s="208"/>
      <c r="FM32" s="210"/>
      <c r="FN32" s="211"/>
      <c r="FO32" s="211"/>
      <c r="FP32" s="178"/>
      <c r="FQ32" s="212"/>
      <c r="FR32" s="85"/>
      <c r="FS32" s="208"/>
      <c r="FT32" s="210"/>
      <c r="FU32" s="211"/>
      <c r="FV32" s="211"/>
      <c r="FW32" s="178"/>
      <c r="FX32" s="212"/>
      <c r="FY32" s="85"/>
      <c r="FZ32" s="208"/>
      <c r="GA32" s="210"/>
      <c r="GB32" s="211"/>
      <c r="GC32" s="211"/>
      <c r="GD32" s="178"/>
      <c r="GE32" s="212"/>
      <c r="GF32" s="85"/>
      <c r="GG32" s="208"/>
      <c r="GH32" s="210"/>
      <c r="GI32" s="211"/>
      <c r="GJ32" s="211"/>
      <c r="GK32" s="178"/>
      <c r="GL32" s="212"/>
      <c r="GM32" s="85"/>
      <c r="GN32" s="208"/>
      <c r="GO32" s="210"/>
      <c r="GP32" s="211"/>
      <c r="GQ32" s="211"/>
      <c r="GR32" s="178"/>
      <c r="GS32" s="212"/>
      <c r="GT32" s="85"/>
      <c r="GU32" s="208"/>
      <c r="GV32" s="210"/>
      <c r="GW32" s="211"/>
      <c r="GX32" s="211"/>
      <c r="GY32" s="178"/>
      <c r="GZ32" s="212"/>
      <c r="HA32" s="85"/>
      <c r="HB32" s="208"/>
      <c r="HC32" s="210"/>
      <c r="HD32" s="211"/>
      <c r="HE32" s="211"/>
      <c r="HF32" s="178"/>
      <c r="HG32" s="212"/>
      <c r="HH32" s="85"/>
      <c r="HI32" s="208"/>
      <c r="HJ32" s="210"/>
      <c r="HK32" s="211"/>
      <c r="HL32" s="211"/>
      <c r="HM32" s="178"/>
      <c r="HN32" s="212"/>
      <c r="HO32" s="85"/>
      <c r="HP32" s="208"/>
      <c r="HQ32" s="210"/>
      <c r="HR32" s="211"/>
      <c r="HS32" s="211"/>
      <c r="HT32" s="178"/>
      <c r="HU32" s="212"/>
      <c r="HV32" s="85"/>
      <c r="HW32" s="208"/>
      <c r="HX32" s="210"/>
      <c r="HY32" s="211"/>
      <c r="HZ32" s="211"/>
      <c r="IA32" s="178"/>
      <c r="IB32" s="212"/>
      <c r="IC32" s="85"/>
      <c r="ID32" s="208"/>
      <c r="IE32" s="210"/>
      <c r="IF32" s="211"/>
      <c r="IG32" s="211"/>
      <c r="IH32" s="178"/>
      <c r="II32" s="212"/>
      <c r="IJ32" s="85"/>
      <c r="IK32" s="208"/>
      <c r="IL32" s="210"/>
      <c r="IM32" s="211"/>
      <c r="IN32" s="211"/>
      <c r="IO32" s="178"/>
      <c r="IP32" s="212"/>
      <c r="IQ32" s="85"/>
      <c r="IR32" s="208"/>
      <c r="IS32" s="210"/>
      <c r="IT32" s="211"/>
      <c r="IU32" s="211"/>
      <c r="IV32" s="178"/>
    </row>
    <row r="33" spans="1:97" s="66" customFormat="1" ht="34.5" customHeight="1">
      <c r="A33" s="64">
        <v>26</v>
      </c>
      <c r="B33" s="63"/>
      <c r="C33" s="63"/>
      <c r="D33" s="72" t="s">
        <v>101</v>
      </c>
      <c r="E33" s="114" t="s">
        <v>97</v>
      </c>
      <c r="F33" s="177" t="s">
        <v>8</v>
      </c>
      <c r="G33" s="113" t="s">
        <v>98</v>
      </c>
      <c r="H33" s="114" t="s">
        <v>99</v>
      </c>
      <c r="I33" s="115" t="s">
        <v>100</v>
      </c>
      <c r="J33" s="115" t="s">
        <v>93</v>
      </c>
      <c r="K33" s="71" t="s">
        <v>94</v>
      </c>
      <c r="L33" s="186" t="s">
        <v>111</v>
      </c>
      <c r="M33" s="131" t="s">
        <v>63</v>
      </c>
      <c r="N33" s="131"/>
      <c r="O33" s="131"/>
      <c r="P33" s="131"/>
      <c r="Q33" s="131"/>
      <c r="R33" s="131"/>
      <c r="S33" s="131"/>
      <c r="T33" s="131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</row>
    <row r="34" spans="1:12" ht="29.25" customHeight="1">
      <c r="A34" s="87"/>
      <c r="D34" s="88"/>
      <c r="E34" s="88"/>
      <c r="F34" s="88"/>
      <c r="G34" s="88"/>
      <c r="H34" s="88"/>
      <c r="I34" s="89"/>
      <c r="J34" s="89"/>
      <c r="K34" s="90"/>
      <c r="L34" s="88"/>
    </row>
    <row r="35" spans="1:97" s="110" customFormat="1" ht="18.75" customHeight="1">
      <c r="A35" s="109"/>
      <c r="D35" s="110" t="s">
        <v>16</v>
      </c>
      <c r="E35" s="179"/>
      <c r="H35" s="111" t="s">
        <v>128</v>
      </c>
      <c r="I35" s="34"/>
      <c r="J35" s="8"/>
      <c r="K35" s="220"/>
      <c r="L35" s="221"/>
      <c r="M35" s="130"/>
      <c r="N35" s="130"/>
      <c r="O35" s="130"/>
      <c r="P35" s="130"/>
      <c r="Q35" s="130"/>
      <c r="R35" s="130"/>
      <c r="S35" s="126"/>
      <c r="T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</row>
    <row r="36" spans="1:97" s="110" customFormat="1" ht="23.25" customHeight="1">
      <c r="A36" s="109"/>
      <c r="H36" s="111"/>
      <c r="I36" s="34"/>
      <c r="J36" s="8"/>
      <c r="K36" s="220"/>
      <c r="L36" s="221"/>
      <c r="M36" s="130"/>
      <c r="N36" s="130"/>
      <c r="O36" s="130"/>
      <c r="P36" s="130"/>
      <c r="Q36" s="130"/>
      <c r="R36" s="130"/>
      <c r="S36" s="126"/>
      <c r="T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</row>
    <row r="37" spans="1:97" s="110" customFormat="1" ht="18.75" customHeight="1">
      <c r="A37" s="109"/>
      <c r="D37" s="110" t="s">
        <v>9</v>
      </c>
      <c r="H37" s="111" t="s">
        <v>77</v>
      </c>
      <c r="I37" s="34"/>
      <c r="J37" s="8"/>
      <c r="K37" s="220"/>
      <c r="L37" s="221"/>
      <c r="M37" s="130"/>
      <c r="N37" s="130"/>
      <c r="O37" s="130"/>
      <c r="P37" s="130"/>
      <c r="Q37" s="130"/>
      <c r="R37" s="130"/>
      <c r="S37" s="126"/>
      <c r="T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</row>
    <row r="38" spans="1:97" s="110" customFormat="1" ht="24" customHeight="1">
      <c r="A38" s="109"/>
      <c r="H38" s="1"/>
      <c r="I38" s="34"/>
      <c r="J38" s="8"/>
      <c r="K38" s="1"/>
      <c r="L38" s="221"/>
      <c r="M38" s="130"/>
      <c r="N38" s="130"/>
      <c r="O38" s="130"/>
      <c r="P38" s="130"/>
      <c r="Q38" s="130"/>
      <c r="R38" s="130"/>
      <c r="S38" s="126"/>
      <c r="T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</row>
    <row r="39" spans="1:97" s="110" customFormat="1" ht="18.75" customHeight="1">
      <c r="A39" s="109"/>
      <c r="D39" s="110" t="s">
        <v>38</v>
      </c>
      <c r="H39" s="111" t="s">
        <v>129</v>
      </c>
      <c r="I39" s="84"/>
      <c r="J39" s="84"/>
      <c r="K39" s="222"/>
      <c r="L39" s="221"/>
      <c r="M39" s="130"/>
      <c r="N39" s="130"/>
      <c r="O39" s="130"/>
      <c r="P39" s="130"/>
      <c r="Q39" s="130"/>
      <c r="R39" s="130"/>
      <c r="S39" s="126"/>
      <c r="T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</row>
    <row r="40" spans="1:97" s="110" customFormat="1" ht="28.5" customHeight="1">
      <c r="A40" s="109"/>
      <c r="H40" s="111"/>
      <c r="I40" s="112"/>
      <c r="J40" s="108"/>
      <c r="K40" s="221"/>
      <c r="L40" s="221"/>
      <c r="M40" s="130"/>
      <c r="N40" s="130"/>
      <c r="O40" s="130"/>
      <c r="P40" s="130"/>
      <c r="Q40" s="130"/>
      <c r="R40" s="130"/>
      <c r="S40" s="126"/>
      <c r="T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</row>
    <row r="41" spans="1:97" s="110" customFormat="1" ht="18.75" customHeight="1">
      <c r="A41" s="109"/>
      <c r="D41" s="110" t="s">
        <v>34</v>
      </c>
      <c r="H41" s="112" t="s">
        <v>207</v>
      </c>
      <c r="I41" s="112"/>
      <c r="J41" s="108"/>
      <c r="K41" s="221"/>
      <c r="L41" s="221"/>
      <c r="M41" s="130"/>
      <c r="N41" s="130"/>
      <c r="O41" s="130"/>
      <c r="P41" s="130"/>
      <c r="Q41" s="130"/>
      <c r="R41" s="130"/>
      <c r="S41" s="126"/>
      <c r="T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</row>
  </sheetData>
  <sheetProtection/>
  <protectedRanges>
    <protectedRange sqref="K17" name="Диапазон1_3_1_1_3_11_1_1_3_1_1_2_1_3_3_1_1_1_1_2_1_2"/>
  </protectedRanges>
  <mergeCells count="5">
    <mergeCell ref="A2:L2"/>
    <mergeCell ref="A4:L4"/>
    <mergeCell ref="A5:L5"/>
    <mergeCell ref="A3:L3"/>
    <mergeCell ref="A1:L1"/>
  </mergeCells>
  <conditionalFormatting sqref="F24:F27 F29:F33">
    <cfRule type="timePeriod" priority="10" dxfId="0" timePeriod="thisWeek">
      <formula>AND(TODAY()-ROUNDDOWN(F24,0)&lt;=WEEKDAY(TODAY())-1,ROUNDDOWN(F24,0)-TODAY()&lt;=7-WEEKDAY(TODAY()))</formula>
    </cfRule>
  </conditionalFormatting>
  <printOptions/>
  <pageMargins left="0.4724409448818898" right="0.45" top="0.55" bottom="0.58" header="0.1968503937007874" footer="0.15748031496062992"/>
  <pageSetup fitToHeight="0" fitToWidth="1" horizontalDpi="600" verticalDpi="600" orientation="portrait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1" width="28.00390625" style="51" customWidth="1"/>
    <col min="2" max="2" width="19.28125" style="51" customWidth="1"/>
    <col min="3" max="3" width="12.7109375" style="51" customWidth="1"/>
    <col min="4" max="4" width="32.28125" style="51" customWidth="1"/>
    <col min="5" max="5" width="21.421875" style="51" customWidth="1"/>
    <col min="6" max="16384" width="8.8515625" style="51" customWidth="1"/>
  </cols>
  <sheetData>
    <row r="1" spans="1:12" ht="63" customHeight="1">
      <c r="A1" s="279" t="s">
        <v>119</v>
      </c>
      <c r="B1" s="279"/>
      <c r="C1" s="279"/>
      <c r="D1" s="279"/>
      <c r="E1" s="279"/>
      <c r="F1" s="65"/>
      <c r="G1" s="65"/>
      <c r="H1" s="65"/>
      <c r="I1" s="65"/>
      <c r="J1" s="65"/>
      <c r="K1" s="65"/>
      <c r="L1" s="65"/>
    </row>
    <row r="2" spans="1:10" ht="30" customHeight="1">
      <c r="A2" s="280" t="s">
        <v>117</v>
      </c>
      <c r="B2" s="280"/>
      <c r="C2" s="280"/>
      <c r="D2" s="280"/>
      <c r="E2" s="280"/>
      <c r="F2" s="50"/>
      <c r="G2" s="50"/>
      <c r="H2" s="50"/>
      <c r="I2" s="50"/>
      <c r="J2" s="50"/>
    </row>
    <row r="3" ht="21.75" customHeight="1">
      <c r="A3" s="52" t="s">
        <v>27</v>
      </c>
    </row>
    <row r="4" spans="1:5" ht="21.75" customHeight="1">
      <c r="A4" s="82" t="s">
        <v>87</v>
      </c>
      <c r="B4" s="92"/>
      <c r="C4" s="92"/>
      <c r="D4" s="92"/>
      <c r="E4" s="67" t="s">
        <v>123</v>
      </c>
    </row>
    <row r="5" spans="1:5" ht="21.75" customHeight="1">
      <c r="A5" s="54" t="s">
        <v>28</v>
      </c>
      <c r="B5" s="69" t="s">
        <v>29</v>
      </c>
      <c r="C5" s="69" t="s">
        <v>30</v>
      </c>
      <c r="D5" s="69" t="s">
        <v>31</v>
      </c>
      <c r="E5" s="69" t="s">
        <v>32</v>
      </c>
    </row>
    <row r="6" spans="1:5" ht="36.75" customHeight="1">
      <c r="A6" s="55" t="s">
        <v>16</v>
      </c>
      <c r="B6" s="55" t="s">
        <v>124</v>
      </c>
      <c r="C6" s="55" t="s">
        <v>75</v>
      </c>
      <c r="D6" s="55" t="s">
        <v>33</v>
      </c>
      <c r="E6" s="55"/>
    </row>
    <row r="7" spans="1:5" ht="36.75" customHeight="1">
      <c r="A7" s="70" t="s">
        <v>57</v>
      </c>
      <c r="B7" s="55" t="s">
        <v>125</v>
      </c>
      <c r="C7" s="55" t="s">
        <v>126</v>
      </c>
      <c r="D7" s="55" t="s">
        <v>33</v>
      </c>
      <c r="E7" s="69"/>
    </row>
    <row r="8" spans="1:5" ht="36.75" customHeight="1">
      <c r="A8" s="70" t="s">
        <v>57</v>
      </c>
      <c r="B8" s="55" t="s">
        <v>127</v>
      </c>
      <c r="C8" s="55" t="s">
        <v>59</v>
      </c>
      <c r="D8" s="55" t="s">
        <v>33</v>
      </c>
      <c r="E8" s="69"/>
    </row>
    <row r="9" spans="1:5" s="81" customFormat="1" ht="36.75" customHeight="1">
      <c r="A9" s="70" t="s">
        <v>42</v>
      </c>
      <c r="B9" s="55" t="s">
        <v>115</v>
      </c>
      <c r="C9" s="55" t="s">
        <v>75</v>
      </c>
      <c r="D9" s="55" t="s">
        <v>71</v>
      </c>
      <c r="E9" s="69"/>
    </row>
    <row r="10" spans="1:5" ht="36.75" customHeight="1">
      <c r="A10" s="70" t="s">
        <v>9</v>
      </c>
      <c r="B10" s="55" t="s">
        <v>60</v>
      </c>
      <c r="C10" s="55" t="s">
        <v>59</v>
      </c>
      <c r="D10" s="55" t="s">
        <v>33</v>
      </c>
      <c r="E10" s="69"/>
    </row>
    <row r="11" spans="1:5" ht="36.75" customHeight="1">
      <c r="A11" s="70" t="s">
        <v>76</v>
      </c>
      <c r="B11" s="55" t="s">
        <v>54</v>
      </c>
      <c r="C11" s="55" t="s">
        <v>59</v>
      </c>
      <c r="D11" s="55" t="s">
        <v>33</v>
      </c>
      <c r="E11" s="69"/>
    </row>
    <row r="12" spans="1:5" ht="36.75" customHeight="1">
      <c r="A12" s="70" t="s">
        <v>53</v>
      </c>
      <c r="B12" s="55" t="s">
        <v>125</v>
      </c>
      <c r="C12" s="55" t="s">
        <v>126</v>
      </c>
      <c r="D12" s="55" t="s">
        <v>33</v>
      </c>
      <c r="E12" s="69"/>
    </row>
    <row r="13" spans="1:5" ht="36.75" customHeight="1">
      <c r="A13" s="70" t="s">
        <v>34</v>
      </c>
      <c r="B13" s="55" t="s">
        <v>116</v>
      </c>
      <c r="C13" s="55"/>
      <c r="D13" s="55" t="s">
        <v>71</v>
      </c>
      <c r="E13" s="69"/>
    </row>
    <row r="16" spans="1:5" ht="12.75">
      <c r="A16" s="1"/>
      <c r="B16" s="2"/>
      <c r="C16" s="1"/>
      <c r="D16" s="1"/>
      <c r="E16" s="1"/>
    </row>
    <row r="17" spans="1:5" ht="12.75">
      <c r="A17" s="1" t="s">
        <v>36</v>
      </c>
      <c r="B17" s="2"/>
      <c r="C17" s="111" t="s">
        <v>128</v>
      </c>
      <c r="D17" s="111"/>
      <c r="E17" s="1"/>
    </row>
    <row r="18" spans="1:5" ht="17.25" customHeight="1">
      <c r="A18" s="1"/>
      <c r="B18" s="2"/>
      <c r="D18" s="1"/>
      <c r="E18" s="1"/>
    </row>
    <row r="19" spans="1:12" ht="72.75" customHeight="1">
      <c r="A19" s="279" t="s">
        <v>118</v>
      </c>
      <c r="B19" s="279"/>
      <c r="C19" s="279"/>
      <c r="D19" s="279"/>
      <c r="E19" s="65"/>
      <c r="F19" s="65"/>
      <c r="G19" s="65"/>
      <c r="H19" s="65"/>
      <c r="I19" s="65"/>
      <c r="J19" s="65"/>
      <c r="K19" s="65"/>
      <c r="L19" s="65"/>
    </row>
    <row r="20" spans="1:10" ht="33" customHeight="1">
      <c r="A20" s="280" t="s">
        <v>117</v>
      </c>
      <c r="B20" s="280"/>
      <c r="C20" s="280"/>
      <c r="D20" s="280"/>
      <c r="E20" s="116"/>
      <c r="F20" s="50"/>
      <c r="G20" s="50"/>
      <c r="H20" s="50"/>
      <c r="I20" s="50"/>
      <c r="J20" s="50"/>
    </row>
    <row r="21" spans="1:4" ht="21.75" customHeight="1">
      <c r="A21" s="281" t="s">
        <v>43</v>
      </c>
      <c r="B21" s="281"/>
      <c r="C21" s="281"/>
      <c r="D21" s="281"/>
    </row>
    <row r="22" spans="1:5" ht="33" customHeight="1">
      <c r="A22" s="82" t="s">
        <v>87</v>
      </c>
      <c r="B22" s="91"/>
      <c r="C22" s="91"/>
      <c r="D22" s="67" t="s">
        <v>123</v>
      </c>
      <c r="E22" s="67"/>
    </row>
    <row r="23" spans="1:4" ht="30" customHeight="1">
      <c r="A23" s="54" t="s">
        <v>28</v>
      </c>
      <c r="B23" s="118" t="s">
        <v>29</v>
      </c>
      <c r="C23" s="118" t="s">
        <v>30</v>
      </c>
      <c r="D23" s="118" t="s">
        <v>31</v>
      </c>
    </row>
    <row r="24" spans="1:4" ht="36.75" customHeight="1">
      <c r="A24" s="55" t="s">
        <v>16</v>
      </c>
      <c r="B24" s="55" t="s">
        <v>124</v>
      </c>
      <c r="C24" s="55" t="s">
        <v>75</v>
      </c>
      <c r="D24" s="55" t="s">
        <v>33</v>
      </c>
    </row>
    <row r="25" spans="1:4" ht="36.75" customHeight="1">
      <c r="A25" s="70" t="s">
        <v>57</v>
      </c>
      <c r="B25" s="55" t="s">
        <v>125</v>
      </c>
      <c r="C25" s="55" t="s">
        <v>126</v>
      </c>
      <c r="D25" s="55" t="s">
        <v>33</v>
      </c>
    </row>
    <row r="26" spans="1:4" ht="36.75" customHeight="1">
      <c r="A26" s="70" t="s">
        <v>57</v>
      </c>
      <c r="B26" s="55" t="s">
        <v>127</v>
      </c>
      <c r="C26" s="55" t="s">
        <v>59</v>
      </c>
      <c r="D26" s="55" t="s">
        <v>33</v>
      </c>
    </row>
    <row r="27" spans="1:4" ht="36.75" customHeight="1">
      <c r="A27" s="70" t="s">
        <v>42</v>
      </c>
      <c r="B27" s="55" t="s">
        <v>115</v>
      </c>
      <c r="C27" s="55" t="s">
        <v>75</v>
      </c>
      <c r="D27" s="55" t="s">
        <v>71</v>
      </c>
    </row>
    <row r="28" spans="1:4" s="81" customFormat="1" ht="36.75" customHeight="1">
      <c r="A28" s="70" t="s">
        <v>9</v>
      </c>
      <c r="B28" s="55" t="s">
        <v>60</v>
      </c>
      <c r="C28" s="55" t="s">
        <v>59</v>
      </c>
      <c r="D28" s="55" t="s">
        <v>33</v>
      </c>
    </row>
    <row r="29" spans="1:4" s="81" customFormat="1" ht="36.75" customHeight="1">
      <c r="A29" s="70" t="s">
        <v>76</v>
      </c>
      <c r="B29" s="55" t="s">
        <v>54</v>
      </c>
      <c r="C29" s="55" t="s">
        <v>59</v>
      </c>
      <c r="D29" s="55" t="s">
        <v>33</v>
      </c>
    </row>
    <row r="30" spans="1:4" s="81" customFormat="1" ht="36.75" customHeight="1">
      <c r="A30" s="70" t="s">
        <v>53</v>
      </c>
      <c r="B30" s="55" t="s">
        <v>125</v>
      </c>
      <c r="C30" s="55" t="s">
        <v>126</v>
      </c>
      <c r="D30" s="55" t="s">
        <v>33</v>
      </c>
    </row>
    <row r="31" spans="1:4" ht="36.75" customHeight="1">
      <c r="A31" s="70" t="s">
        <v>34</v>
      </c>
      <c r="B31" s="55" t="s">
        <v>116</v>
      </c>
      <c r="C31" s="55"/>
      <c r="D31" s="55" t="s">
        <v>71</v>
      </c>
    </row>
    <row r="32" spans="1:4" ht="24" customHeight="1">
      <c r="A32" s="117"/>
      <c r="B32" s="1"/>
      <c r="C32" s="1"/>
      <c r="D32" s="1"/>
    </row>
    <row r="33" spans="1:3" ht="24" customHeight="1">
      <c r="A33" s="1" t="s">
        <v>36</v>
      </c>
      <c r="B33" s="111"/>
      <c r="C33" s="111" t="s">
        <v>128</v>
      </c>
    </row>
    <row r="34" spans="1:5" ht="24" customHeight="1">
      <c r="A34" s="1"/>
      <c r="B34" s="2"/>
      <c r="C34" s="111"/>
      <c r="D34" s="1"/>
      <c r="E34" s="1"/>
    </row>
    <row r="35" spans="1:5" ht="24" customHeight="1">
      <c r="A35" s="34" t="s">
        <v>9</v>
      </c>
      <c r="B35" s="7"/>
      <c r="C35" s="111" t="s">
        <v>77</v>
      </c>
      <c r="D35" s="7"/>
      <c r="E35" s="1"/>
    </row>
  </sheetData>
  <sheetProtection/>
  <mergeCells count="5">
    <mergeCell ref="A1:E1"/>
    <mergeCell ref="A2:E2"/>
    <mergeCell ref="A21:D21"/>
    <mergeCell ref="A19:D19"/>
    <mergeCell ref="A20:D20"/>
  </mergeCells>
  <printOptions/>
  <pageMargins left="0.7874015748031497" right="0.4330708661417323" top="0.35433070866141736" bottom="0.7480314960629921" header="0.31496062992125984" footer="0.31496062992125984"/>
  <pageSetup horizontalDpi="600" verticalDpi="600" orientation="portrait" paperSize="9" scale="75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view="pageBreakPreview" zoomScale="70" zoomScaleSheetLayoutView="70" zoomScalePageLayoutView="0" workbookViewId="0" topLeftCell="A1">
      <selection activeCell="G15" sqref="G15"/>
    </sheetView>
  </sheetViews>
  <sheetFormatPr defaultColWidth="9.140625" defaultRowHeight="12.75"/>
  <cols>
    <col min="1" max="1" width="5.00390625" style="8" customWidth="1"/>
    <col min="2" max="2" width="0.13671875" style="8" customWidth="1"/>
    <col min="3" max="3" width="4.7109375" style="8" hidden="1" customWidth="1"/>
    <col min="4" max="4" width="19.8515625" style="8" customWidth="1"/>
    <col min="5" max="5" width="10.00390625" style="8" customWidth="1"/>
    <col min="6" max="6" width="4.8515625" style="8" customWidth="1"/>
    <col min="7" max="7" width="37.5742187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10.140625" style="8" hidden="1" customWidth="1"/>
    <col min="25" max="25" width="9.7109375" style="41" customWidth="1"/>
    <col min="26" max="26" width="0.2890625" style="8" customWidth="1"/>
    <col min="27" max="16384" width="9.140625" style="8" customWidth="1"/>
  </cols>
  <sheetData>
    <row r="1" spans="1:26" ht="84.75" customHeight="1">
      <c r="A1" s="242" t="s">
        <v>89</v>
      </c>
      <c r="B1" s="243"/>
      <c r="C1" s="243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</row>
    <row r="2" spans="1:26" ht="35.25" customHeight="1">
      <c r="A2" s="245" t="s">
        <v>79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 s="9" customFormat="1" ht="18" customHeight="1">
      <c r="A3" s="247" t="s">
        <v>70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spans="1:26" s="10" customFormat="1" ht="18" customHeight="1">
      <c r="A4" s="248" t="s">
        <v>26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</row>
    <row r="5" spans="1:26" s="11" customFormat="1" ht="18" customHeight="1">
      <c r="A5" s="249" t="s">
        <v>120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 s="11" customFormat="1" ht="2.25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</row>
    <row r="7" spans="1:27" s="83" customFormat="1" ht="18" customHeight="1">
      <c r="A7" s="241" t="s">
        <v>201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26" ht="7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17" customFormat="1" ht="15" customHeight="1">
      <c r="A9" s="82" t="s">
        <v>87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67" t="s">
        <v>123</v>
      </c>
      <c r="Z9" s="19"/>
    </row>
    <row r="10" spans="1:26" s="20" customFormat="1" ht="19.5" customHeight="1">
      <c r="A10" s="238" t="s">
        <v>25</v>
      </c>
      <c r="B10" s="239" t="s">
        <v>2</v>
      </c>
      <c r="C10" s="236" t="s">
        <v>12</v>
      </c>
      <c r="D10" s="232" t="s">
        <v>14</v>
      </c>
      <c r="E10" s="232" t="s">
        <v>3</v>
      </c>
      <c r="F10" s="238" t="s">
        <v>13</v>
      </c>
      <c r="G10" s="232" t="s">
        <v>15</v>
      </c>
      <c r="H10" s="232" t="s">
        <v>3</v>
      </c>
      <c r="I10" s="232" t="s">
        <v>4</v>
      </c>
      <c r="J10" s="56"/>
      <c r="K10" s="232" t="s">
        <v>6</v>
      </c>
      <c r="L10" s="233" t="s">
        <v>17</v>
      </c>
      <c r="M10" s="233"/>
      <c r="N10" s="233"/>
      <c r="O10" s="233" t="s">
        <v>18</v>
      </c>
      <c r="P10" s="233"/>
      <c r="Q10" s="233"/>
      <c r="R10" s="233" t="s">
        <v>37</v>
      </c>
      <c r="S10" s="233"/>
      <c r="T10" s="233"/>
      <c r="U10" s="234" t="s">
        <v>19</v>
      </c>
      <c r="V10" s="236" t="s">
        <v>52</v>
      </c>
      <c r="W10" s="238" t="s">
        <v>20</v>
      </c>
      <c r="X10" s="239" t="s">
        <v>58</v>
      </c>
      <c r="Y10" s="240" t="s">
        <v>21</v>
      </c>
      <c r="Z10" s="230" t="s">
        <v>22</v>
      </c>
    </row>
    <row r="11" spans="1:26" s="20" customFormat="1" ht="48.75" customHeight="1">
      <c r="A11" s="238"/>
      <c r="B11" s="239"/>
      <c r="C11" s="237"/>
      <c r="D11" s="232"/>
      <c r="E11" s="232"/>
      <c r="F11" s="238"/>
      <c r="G11" s="232"/>
      <c r="H11" s="232"/>
      <c r="I11" s="232"/>
      <c r="J11" s="56"/>
      <c r="K11" s="232"/>
      <c r="L11" s="21" t="s">
        <v>23</v>
      </c>
      <c r="M11" s="22" t="s">
        <v>24</v>
      </c>
      <c r="N11" s="23" t="s">
        <v>25</v>
      </c>
      <c r="O11" s="21" t="s">
        <v>23</v>
      </c>
      <c r="P11" s="22" t="s">
        <v>24</v>
      </c>
      <c r="Q11" s="23" t="s">
        <v>25</v>
      </c>
      <c r="R11" s="21" t="s">
        <v>23</v>
      </c>
      <c r="S11" s="22" t="s">
        <v>24</v>
      </c>
      <c r="T11" s="23" t="s">
        <v>25</v>
      </c>
      <c r="U11" s="235"/>
      <c r="V11" s="237"/>
      <c r="W11" s="238"/>
      <c r="X11" s="239"/>
      <c r="Y11" s="240"/>
      <c r="Z11" s="231"/>
    </row>
    <row r="12" spans="1:26" s="80" customFormat="1" ht="42.75" customHeight="1">
      <c r="A12" s="73">
        <v>1</v>
      </c>
      <c r="B12" s="24"/>
      <c r="C12" s="172"/>
      <c r="D12" s="72" t="s">
        <v>74</v>
      </c>
      <c r="E12" s="105" t="s">
        <v>73</v>
      </c>
      <c r="F12" s="106" t="s">
        <v>8</v>
      </c>
      <c r="G12" s="113" t="s">
        <v>90</v>
      </c>
      <c r="H12" s="114" t="s">
        <v>85</v>
      </c>
      <c r="I12" s="115" t="s">
        <v>86</v>
      </c>
      <c r="J12" s="115" t="s">
        <v>40</v>
      </c>
      <c r="K12" s="120" t="s">
        <v>155</v>
      </c>
      <c r="L12" s="74">
        <v>116.5</v>
      </c>
      <c r="M12" s="75">
        <f>L12/1.7-IF($U12=1,0.5,IF($U12=2,1.5,0))-IF($V12=1,0.5,IF($V12=2,1,0))</f>
        <v>68.52941176470588</v>
      </c>
      <c r="N12" s="76">
        <f>RANK(M12,M$12:M$14,0)</f>
        <v>1</v>
      </c>
      <c r="O12" s="74">
        <v>108</v>
      </c>
      <c r="P12" s="75">
        <f>O12/1.7-IF($U12=1,0.5,IF($U12=2,1.5,0))-IF($V12=1,0.5,IF($V12=2,1,0))</f>
        <v>63.529411764705884</v>
      </c>
      <c r="Q12" s="76">
        <f>RANK(P12,P$12:P$14,0)</f>
        <v>1</v>
      </c>
      <c r="R12" s="74">
        <v>109.5</v>
      </c>
      <c r="S12" s="75">
        <f>R12/1.7-IF($U12=1,0.5,IF($U12=2,1.5,0))-IF($V12=1,0.5,IF($V12=2,1,0))</f>
        <v>64.41176470588235</v>
      </c>
      <c r="T12" s="76">
        <f>RANK(S12,S$12:S$14,0)</f>
        <v>1</v>
      </c>
      <c r="U12" s="77"/>
      <c r="V12" s="77"/>
      <c r="W12" s="74">
        <f>L12+O12+R12</f>
        <v>334</v>
      </c>
      <c r="X12" s="121"/>
      <c r="Y12" s="75">
        <f>ROUND(SUM(M12,P12,S12)/3,3)</f>
        <v>65.49</v>
      </c>
      <c r="Z12" s="86" t="s">
        <v>69</v>
      </c>
    </row>
    <row r="13" spans="1:26" s="80" customFormat="1" ht="42.75" customHeight="1">
      <c r="A13" s="73">
        <v>2</v>
      </c>
      <c r="B13" s="24"/>
      <c r="C13" s="172"/>
      <c r="D13" s="72" t="s">
        <v>153</v>
      </c>
      <c r="E13" s="114" t="s">
        <v>152</v>
      </c>
      <c r="F13" s="106" t="s">
        <v>8</v>
      </c>
      <c r="G13" s="113" t="s">
        <v>90</v>
      </c>
      <c r="H13" s="114" t="s">
        <v>85</v>
      </c>
      <c r="I13" s="115" t="s">
        <v>86</v>
      </c>
      <c r="J13" s="115" t="s">
        <v>40</v>
      </c>
      <c r="K13" s="120" t="s">
        <v>155</v>
      </c>
      <c r="L13" s="74">
        <v>108.5</v>
      </c>
      <c r="M13" s="75">
        <f>L13/1.7-IF($U13=1,0.5,IF($U13=2,1.5,0))-IF($V13=1,0.5,IF($V13=2,1,0))</f>
        <v>63.82352941176471</v>
      </c>
      <c r="N13" s="76">
        <f>RANK(M13,M$12:M$14,0)</f>
        <v>2</v>
      </c>
      <c r="O13" s="74">
        <v>99.5</v>
      </c>
      <c r="P13" s="75">
        <f>O13/1.7-IF($U13=1,0.5,IF($U13=2,1.5,0))-IF($V13=1,0.5,IF($V13=2,1,0))</f>
        <v>58.529411764705884</v>
      </c>
      <c r="Q13" s="76">
        <f>RANK(P13,P$12:P$14,0)</f>
        <v>2</v>
      </c>
      <c r="R13" s="74">
        <v>100.5</v>
      </c>
      <c r="S13" s="75">
        <f>R13/1.7-IF($U13=1,0.5,IF($U13=2,1.5,0))-IF($V13=1,0.5,IF($V13=2,1,0))</f>
        <v>59.11764705882353</v>
      </c>
      <c r="T13" s="76">
        <f>RANK(S13,S$12:S$14,0)</f>
        <v>2</v>
      </c>
      <c r="U13" s="77"/>
      <c r="V13" s="77"/>
      <c r="W13" s="74">
        <f>L13+O13+R13</f>
        <v>308.5</v>
      </c>
      <c r="X13" s="121"/>
      <c r="Y13" s="75">
        <f>ROUND(SUM(M13,P13,S13)/3,3)</f>
        <v>60.49</v>
      </c>
      <c r="Z13" s="86"/>
    </row>
    <row r="14" spans="1:26" s="25" customFormat="1" ht="56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9" ht="39.75" customHeight="1">
      <c r="A15" s="34"/>
      <c r="B15" s="34"/>
      <c r="C15" s="34"/>
      <c r="D15" s="110" t="s">
        <v>16</v>
      </c>
      <c r="E15" s="110"/>
      <c r="F15" s="110"/>
      <c r="G15" s="110"/>
      <c r="H15" s="111" t="s">
        <v>128</v>
      </c>
      <c r="I15" s="34"/>
      <c r="K15" s="111"/>
      <c r="L15" s="35"/>
      <c r="M15" s="36"/>
      <c r="N15" s="34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ht="39.75" customHeight="1">
      <c r="A16" s="34"/>
      <c r="B16" s="34"/>
      <c r="C16" s="34"/>
      <c r="D16" s="110"/>
      <c r="E16" s="110"/>
      <c r="F16" s="110"/>
      <c r="G16" s="110"/>
      <c r="H16" s="111"/>
      <c r="I16" s="34"/>
      <c r="K16" s="111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0" t="s">
        <v>9</v>
      </c>
      <c r="E17" s="110"/>
      <c r="F17" s="110"/>
      <c r="G17" s="110"/>
      <c r="H17" s="111" t="s">
        <v>77</v>
      </c>
      <c r="I17" s="34"/>
      <c r="K17" s="111"/>
      <c r="L17" s="35"/>
      <c r="M17" s="39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  <row r="18" spans="1:29" ht="36.75" customHeight="1">
      <c r="A18" s="34"/>
      <c r="B18" s="34"/>
      <c r="C18" s="34"/>
      <c r="D18" s="110"/>
      <c r="E18" s="110"/>
      <c r="F18" s="110"/>
      <c r="G18" s="110"/>
      <c r="H18" s="1"/>
      <c r="I18" s="34"/>
      <c r="K18" s="1"/>
      <c r="L18" s="35"/>
      <c r="M18" s="36"/>
      <c r="N18" s="34"/>
      <c r="O18" s="37"/>
      <c r="P18" s="38"/>
      <c r="Q18" s="38"/>
      <c r="R18" s="38"/>
      <c r="S18" s="38"/>
      <c r="T18" s="34"/>
      <c r="U18" s="37"/>
      <c r="V18" s="38"/>
      <c r="W18" s="34"/>
      <c r="X18" s="34"/>
      <c r="Y18" s="34"/>
      <c r="Z18" s="34"/>
      <c r="AA18" s="34"/>
      <c r="AB18" s="38"/>
      <c r="AC18" s="34"/>
    </row>
  </sheetData>
  <sheetProtection/>
  <mergeCells count="26">
    <mergeCell ref="A7:AA7"/>
    <mergeCell ref="A1:Z1"/>
    <mergeCell ref="A2:Z2"/>
    <mergeCell ref="A3:Z3"/>
    <mergeCell ref="A4:Z4"/>
    <mergeCell ref="A5:Z5"/>
    <mergeCell ref="A6:Z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O10:Q10"/>
    <mergeCell ref="R10:T10"/>
    <mergeCell ref="U10:U11"/>
    <mergeCell ref="V10:V11"/>
  </mergeCells>
  <printOptions/>
  <pageMargins left="0.5" right="0.4" top="0.41" bottom="0.15748031496062992" header="0.2362204724409449" footer="0.1574803149606299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view="pageBreakPreview" zoomScale="85" zoomScaleSheetLayoutView="85" zoomScalePageLayoutView="0" workbookViewId="0" topLeftCell="A1">
      <selection activeCell="J11" sqref="A11:IV11"/>
    </sheetView>
  </sheetViews>
  <sheetFormatPr defaultColWidth="9.140625" defaultRowHeight="12.75"/>
  <cols>
    <col min="1" max="1" width="5.00390625" style="8" customWidth="1"/>
    <col min="2" max="2" width="0.13671875" style="8" customWidth="1"/>
    <col min="3" max="3" width="4.7109375" style="8" hidden="1" customWidth="1"/>
    <col min="4" max="4" width="19.8515625" style="8" customWidth="1"/>
    <col min="5" max="5" width="10.00390625" style="8" customWidth="1"/>
    <col min="6" max="6" width="4.8515625" style="8" customWidth="1"/>
    <col min="7" max="7" width="37.5742187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10.140625" style="8" hidden="1" customWidth="1"/>
    <col min="25" max="25" width="9.7109375" style="41" customWidth="1"/>
    <col min="26" max="26" width="0.13671875" style="8" customWidth="1"/>
    <col min="27" max="27" width="0.2890625" style="8" customWidth="1"/>
    <col min="28" max="16384" width="9.140625" style="8" customWidth="1"/>
  </cols>
  <sheetData>
    <row r="1" spans="1:26" ht="84.75" customHeight="1">
      <c r="A1" s="242" t="s">
        <v>88</v>
      </c>
      <c r="B1" s="243"/>
      <c r="C1" s="243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</row>
    <row r="2" spans="1:27" ht="35.25" customHeight="1">
      <c r="A2" s="252" t="s">
        <v>65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</row>
    <row r="3" spans="1:26" s="9" customFormat="1" ht="18" customHeight="1">
      <c r="A3" s="247" t="s">
        <v>66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spans="1:26" s="10" customFormat="1" ht="18" customHeight="1">
      <c r="A4" s="248" t="s">
        <v>26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</row>
    <row r="5" spans="1:26" s="11" customFormat="1" ht="18" customHeight="1">
      <c r="A5" s="249" t="s">
        <v>121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 s="11" customFormat="1" ht="2.25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</row>
    <row r="7" spans="1:27" s="83" customFormat="1" ht="18" customHeight="1">
      <c r="A7" s="241" t="s">
        <v>201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26" ht="7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17" customFormat="1" ht="15" customHeight="1">
      <c r="A9" s="82" t="s">
        <v>87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67" t="s">
        <v>123</v>
      </c>
      <c r="Z9" s="19"/>
    </row>
    <row r="10" spans="1:26" s="20" customFormat="1" ht="19.5" customHeight="1">
      <c r="A10" s="238" t="s">
        <v>25</v>
      </c>
      <c r="B10" s="239" t="s">
        <v>2</v>
      </c>
      <c r="C10" s="236" t="s">
        <v>12</v>
      </c>
      <c r="D10" s="232" t="s">
        <v>14</v>
      </c>
      <c r="E10" s="232" t="s">
        <v>3</v>
      </c>
      <c r="F10" s="238" t="s">
        <v>13</v>
      </c>
      <c r="G10" s="232" t="s">
        <v>15</v>
      </c>
      <c r="H10" s="232" t="s">
        <v>3</v>
      </c>
      <c r="I10" s="232" t="s">
        <v>4</v>
      </c>
      <c r="J10" s="56"/>
      <c r="K10" s="232" t="s">
        <v>6</v>
      </c>
      <c r="L10" s="233" t="s">
        <v>17</v>
      </c>
      <c r="M10" s="233"/>
      <c r="N10" s="233"/>
      <c r="O10" s="233" t="s">
        <v>18</v>
      </c>
      <c r="P10" s="233"/>
      <c r="Q10" s="233"/>
      <c r="R10" s="233" t="s">
        <v>37</v>
      </c>
      <c r="S10" s="233"/>
      <c r="T10" s="233"/>
      <c r="U10" s="234" t="s">
        <v>19</v>
      </c>
      <c r="V10" s="236" t="s">
        <v>52</v>
      </c>
      <c r="W10" s="238" t="s">
        <v>20</v>
      </c>
      <c r="X10" s="239" t="s">
        <v>58</v>
      </c>
      <c r="Y10" s="240" t="s">
        <v>21</v>
      </c>
      <c r="Z10" s="230" t="s">
        <v>22</v>
      </c>
    </row>
    <row r="11" spans="1:26" s="20" customFormat="1" ht="48.75" customHeight="1">
      <c r="A11" s="238"/>
      <c r="B11" s="239"/>
      <c r="C11" s="237"/>
      <c r="D11" s="232"/>
      <c r="E11" s="232"/>
      <c r="F11" s="238"/>
      <c r="G11" s="232"/>
      <c r="H11" s="232"/>
      <c r="I11" s="232"/>
      <c r="J11" s="56"/>
      <c r="K11" s="232"/>
      <c r="L11" s="21" t="s">
        <v>23</v>
      </c>
      <c r="M11" s="22" t="s">
        <v>24</v>
      </c>
      <c r="N11" s="23" t="s">
        <v>25</v>
      </c>
      <c r="O11" s="21" t="s">
        <v>23</v>
      </c>
      <c r="P11" s="22" t="s">
        <v>24</v>
      </c>
      <c r="Q11" s="23" t="s">
        <v>25</v>
      </c>
      <c r="R11" s="21" t="s">
        <v>23</v>
      </c>
      <c r="S11" s="22" t="s">
        <v>24</v>
      </c>
      <c r="T11" s="23" t="s">
        <v>25</v>
      </c>
      <c r="U11" s="235"/>
      <c r="V11" s="237"/>
      <c r="W11" s="238"/>
      <c r="X11" s="239"/>
      <c r="Y11" s="240"/>
      <c r="Z11" s="231"/>
    </row>
    <row r="12" spans="1:26" s="20" customFormat="1" ht="48.75" customHeight="1">
      <c r="A12" s="73">
        <v>1</v>
      </c>
      <c r="B12" s="180"/>
      <c r="C12" s="182"/>
      <c r="D12" s="72" t="s">
        <v>114</v>
      </c>
      <c r="E12" s="114" t="s">
        <v>148</v>
      </c>
      <c r="F12" s="177" t="s">
        <v>8</v>
      </c>
      <c r="G12" s="72" t="s">
        <v>102</v>
      </c>
      <c r="H12" s="185">
        <v>24545</v>
      </c>
      <c r="I12" s="115" t="s">
        <v>100</v>
      </c>
      <c r="J12" s="115" t="s">
        <v>93</v>
      </c>
      <c r="K12" s="120" t="s">
        <v>94</v>
      </c>
      <c r="L12" s="74">
        <v>114.5</v>
      </c>
      <c r="M12" s="75">
        <f>L12/1.7-IF($U12=1,0.5,IF($U12=2,1.5,0))-IF($V12=1,0.5,IF($V12=2,1,0))</f>
        <v>67.3529411764706</v>
      </c>
      <c r="N12" s="76">
        <f>RANK(M12,M$12:M$14,0)</f>
        <v>1</v>
      </c>
      <c r="O12" s="74">
        <v>109</v>
      </c>
      <c r="P12" s="75">
        <f>O12/1.7-IF($U12=1,0.5,IF($U12=2,1.5,0))-IF($V12=1,0.5,IF($V12=2,1,0))</f>
        <v>64.11764705882354</v>
      </c>
      <c r="Q12" s="76">
        <f>RANK(P12,P$12:P$14,0)</f>
        <v>2</v>
      </c>
      <c r="R12" s="74">
        <v>110</v>
      </c>
      <c r="S12" s="75">
        <f>R12/1.7-IF($U12=1,0.5,IF($U12=2,1.5,0))-IF($V12=1,0.5,IF($V12=2,1,0))</f>
        <v>64.70588235294117</v>
      </c>
      <c r="T12" s="76">
        <f>RANK(S12,S$12:S$14,0)</f>
        <v>1</v>
      </c>
      <c r="U12" s="74"/>
      <c r="V12" s="182"/>
      <c r="W12" s="74">
        <f>L12+O12+R12</f>
        <v>333.5</v>
      </c>
      <c r="X12" s="180"/>
      <c r="Y12" s="75">
        <f>ROUND(SUM(M12,P12,S12)/3,3)</f>
        <v>65.392</v>
      </c>
      <c r="Z12" s="181"/>
    </row>
    <row r="13" spans="1:29" s="20" customFormat="1" ht="48.75" customHeight="1">
      <c r="A13" s="73">
        <v>2</v>
      </c>
      <c r="B13" s="24"/>
      <c r="C13" s="189"/>
      <c r="D13" s="72" t="s">
        <v>113</v>
      </c>
      <c r="E13" s="114" t="s">
        <v>149</v>
      </c>
      <c r="F13" s="177" t="s">
        <v>8</v>
      </c>
      <c r="G13" s="113" t="s">
        <v>180</v>
      </c>
      <c r="H13" s="114" t="s">
        <v>95</v>
      </c>
      <c r="I13" s="115" t="s">
        <v>96</v>
      </c>
      <c r="J13" s="115" t="s">
        <v>93</v>
      </c>
      <c r="K13" s="71" t="s">
        <v>94</v>
      </c>
      <c r="L13" s="74">
        <v>108.5</v>
      </c>
      <c r="M13" s="75">
        <f>L13/1.7-IF($U13=1,0.5,IF($U13=2,1.5,0))-IF($V13=1,0.5,IF($V13=2,1,0))</f>
        <v>63.82352941176471</v>
      </c>
      <c r="N13" s="76">
        <f>RANK(M13,M$12:M$14,0)</f>
        <v>2</v>
      </c>
      <c r="O13" s="74">
        <v>109.5</v>
      </c>
      <c r="P13" s="75">
        <f>O13/1.7-IF($U13=1,0.5,IF($U13=2,1.5,0))-IF($V13=1,0.5,IF($V13=2,1,0))</f>
        <v>64.41176470588235</v>
      </c>
      <c r="Q13" s="76">
        <f>RANK(P13,P$12:P$14,0)</f>
        <v>1</v>
      </c>
      <c r="R13" s="74">
        <v>106.5</v>
      </c>
      <c r="S13" s="75">
        <f>R13/1.7-IF($U13=1,0.5,IF($U13=2,1.5,0))-IF($V13=1,0.5,IF($V13=2,1,0))</f>
        <v>62.64705882352941</v>
      </c>
      <c r="T13" s="76">
        <f>RANK(S13,S$12:S$14,0)</f>
        <v>2</v>
      </c>
      <c r="U13" s="74"/>
      <c r="V13" s="190"/>
      <c r="W13" s="74">
        <f>L13+O13+R13</f>
        <v>324.5</v>
      </c>
      <c r="X13" s="121"/>
      <c r="Y13" s="75">
        <f>ROUND(SUM(M13,P13,S13)/3,3)</f>
        <v>63.627</v>
      </c>
      <c r="Z13" s="191" t="s">
        <v>69</v>
      </c>
      <c r="AA13" s="80"/>
      <c r="AB13" s="80"/>
      <c r="AC13" s="80"/>
    </row>
    <row r="14" spans="1:29" s="80" customFormat="1" ht="42.75" customHeight="1">
      <c r="A14" s="73">
        <v>3</v>
      </c>
      <c r="B14" s="180"/>
      <c r="C14" s="180"/>
      <c r="D14" s="72" t="s">
        <v>101</v>
      </c>
      <c r="E14" s="114" t="s">
        <v>97</v>
      </c>
      <c r="F14" s="177" t="s">
        <v>8</v>
      </c>
      <c r="G14" s="113" t="s">
        <v>98</v>
      </c>
      <c r="H14" s="114" t="s">
        <v>99</v>
      </c>
      <c r="I14" s="115" t="s">
        <v>100</v>
      </c>
      <c r="J14" s="115" t="s">
        <v>93</v>
      </c>
      <c r="K14" s="71" t="s">
        <v>94</v>
      </c>
      <c r="L14" s="74">
        <v>103</v>
      </c>
      <c r="M14" s="75">
        <f>L14/1.7-IF($U14=1,0.5,IF($U14=2,1.5,0))-IF($V14=1,0.5,IF($V14=2,1,0))</f>
        <v>60.58823529411765</v>
      </c>
      <c r="N14" s="76">
        <f>RANK(M14,M$12:M$14,0)</f>
        <v>3</v>
      </c>
      <c r="O14" s="74">
        <v>105</v>
      </c>
      <c r="P14" s="75">
        <f>O14/1.7-IF($U14=1,0.5,IF($U14=2,1.5,0))-IF($V14=1,0.5,IF($V14=2,1,0))</f>
        <v>61.76470588235294</v>
      </c>
      <c r="Q14" s="76">
        <f>RANK(P14,P$12:P$14,0)</f>
        <v>3</v>
      </c>
      <c r="R14" s="74">
        <v>104</v>
      </c>
      <c r="S14" s="75">
        <f>R14/1.7-IF($U14=1,0.5,IF($U14=2,1.5,0))-IF($V14=1,0.5,IF($V14=2,1,0))</f>
        <v>61.1764705882353</v>
      </c>
      <c r="T14" s="76">
        <f>RANK(S14,S$12:S$14,0)</f>
        <v>3</v>
      </c>
      <c r="U14" s="74"/>
      <c r="V14" s="180"/>
      <c r="W14" s="74">
        <f>L14+O14+R14</f>
        <v>312</v>
      </c>
      <c r="X14" s="180"/>
      <c r="Y14" s="75">
        <f>ROUND(SUM(M14,P14,S14)/3,3)</f>
        <v>61.176</v>
      </c>
      <c r="Z14" s="188"/>
      <c r="AA14" s="20"/>
      <c r="AB14" s="20"/>
      <c r="AC14" s="20"/>
    </row>
    <row r="15" spans="1:26" s="25" customFormat="1" ht="56.2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168"/>
      <c r="V15" s="31"/>
      <c r="W15" s="29"/>
      <c r="X15" s="32"/>
      <c r="Y15" s="30"/>
      <c r="Z15" s="33"/>
    </row>
    <row r="16" spans="1:29" ht="39.75" customHeight="1">
      <c r="A16" s="34"/>
      <c r="B16" s="34"/>
      <c r="C16" s="34"/>
      <c r="D16" s="110" t="s">
        <v>16</v>
      </c>
      <c r="E16" s="110"/>
      <c r="F16" s="110"/>
      <c r="G16" s="110"/>
      <c r="H16" s="111" t="s">
        <v>128</v>
      </c>
      <c r="I16" s="34"/>
      <c r="K16" s="111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0"/>
      <c r="E17" s="110"/>
      <c r="F17" s="110"/>
      <c r="G17" s="110"/>
      <c r="H17" s="111"/>
      <c r="I17" s="34"/>
      <c r="K17" s="111"/>
      <c r="L17" s="35"/>
      <c r="M17" s="36"/>
      <c r="N17" s="34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  <row r="18" spans="1:29" ht="39.75" customHeight="1">
      <c r="A18" s="34"/>
      <c r="B18" s="34"/>
      <c r="C18" s="34"/>
      <c r="D18" s="110" t="s">
        <v>9</v>
      </c>
      <c r="E18" s="110"/>
      <c r="F18" s="110"/>
      <c r="G18" s="110"/>
      <c r="H18" s="111" t="s">
        <v>77</v>
      </c>
      <c r="I18" s="34"/>
      <c r="K18" s="111"/>
      <c r="L18" s="35"/>
      <c r="M18" s="39"/>
      <c r="O18" s="37"/>
      <c r="P18" s="38"/>
      <c r="Q18" s="38"/>
      <c r="R18" s="38"/>
      <c r="S18" s="38"/>
      <c r="T18" s="34"/>
      <c r="U18" s="37"/>
      <c r="V18" s="38"/>
      <c r="W18" s="34"/>
      <c r="X18" s="34"/>
      <c r="Y18" s="34"/>
      <c r="Z18" s="34"/>
      <c r="AA18" s="34"/>
      <c r="AB18" s="38"/>
      <c r="AC18" s="34"/>
    </row>
    <row r="19" spans="1:29" ht="36.75" customHeight="1">
      <c r="A19" s="34"/>
      <c r="B19" s="34"/>
      <c r="C19" s="34"/>
      <c r="D19" s="110"/>
      <c r="E19" s="110"/>
      <c r="F19" s="110"/>
      <c r="G19" s="110"/>
      <c r="H19" s="1"/>
      <c r="I19" s="34"/>
      <c r="K19" s="1"/>
      <c r="L19" s="35"/>
      <c r="M19" s="36"/>
      <c r="N19" s="34"/>
      <c r="O19" s="37"/>
      <c r="P19" s="38"/>
      <c r="Q19" s="38"/>
      <c r="R19" s="38"/>
      <c r="S19" s="38"/>
      <c r="T19" s="34"/>
      <c r="U19" s="37"/>
      <c r="V19" s="38"/>
      <c r="W19" s="34"/>
      <c r="X19" s="34"/>
      <c r="Y19" s="34"/>
      <c r="Z19" s="34"/>
      <c r="AA19" s="34"/>
      <c r="AB19" s="38"/>
      <c r="AC19" s="34"/>
    </row>
  </sheetData>
  <sheetProtection/>
  <mergeCells count="26">
    <mergeCell ref="A2:AA2"/>
    <mergeCell ref="D10:D11"/>
    <mergeCell ref="E10:E11"/>
    <mergeCell ref="F10:F11"/>
    <mergeCell ref="G10:G11"/>
    <mergeCell ref="H10:H11"/>
    <mergeCell ref="I10:I11"/>
    <mergeCell ref="V10:V11"/>
    <mergeCell ref="A6:Z6"/>
    <mergeCell ref="K10:K11"/>
    <mergeCell ref="A1:Z1"/>
    <mergeCell ref="A3:Z3"/>
    <mergeCell ref="A4:Z4"/>
    <mergeCell ref="A5:Z5"/>
    <mergeCell ref="A10:A11"/>
    <mergeCell ref="B10:B11"/>
    <mergeCell ref="C10:C11"/>
    <mergeCell ref="A7:AA7"/>
    <mergeCell ref="Y10:Y11"/>
    <mergeCell ref="Z10:Z11"/>
    <mergeCell ref="L10:N10"/>
    <mergeCell ref="W10:W11"/>
    <mergeCell ref="X10:X11"/>
    <mergeCell ref="O10:Q10"/>
    <mergeCell ref="R10:T10"/>
    <mergeCell ref="U10:U11"/>
  </mergeCells>
  <printOptions/>
  <pageMargins left="0.5" right="0.4" top="0.41" bottom="0.15748031496062992" header="0.2362204724409449" footer="0.15748031496062992"/>
  <pageSetup fitToHeight="0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view="pageBreakPreview" zoomScale="85" zoomScaleSheetLayoutView="85" zoomScalePageLayoutView="0" workbookViewId="0" topLeftCell="A1">
      <selection activeCell="J12" sqref="A12:IV12"/>
    </sheetView>
  </sheetViews>
  <sheetFormatPr defaultColWidth="9.140625" defaultRowHeight="12.75"/>
  <cols>
    <col min="1" max="1" width="5.00390625" style="8" customWidth="1"/>
    <col min="2" max="2" width="0.42578125" style="8" hidden="1" customWidth="1"/>
    <col min="3" max="3" width="4.7109375" style="8" hidden="1" customWidth="1"/>
    <col min="4" max="4" width="19.8515625" style="8" customWidth="1"/>
    <col min="5" max="5" width="11.00390625" style="8" customWidth="1"/>
    <col min="6" max="6" width="4.8515625" style="8" customWidth="1"/>
    <col min="7" max="7" width="37.5742187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10.140625" style="8" hidden="1" customWidth="1"/>
    <col min="25" max="25" width="9.7109375" style="41" customWidth="1"/>
    <col min="26" max="26" width="8.00390625" style="8" hidden="1" customWidth="1"/>
    <col min="27" max="27" width="0.5625" style="8" customWidth="1"/>
    <col min="28" max="16384" width="9.140625" style="8" customWidth="1"/>
  </cols>
  <sheetData>
    <row r="1" spans="1:26" ht="94.5" customHeight="1">
      <c r="A1" s="242" t="s">
        <v>88</v>
      </c>
      <c r="B1" s="243"/>
      <c r="C1" s="243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</row>
    <row r="2" spans="1:26" ht="38.25" customHeight="1" hidden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</row>
    <row r="3" spans="1:26" ht="19.5" customHeight="1">
      <c r="A3" s="245" t="s">
        <v>78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</row>
    <row r="4" spans="1:26" s="9" customFormat="1" ht="18" customHeight="1">
      <c r="A4" s="247" t="s">
        <v>70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</row>
    <row r="5" spans="1:26" s="10" customFormat="1" ht="18" customHeight="1">
      <c r="A5" s="248" t="s">
        <v>26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s="11" customFormat="1" ht="18" customHeight="1">
      <c r="A6" s="249" t="s">
        <v>122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</row>
    <row r="7" spans="1:26" s="11" customFormat="1" ht="3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</row>
    <row r="8" spans="1:27" s="83" customFormat="1" ht="18" customHeight="1">
      <c r="A8" s="241" t="s">
        <v>201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</row>
    <row r="9" spans="1:26" ht="7.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s="17" customFormat="1" ht="15" customHeight="1">
      <c r="A10" s="82" t="s">
        <v>87</v>
      </c>
      <c r="B10" s="12"/>
      <c r="C10" s="12"/>
      <c r="D10" s="13"/>
      <c r="E10" s="13"/>
      <c r="F10" s="13"/>
      <c r="G10" s="13"/>
      <c r="H10" s="13"/>
      <c r="I10" s="14"/>
      <c r="J10" s="14"/>
      <c r="K10" s="12"/>
      <c r="L10" s="15"/>
      <c r="M10" s="16"/>
      <c r="O10" s="15"/>
      <c r="P10" s="18"/>
      <c r="R10" s="15"/>
      <c r="S10" s="18"/>
      <c r="Y10" s="67" t="s">
        <v>123</v>
      </c>
      <c r="Z10" s="19"/>
    </row>
    <row r="11" spans="1:26" s="20" customFormat="1" ht="19.5" customHeight="1">
      <c r="A11" s="238" t="s">
        <v>25</v>
      </c>
      <c r="B11" s="239" t="s">
        <v>2</v>
      </c>
      <c r="C11" s="236" t="s">
        <v>12</v>
      </c>
      <c r="D11" s="232" t="s">
        <v>14</v>
      </c>
      <c r="E11" s="232" t="s">
        <v>3</v>
      </c>
      <c r="F11" s="238" t="s">
        <v>13</v>
      </c>
      <c r="G11" s="232" t="s">
        <v>15</v>
      </c>
      <c r="H11" s="232" t="s">
        <v>3</v>
      </c>
      <c r="I11" s="232" t="s">
        <v>4</v>
      </c>
      <c r="J11" s="56"/>
      <c r="K11" s="232" t="s">
        <v>6</v>
      </c>
      <c r="L11" s="233" t="s">
        <v>17</v>
      </c>
      <c r="M11" s="233"/>
      <c r="N11" s="233"/>
      <c r="O11" s="233" t="s">
        <v>18</v>
      </c>
      <c r="P11" s="233"/>
      <c r="Q11" s="233"/>
      <c r="R11" s="233" t="s">
        <v>37</v>
      </c>
      <c r="S11" s="233"/>
      <c r="T11" s="233"/>
      <c r="U11" s="234" t="s">
        <v>19</v>
      </c>
      <c r="V11" s="236" t="s">
        <v>52</v>
      </c>
      <c r="W11" s="238" t="s">
        <v>20</v>
      </c>
      <c r="X11" s="239" t="s">
        <v>58</v>
      </c>
      <c r="Y11" s="240" t="s">
        <v>21</v>
      </c>
      <c r="Z11" s="230" t="s">
        <v>22</v>
      </c>
    </row>
    <row r="12" spans="1:26" s="20" customFormat="1" ht="48.75" customHeight="1">
      <c r="A12" s="238"/>
      <c r="B12" s="239"/>
      <c r="C12" s="237"/>
      <c r="D12" s="232"/>
      <c r="E12" s="232"/>
      <c r="F12" s="238"/>
      <c r="G12" s="232"/>
      <c r="H12" s="232"/>
      <c r="I12" s="232"/>
      <c r="J12" s="56"/>
      <c r="K12" s="232"/>
      <c r="L12" s="21" t="s">
        <v>23</v>
      </c>
      <c r="M12" s="22" t="s">
        <v>24</v>
      </c>
      <c r="N12" s="23" t="s">
        <v>25</v>
      </c>
      <c r="O12" s="21" t="s">
        <v>23</v>
      </c>
      <c r="P12" s="22" t="s">
        <v>24</v>
      </c>
      <c r="Q12" s="23" t="s">
        <v>25</v>
      </c>
      <c r="R12" s="21" t="s">
        <v>23</v>
      </c>
      <c r="S12" s="22" t="s">
        <v>24</v>
      </c>
      <c r="T12" s="23" t="s">
        <v>25</v>
      </c>
      <c r="U12" s="235"/>
      <c r="V12" s="237"/>
      <c r="W12" s="238"/>
      <c r="X12" s="239"/>
      <c r="Y12" s="240"/>
      <c r="Z12" s="231"/>
    </row>
    <row r="13" spans="1:26" s="80" customFormat="1" ht="39.75" customHeight="1">
      <c r="A13" s="73">
        <v>1</v>
      </c>
      <c r="B13" s="24"/>
      <c r="C13" s="68"/>
      <c r="D13" s="72" t="s">
        <v>74</v>
      </c>
      <c r="E13" s="105" t="s">
        <v>73</v>
      </c>
      <c r="F13" s="106" t="s">
        <v>8</v>
      </c>
      <c r="G13" s="113" t="s">
        <v>90</v>
      </c>
      <c r="H13" s="114" t="s">
        <v>85</v>
      </c>
      <c r="I13" s="115" t="s">
        <v>86</v>
      </c>
      <c r="J13" s="115" t="s">
        <v>40</v>
      </c>
      <c r="K13" s="120" t="s">
        <v>155</v>
      </c>
      <c r="L13" s="74">
        <v>192</v>
      </c>
      <c r="M13" s="75">
        <f>L13/3.7-IF($U13=1,0.5,IF($U13=2,1.5,0))-IF($V13=1,0.5,IF($V13=2,1,0))</f>
        <v>51.89189189189189</v>
      </c>
      <c r="N13" s="76">
        <f>RANK(M13,M$12:M$14,0)</f>
        <v>1</v>
      </c>
      <c r="O13" s="74">
        <v>210</v>
      </c>
      <c r="P13" s="75">
        <f>O13/3.7-IF($U13=1,0.5,IF($U13=2,1.5,0))-IF($V13=1,0.5,IF($V13=2,1,0))</f>
        <v>56.75675675675675</v>
      </c>
      <c r="Q13" s="76">
        <f>RANK(P13,P$12:P$14,0)</f>
        <v>1</v>
      </c>
      <c r="R13" s="74">
        <v>199</v>
      </c>
      <c r="S13" s="75">
        <f>R13/3.7-IF($U13=1,0.5,IF($U13=2,1.5,0))-IF($V13=1,0.5,IF($V13=2,1,0))</f>
        <v>53.78378378378378</v>
      </c>
      <c r="T13" s="76">
        <f>RANK(S13,S$12:S$14,0)</f>
        <v>1</v>
      </c>
      <c r="U13" s="77"/>
      <c r="V13" s="77"/>
      <c r="W13" s="74">
        <f>L13+O13+R13</f>
        <v>601</v>
      </c>
      <c r="X13" s="121"/>
      <c r="Y13" s="75">
        <f>ROUND(SUM(M13,P13,S13)/3,3)</f>
        <v>54.144</v>
      </c>
      <c r="Z13" s="86"/>
    </row>
    <row r="14" spans="1:26" s="25" customFormat="1" ht="60.7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9" ht="39.75" customHeight="1">
      <c r="A15" s="34"/>
      <c r="B15" s="34"/>
      <c r="C15" s="34"/>
      <c r="D15" s="110" t="s">
        <v>16</v>
      </c>
      <c r="E15" s="110"/>
      <c r="F15" s="110"/>
      <c r="G15" s="110"/>
      <c r="H15" s="111" t="s">
        <v>128</v>
      </c>
      <c r="I15" s="34"/>
      <c r="K15" s="111"/>
      <c r="L15" s="35"/>
      <c r="M15" s="36"/>
      <c r="N15" s="34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ht="39.75" customHeight="1">
      <c r="A16" s="34"/>
      <c r="B16" s="34"/>
      <c r="C16" s="34"/>
      <c r="D16" s="110"/>
      <c r="E16" s="110"/>
      <c r="F16" s="110"/>
      <c r="G16" s="110"/>
      <c r="H16" s="111"/>
      <c r="I16" s="34"/>
      <c r="K16" s="111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0" t="s">
        <v>9</v>
      </c>
      <c r="E17" s="110"/>
      <c r="F17" s="110"/>
      <c r="G17" s="110"/>
      <c r="H17" s="111" t="s">
        <v>77</v>
      </c>
      <c r="I17" s="34"/>
      <c r="K17" s="111"/>
      <c r="L17" s="35"/>
      <c r="M17" s="39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</sheetData>
  <sheetProtection/>
  <mergeCells count="27">
    <mergeCell ref="U11:U12"/>
    <mergeCell ref="A7:Z7"/>
    <mergeCell ref="Z11:Z12"/>
    <mergeCell ref="A1:Z1"/>
    <mergeCell ref="A2:Z2"/>
    <mergeCell ref="A3:Z3"/>
    <mergeCell ref="A4:Z4"/>
    <mergeCell ref="A5:Z5"/>
    <mergeCell ref="A6:Z6"/>
    <mergeCell ref="I11:I12"/>
    <mergeCell ref="L11:N11"/>
    <mergeCell ref="O11:Q11"/>
    <mergeCell ref="A11:A12"/>
    <mergeCell ref="B11:B12"/>
    <mergeCell ref="C11:C12"/>
    <mergeCell ref="D11:D12"/>
    <mergeCell ref="H11:H12"/>
    <mergeCell ref="A8:AA8"/>
    <mergeCell ref="Y11:Y12"/>
    <mergeCell ref="E11:E12"/>
    <mergeCell ref="R11:T11"/>
    <mergeCell ref="G11:G12"/>
    <mergeCell ref="V11:V12"/>
    <mergeCell ref="W11:W12"/>
    <mergeCell ref="X11:X12"/>
    <mergeCell ref="F11:F12"/>
    <mergeCell ref="K11:K12"/>
  </mergeCells>
  <printOptions/>
  <pageMargins left="0.5" right="0.4" top="0.47" bottom="0.15748031496062992" header="0.2362204724409449" footer="0.15748031496062992"/>
  <pageSetup fitToHeight="0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view="pageBreakPreview" zoomScale="70" zoomScaleNormal="60" zoomScaleSheetLayoutView="70" zoomScalePageLayoutView="0" workbookViewId="0" topLeftCell="A1">
      <selection activeCell="Z21" sqref="Z21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8.421875" style="8" customWidth="1"/>
    <col min="28" max="16384" width="9.140625" style="8" customWidth="1"/>
  </cols>
  <sheetData>
    <row r="1" spans="1:27" ht="80.25" customHeight="1">
      <c r="A1" s="242" t="s">
        <v>88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1:27" ht="18" customHeight="1">
      <c r="A2" s="252" t="s">
        <v>67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</row>
    <row r="3" spans="1:27" s="9" customFormat="1" ht="15.75" customHeight="1">
      <c r="A3" s="247" t="s">
        <v>66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</row>
    <row r="4" spans="1:27" s="10" customFormat="1" ht="23.25" customHeight="1">
      <c r="A4" s="248" t="s">
        <v>26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</row>
    <row r="5" spans="1:27" s="11" customFormat="1" ht="27" customHeight="1">
      <c r="A5" s="249" t="s">
        <v>80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</row>
    <row r="6" spans="1:27" s="93" customFormat="1" ht="18.75" customHeight="1">
      <c r="A6" s="241" t="s">
        <v>202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6" ht="3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s="17" customFormat="1" ht="15" customHeight="1">
      <c r="A8" s="82" t="s">
        <v>87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7"/>
      <c r="Z8" s="67" t="s">
        <v>123</v>
      </c>
    </row>
    <row r="9" spans="1:27" ht="19.5" customHeight="1">
      <c r="A9" s="258" t="s">
        <v>25</v>
      </c>
      <c r="B9" s="255" t="s">
        <v>44</v>
      </c>
      <c r="C9" s="267" t="s">
        <v>12</v>
      </c>
      <c r="D9" s="257" t="s">
        <v>14</v>
      </c>
      <c r="E9" s="257" t="s">
        <v>3</v>
      </c>
      <c r="F9" s="258" t="s">
        <v>13</v>
      </c>
      <c r="G9" s="257" t="s">
        <v>15</v>
      </c>
      <c r="H9" s="257" t="s">
        <v>3</v>
      </c>
      <c r="I9" s="257" t="s">
        <v>4</v>
      </c>
      <c r="J9" s="119"/>
      <c r="K9" s="257" t="s">
        <v>6</v>
      </c>
      <c r="L9" s="266" t="s">
        <v>41</v>
      </c>
      <c r="M9" s="266"/>
      <c r="N9" s="266"/>
      <c r="O9" s="259" t="s">
        <v>37</v>
      </c>
      <c r="P9" s="260"/>
      <c r="Q9" s="260"/>
      <c r="R9" s="260"/>
      <c r="S9" s="260"/>
      <c r="T9" s="260"/>
      <c r="U9" s="261"/>
      <c r="V9" s="255" t="s">
        <v>19</v>
      </c>
      <c r="W9" s="263" t="s">
        <v>52</v>
      </c>
      <c r="X9" s="258"/>
      <c r="Y9" s="255" t="s">
        <v>45</v>
      </c>
      <c r="Z9" s="256" t="s">
        <v>21</v>
      </c>
      <c r="AA9" s="256" t="s">
        <v>22</v>
      </c>
    </row>
    <row r="10" spans="1:27" ht="19.5" customHeight="1">
      <c r="A10" s="258"/>
      <c r="B10" s="255"/>
      <c r="C10" s="268"/>
      <c r="D10" s="257"/>
      <c r="E10" s="257"/>
      <c r="F10" s="258"/>
      <c r="G10" s="257"/>
      <c r="H10" s="257"/>
      <c r="I10" s="257"/>
      <c r="J10" s="119"/>
      <c r="K10" s="257"/>
      <c r="L10" s="266" t="s">
        <v>46</v>
      </c>
      <c r="M10" s="266"/>
      <c r="N10" s="266"/>
      <c r="O10" s="259" t="s">
        <v>47</v>
      </c>
      <c r="P10" s="260"/>
      <c r="Q10" s="260"/>
      <c r="R10" s="260"/>
      <c r="S10" s="260"/>
      <c r="T10" s="260"/>
      <c r="U10" s="261"/>
      <c r="V10" s="262"/>
      <c r="W10" s="264"/>
      <c r="X10" s="258"/>
      <c r="Y10" s="255"/>
      <c r="Z10" s="256"/>
      <c r="AA10" s="256"/>
    </row>
    <row r="11" spans="1:27" ht="83.25" customHeight="1">
      <c r="A11" s="258"/>
      <c r="B11" s="255"/>
      <c r="C11" s="269"/>
      <c r="D11" s="257"/>
      <c r="E11" s="257"/>
      <c r="F11" s="258"/>
      <c r="G11" s="257"/>
      <c r="H11" s="257"/>
      <c r="I11" s="257"/>
      <c r="J11" s="119"/>
      <c r="K11" s="257"/>
      <c r="L11" s="94" t="s">
        <v>23</v>
      </c>
      <c r="M11" s="95" t="s">
        <v>24</v>
      </c>
      <c r="N11" s="94" t="s">
        <v>25</v>
      </c>
      <c r="O11" s="96" t="s">
        <v>48</v>
      </c>
      <c r="P11" s="96" t="s">
        <v>49</v>
      </c>
      <c r="Q11" s="96" t="s">
        <v>50</v>
      </c>
      <c r="R11" s="96" t="s">
        <v>51</v>
      </c>
      <c r="S11" s="95" t="s">
        <v>23</v>
      </c>
      <c r="T11" s="94" t="s">
        <v>24</v>
      </c>
      <c r="U11" s="94" t="s">
        <v>25</v>
      </c>
      <c r="V11" s="255"/>
      <c r="W11" s="265"/>
      <c r="X11" s="258"/>
      <c r="Y11" s="255"/>
      <c r="Z11" s="256"/>
      <c r="AA11" s="256"/>
    </row>
    <row r="12" spans="1:27" ht="34.5" customHeight="1">
      <c r="A12" s="97">
        <v>1</v>
      </c>
      <c r="B12" s="201"/>
      <c r="C12" s="204"/>
      <c r="D12" s="72" t="s">
        <v>181</v>
      </c>
      <c r="E12" s="185" t="s">
        <v>103</v>
      </c>
      <c r="F12" s="177" t="s">
        <v>84</v>
      </c>
      <c r="G12" s="72" t="s">
        <v>102</v>
      </c>
      <c r="H12" s="185">
        <v>24545</v>
      </c>
      <c r="I12" s="115" t="s">
        <v>100</v>
      </c>
      <c r="J12" s="115" t="s">
        <v>93</v>
      </c>
      <c r="K12" s="120" t="s">
        <v>94</v>
      </c>
      <c r="L12" s="74">
        <v>130.5</v>
      </c>
      <c r="M12" s="100">
        <f aca="true" t="shared" si="0" ref="M12:M20">L12/2-IF($W12=1,0.5,IF($W12=2,1,0))</f>
        <v>65.25</v>
      </c>
      <c r="N12" s="76">
        <f aca="true" t="shared" si="1" ref="N12:N20">RANK(M12,M$12:M$20,0)</f>
        <v>1</v>
      </c>
      <c r="O12" s="101">
        <v>6.5</v>
      </c>
      <c r="P12" s="101">
        <v>6.4</v>
      </c>
      <c r="Q12" s="101">
        <v>6.2</v>
      </c>
      <c r="R12" s="101">
        <v>6.5</v>
      </c>
      <c r="S12" s="214">
        <f aca="true" t="shared" si="2" ref="S12:S20">O12+P12+Q12+R12</f>
        <v>25.6</v>
      </c>
      <c r="T12" s="100">
        <f aca="true" t="shared" si="3" ref="T12:T20">S12/0.4-IF($W12=1,0.5,IF($W12=2,1,0))</f>
        <v>64</v>
      </c>
      <c r="U12" s="76">
        <f aca="true" t="shared" si="4" ref="U12:U20">RANK(T12,T$12:T$20,0)</f>
        <v>1</v>
      </c>
      <c r="V12" s="216"/>
      <c r="W12" s="203"/>
      <c r="X12" s="200"/>
      <c r="Y12" s="201"/>
      <c r="Z12" s="100">
        <f aca="true" t="shared" si="5" ref="Z12:Z20">(M12+T12)/2-IF($V12=1,0.5,IF($V12=2,1.5,0))</f>
        <v>64.625</v>
      </c>
      <c r="AA12" s="202" t="s">
        <v>206</v>
      </c>
    </row>
    <row r="13" spans="1:27" ht="34.5" customHeight="1">
      <c r="A13" s="97">
        <v>2</v>
      </c>
      <c r="B13" s="201"/>
      <c r="C13" s="204"/>
      <c r="D13" s="72" t="s">
        <v>146</v>
      </c>
      <c r="E13" s="114" t="s">
        <v>141</v>
      </c>
      <c r="F13" s="106" t="s">
        <v>8</v>
      </c>
      <c r="G13" s="113" t="s">
        <v>161</v>
      </c>
      <c r="H13" s="114" t="s">
        <v>136</v>
      </c>
      <c r="I13" s="115" t="s">
        <v>132</v>
      </c>
      <c r="J13" s="115" t="s">
        <v>133</v>
      </c>
      <c r="K13" s="115" t="s">
        <v>154</v>
      </c>
      <c r="L13" s="74">
        <v>128.5</v>
      </c>
      <c r="M13" s="100">
        <f t="shared" si="0"/>
        <v>64.25</v>
      </c>
      <c r="N13" s="76">
        <f t="shared" si="1"/>
        <v>3</v>
      </c>
      <c r="O13" s="101">
        <v>6.3</v>
      </c>
      <c r="P13" s="101">
        <v>6.3</v>
      </c>
      <c r="Q13" s="101">
        <v>6.3</v>
      </c>
      <c r="R13" s="101">
        <v>6.3</v>
      </c>
      <c r="S13" s="214">
        <f t="shared" si="2"/>
        <v>25.2</v>
      </c>
      <c r="T13" s="100">
        <f t="shared" si="3"/>
        <v>62.99999999999999</v>
      </c>
      <c r="U13" s="76">
        <f t="shared" si="4"/>
        <v>5</v>
      </c>
      <c r="V13" s="216"/>
      <c r="W13" s="203"/>
      <c r="X13" s="200"/>
      <c r="Y13" s="201"/>
      <c r="Z13" s="100">
        <f t="shared" si="5"/>
        <v>63.625</v>
      </c>
      <c r="AA13" s="202" t="s">
        <v>206</v>
      </c>
    </row>
    <row r="14" spans="1:27" ht="34.5" customHeight="1">
      <c r="A14" s="97">
        <v>3</v>
      </c>
      <c r="B14" s="201"/>
      <c r="C14" s="204"/>
      <c r="D14" s="192" t="s">
        <v>164</v>
      </c>
      <c r="E14" s="193" t="s">
        <v>165</v>
      </c>
      <c r="F14" s="115" t="s">
        <v>8</v>
      </c>
      <c r="G14" s="194" t="s">
        <v>166</v>
      </c>
      <c r="H14" s="195" t="s">
        <v>167</v>
      </c>
      <c r="I14" s="115" t="s">
        <v>168</v>
      </c>
      <c r="J14" s="115" t="s">
        <v>168</v>
      </c>
      <c r="K14" s="120" t="s">
        <v>169</v>
      </c>
      <c r="L14" s="74">
        <v>127</v>
      </c>
      <c r="M14" s="100">
        <f t="shared" si="0"/>
        <v>63.5</v>
      </c>
      <c r="N14" s="76">
        <f t="shared" si="1"/>
        <v>5</v>
      </c>
      <c r="O14" s="101">
        <v>6.1</v>
      </c>
      <c r="P14" s="101">
        <v>6.5</v>
      </c>
      <c r="Q14" s="101">
        <v>6.3</v>
      </c>
      <c r="R14" s="101">
        <v>6.4</v>
      </c>
      <c r="S14" s="214">
        <f t="shared" si="2"/>
        <v>25.299999999999997</v>
      </c>
      <c r="T14" s="100">
        <f t="shared" si="3"/>
        <v>63.24999999999999</v>
      </c>
      <c r="U14" s="76">
        <f t="shared" si="4"/>
        <v>3</v>
      </c>
      <c r="V14" s="216"/>
      <c r="W14" s="203"/>
      <c r="X14" s="200"/>
      <c r="Y14" s="201"/>
      <c r="Z14" s="100">
        <f t="shared" si="5"/>
        <v>63.375</v>
      </c>
      <c r="AA14" s="202" t="s">
        <v>206</v>
      </c>
    </row>
    <row r="15" spans="1:27" ht="34.5" customHeight="1">
      <c r="A15" s="97">
        <v>4</v>
      </c>
      <c r="B15" s="201"/>
      <c r="C15" s="204"/>
      <c r="D15" s="72" t="s">
        <v>200</v>
      </c>
      <c r="E15" s="114" t="s">
        <v>182</v>
      </c>
      <c r="F15" s="205" t="s">
        <v>8</v>
      </c>
      <c r="G15" s="206" t="s">
        <v>186</v>
      </c>
      <c r="H15" s="207" t="s">
        <v>187</v>
      </c>
      <c r="I15" s="115" t="s">
        <v>188</v>
      </c>
      <c r="J15" s="115" t="s">
        <v>168</v>
      </c>
      <c r="K15" s="120" t="s">
        <v>183</v>
      </c>
      <c r="L15" s="74">
        <v>124.5</v>
      </c>
      <c r="M15" s="100">
        <f t="shared" si="0"/>
        <v>62.25</v>
      </c>
      <c r="N15" s="76">
        <f t="shared" si="1"/>
        <v>7</v>
      </c>
      <c r="O15" s="101">
        <v>6.3</v>
      </c>
      <c r="P15" s="101">
        <v>6.5</v>
      </c>
      <c r="Q15" s="101">
        <v>6.2</v>
      </c>
      <c r="R15" s="101">
        <v>6.4</v>
      </c>
      <c r="S15" s="214">
        <f t="shared" si="2"/>
        <v>25.4</v>
      </c>
      <c r="T15" s="100">
        <f t="shared" si="3"/>
        <v>63.49999999999999</v>
      </c>
      <c r="U15" s="76">
        <f t="shared" si="4"/>
        <v>2</v>
      </c>
      <c r="V15" s="216"/>
      <c r="W15" s="203"/>
      <c r="X15" s="200"/>
      <c r="Y15" s="201"/>
      <c r="Z15" s="100">
        <f t="shared" si="5"/>
        <v>62.875</v>
      </c>
      <c r="AA15" s="202" t="s">
        <v>84</v>
      </c>
    </row>
    <row r="16" spans="1:29" ht="34.5" customHeight="1">
      <c r="A16" s="97">
        <v>4</v>
      </c>
      <c r="B16" s="98"/>
      <c r="C16" s="217"/>
      <c r="D16" s="72" t="s">
        <v>199</v>
      </c>
      <c r="E16" s="185">
        <v>53311</v>
      </c>
      <c r="F16" s="205" t="s">
        <v>8</v>
      </c>
      <c r="G16" s="197" t="s">
        <v>172</v>
      </c>
      <c r="H16" s="198" t="s">
        <v>171</v>
      </c>
      <c r="I16" s="115" t="s">
        <v>168</v>
      </c>
      <c r="J16" s="115" t="s">
        <v>168</v>
      </c>
      <c r="K16" s="120" t="s">
        <v>183</v>
      </c>
      <c r="L16" s="74">
        <v>128</v>
      </c>
      <c r="M16" s="100">
        <f t="shared" si="0"/>
        <v>64</v>
      </c>
      <c r="N16" s="76">
        <f t="shared" si="1"/>
        <v>4</v>
      </c>
      <c r="O16" s="101">
        <v>6.2</v>
      </c>
      <c r="P16" s="101">
        <v>6.1</v>
      </c>
      <c r="Q16" s="101">
        <v>6.2</v>
      </c>
      <c r="R16" s="101">
        <v>6.2</v>
      </c>
      <c r="S16" s="214">
        <f t="shared" si="2"/>
        <v>24.7</v>
      </c>
      <c r="T16" s="100">
        <f t="shared" si="3"/>
        <v>61.74999999999999</v>
      </c>
      <c r="U16" s="76">
        <f t="shared" si="4"/>
        <v>6</v>
      </c>
      <c r="V16" s="215"/>
      <c r="W16" s="218"/>
      <c r="X16" s="103"/>
      <c r="Y16" s="103"/>
      <c r="Z16" s="100">
        <f t="shared" si="5"/>
        <v>62.875</v>
      </c>
      <c r="AA16" s="202" t="s">
        <v>84</v>
      </c>
      <c r="AB16" s="104"/>
      <c r="AC16" s="104"/>
    </row>
    <row r="17" spans="1:27" ht="34.5" customHeight="1">
      <c r="A17" s="97">
        <v>6</v>
      </c>
      <c r="B17" s="201"/>
      <c r="C17" s="204"/>
      <c r="D17" s="192" t="s">
        <v>164</v>
      </c>
      <c r="E17" s="193" t="s">
        <v>165</v>
      </c>
      <c r="F17" s="196" t="s">
        <v>8</v>
      </c>
      <c r="G17" s="197" t="s">
        <v>172</v>
      </c>
      <c r="H17" s="198" t="s">
        <v>171</v>
      </c>
      <c r="I17" s="115" t="s">
        <v>168</v>
      </c>
      <c r="J17" s="115" t="s">
        <v>168</v>
      </c>
      <c r="K17" s="199" t="s">
        <v>170</v>
      </c>
      <c r="L17" s="74">
        <v>129.5</v>
      </c>
      <c r="M17" s="100">
        <f t="shared" si="0"/>
        <v>64.75</v>
      </c>
      <c r="N17" s="76">
        <f t="shared" si="1"/>
        <v>2</v>
      </c>
      <c r="O17" s="101">
        <v>6</v>
      </c>
      <c r="P17" s="101">
        <v>6.1</v>
      </c>
      <c r="Q17" s="101">
        <v>5.9</v>
      </c>
      <c r="R17" s="101">
        <v>6.1</v>
      </c>
      <c r="S17" s="214">
        <f t="shared" si="2"/>
        <v>24.1</v>
      </c>
      <c r="T17" s="100">
        <f t="shared" si="3"/>
        <v>60.25</v>
      </c>
      <c r="U17" s="76">
        <f t="shared" si="4"/>
        <v>8</v>
      </c>
      <c r="V17" s="216"/>
      <c r="W17" s="203"/>
      <c r="X17" s="200"/>
      <c r="Y17" s="201"/>
      <c r="Z17" s="100">
        <f t="shared" si="5"/>
        <v>62.5</v>
      </c>
      <c r="AA17" s="202" t="s">
        <v>84</v>
      </c>
    </row>
    <row r="18" spans="1:27" ht="34.5" customHeight="1">
      <c r="A18" s="97">
        <v>7</v>
      </c>
      <c r="B18" s="201"/>
      <c r="C18" s="204"/>
      <c r="D18" s="72" t="s">
        <v>147</v>
      </c>
      <c r="E18" s="114" t="s">
        <v>142</v>
      </c>
      <c r="F18" s="106" t="s">
        <v>8</v>
      </c>
      <c r="G18" s="113" t="s">
        <v>160</v>
      </c>
      <c r="H18" s="114" t="s">
        <v>131</v>
      </c>
      <c r="I18" s="115" t="s">
        <v>132</v>
      </c>
      <c r="J18" s="115" t="s">
        <v>133</v>
      </c>
      <c r="K18" s="115" t="s">
        <v>154</v>
      </c>
      <c r="L18" s="74">
        <v>120.5</v>
      </c>
      <c r="M18" s="100">
        <f t="shared" si="0"/>
        <v>60.25</v>
      </c>
      <c r="N18" s="76">
        <f t="shared" si="1"/>
        <v>9</v>
      </c>
      <c r="O18" s="101">
        <v>6.3</v>
      </c>
      <c r="P18" s="101">
        <v>6.2</v>
      </c>
      <c r="Q18" s="101">
        <v>6.3</v>
      </c>
      <c r="R18" s="101">
        <v>6.4</v>
      </c>
      <c r="S18" s="214">
        <f t="shared" si="2"/>
        <v>25.200000000000003</v>
      </c>
      <c r="T18" s="100">
        <f t="shared" si="3"/>
        <v>63.00000000000001</v>
      </c>
      <c r="U18" s="76">
        <f t="shared" si="4"/>
        <v>4</v>
      </c>
      <c r="V18" s="216"/>
      <c r="W18" s="203"/>
      <c r="X18" s="200"/>
      <c r="Y18" s="201"/>
      <c r="Z18" s="100">
        <f t="shared" si="5"/>
        <v>61.625</v>
      </c>
      <c r="AA18" s="202" t="s">
        <v>84</v>
      </c>
    </row>
    <row r="19" spans="1:27" ht="34.5" customHeight="1">
      <c r="A19" s="97">
        <v>7</v>
      </c>
      <c r="B19" s="201"/>
      <c r="C19" s="204"/>
      <c r="D19" s="72" t="s">
        <v>184</v>
      </c>
      <c r="E19" s="114" t="s">
        <v>185</v>
      </c>
      <c r="F19" s="205" t="s">
        <v>8</v>
      </c>
      <c r="G19" s="197" t="s">
        <v>172</v>
      </c>
      <c r="H19" s="198" t="s">
        <v>171</v>
      </c>
      <c r="I19" s="115" t="s">
        <v>168</v>
      </c>
      <c r="J19" s="115" t="s">
        <v>168</v>
      </c>
      <c r="K19" s="120" t="s">
        <v>183</v>
      </c>
      <c r="L19" s="74">
        <v>127</v>
      </c>
      <c r="M19" s="100">
        <f t="shared" si="0"/>
        <v>63.5</v>
      </c>
      <c r="N19" s="76">
        <f t="shared" si="1"/>
        <v>5</v>
      </c>
      <c r="O19" s="101">
        <v>5.9</v>
      </c>
      <c r="P19" s="101">
        <v>6.2</v>
      </c>
      <c r="Q19" s="101">
        <v>6</v>
      </c>
      <c r="R19" s="101">
        <v>6.2</v>
      </c>
      <c r="S19" s="214">
        <f t="shared" si="2"/>
        <v>24.3</v>
      </c>
      <c r="T19" s="100">
        <f t="shared" si="3"/>
        <v>60.75</v>
      </c>
      <c r="U19" s="76">
        <f t="shared" si="4"/>
        <v>7</v>
      </c>
      <c r="V19" s="216">
        <v>1</v>
      </c>
      <c r="W19" s="203"/>
      <c r="X19" s="200"/>
      <c r="Y19" s="201"/>
      <c r="Z19" s="100">
        <f t="shared" si="5"/>
        <v>61.625</v>
      </c>
      <c r="AA19" s="202" t="s">
        <v>84</v>
      </c>
    </row>
    <row r="20" spans="1:29" s="104" customFormat="1" ht="34.5" customHeight="1">
      <c r="A20" s="97">
        <v>9</v>
      </c>
      <c r="B20" s="201"/>
      <c r="C20" s="201"/>
      <c r="D20" s="72" t="s">
        <v>189</v>
      </c>
      <c r="E20" s="185">
        <v>55709</v>
      </c>
      <c r="F20" s="115" t="s">
        <v>8</v>
      </c>
      <c r="G20" s="194" t="s">
        <v>166</v>
      </c>
      <c r="H20" s="195" t="s">
        <v>167</v>
      </c>
      <c r="I20" s="115" t="s">
        <v>168</v>
      </c>
      <c r="J20" s="115" t="s">
        <v>168</v>
      </c>
      <c r="K20" s="120" t="s">
        <v>183</v>
      </c>
      <c r="L20" s="74">
        <v>121</v>
      </c>
      <c r="M20" s="100">
        <f t="shared" si="0"/>
        <v>60.5</v>
      </c>
      <c r="N20" s="76">
        <f t="shared" si="1"/>
        <v>8</v>
      </c>
      <c r="O20" s="101">
        <v>6</v>
      </c>
      <c r="P20" s="101">
        <v>5.9</v>
      </c>
      <c r="Q20" s="101">
        <v>5.9</v>
      </c>
      <c r="R20" s="101">
        <v>6.1</v>
      </c>
      <c r="S20" s="214">
        <f t="shared" si="2"/>
        <v>23.9</v>
      </c>
      <c r="T20" s="100">
        <f t="shared" si="3"/>
        <v>59.74999999999999</v>
      </c>
      <c r="U20" s="76">
        <f t="shared" si="4"/>
        <v>9</v>
      </c>
      <c r="V20" s="216" t="s">
        <v>203</v>
      </c>
      <c r="W20" s="201"/>
      <c r="X20" s="200"/>
      <c r="Y20" s="201"/>
      <c r="Z20" s="100">
        <f t="shared" si="5"/>
        <v>60.125</v>
      </c>
      <c r="AA20" s="202" t="s">
        <v>205</v>
      </c>
      <c r="AB20"/>
      <c r="AC20"/>
    </row>
    <row r="21" spans="1:26" s="25" customFormat="1" ht="40.5" customHeight="1">
      <c r="A21" s="26"/>
      <c r="B21" s="27"/>
      <c r="C21" s="28"/>
      <c r="D21" s="42"/>
      <c r="E21" s="3"/>
      <c r="F21" s="4"/>
      <c r="G21" s="5"/>
      <c r="H21" s="43"/>
      <c r="I21" s="44"/>
      <c r="J21" s="4"/>
      <c r="K21" s="6"/>
      <c r="L21" s="29"/>
      <c r="M21" s="30"/>
      <c r="N21" s="31"/>
      <c r="O21" s="29"/>
      <c r="P21" s="30"/>
      <c r="Q21" s="31"/>
      <c r="R21" s="29"/>
      <c r="S21" s="30"/>
      <c r="T21" s="31"/>
      <c r="U21" s="31"/>
      <c r="V21" s="31"/>
      <c r="W21" s="29"/>
      <c r="X21" s="32"/>
      <c r="Y21" s="30"/>
      <c r="Z21" s="33"/>
    </row>
    <row r="22" spans="1:29" ht="39.75" customHeight="1">
      <c r="A22" s="34"/>
      <c r="B22" s="34"/>
      <c r="C22" s="34"/>
      <c r="D22" s="110" t="s">
        <v>16</v>
      </c>
      <c r="E22" s="110"/>
      <c r="F22" s="110"/>
      <c r="G22" s="110"/>
      <c r="H22" s="111" t="s">
        <v>128</v>
      </c>
      <c r="I22" s="34"/>
      <c r="K22" s="111"/>
      <c r="L22" s="35"/>
      <c r="M22" s="36"/>
      <c r="N22" s="34"/>
      <c r="O22" s="37"/>
      <c r="P22" s="38"/>
      <c r="Q22" s="38"/>
      <c r="R22" s="38"/>
      <c r="S22" s="38"/>
      <c r="T22" s="34"/>
      <c r="U22" s="37"/>
      <c r="V22" s="38"/>
      <c r="W22" s="34"/>
      <c r="X22" s="34"/>
      <c r="Y22" s="34"/>
      <c r="Z22" s="34"/>
      <c r="AA22" s="34"/>
      <c r="AB22" s="38"/>
      <c r="AC22" s="34"/>
    </row>
    <row r="23" spans="1:29" ht="39.75" customHeight="1">
      <c r="A23" s="34"/>
      <c r="B23" s="34"/>
      <c r="C23" s="34"/>
      <c r="D23" s="110"/>
      <c r="E23" s="110"/>
      <c r="F23" s="110"/>
      <c r="G23" s="110"/>
      <c r="H23" s="111"/>
      <c r="I23" s="34"/>
      <c r="K23" s="111"/>
      <c r="L23" s="35"/>
      <c r="M23" s="36"/>
      <c r="N23" s="34"/>
      <c r="O23" s="37"/>
      <c r="P23" s="38"/>
      <c r="Q23" s="38"/>
      <c r="R23" s="38"/>
      <c r="S23" s="38"/>
      <c r="T23" s="34"/>
      <c r="U23" s="37"/>
      <c r="V23" s="38"/>
      <c r="W23" s="34"/>
      <c r="X23" s="34"/>
      <c r="Y23" s="34"/>
      <c r="Z23" s="34"/>
      <c r="AA23" s="34"/>
      <c r="AB23" s="38"/>
      <c r="AC23" s="34"/>
    </row>
    <row r="24" spans="1:29" ht="39.75" customHeight="1">
      <c r="A24" s="34"/>
      <c r="B24" s="34"/>
      <c r="C24" s="34"/>
      <c r="D24" s="110" t="s">
        <v>9</v>
      </c>
      <c r="E24" s="110"/>
      <c r="F24" s="110"/>
      <c r="G24" s="110"/>
      <c r="H24" s="111" t="s">
        <v>77</v>
      </c>
      <c r="I24" s="34"/>
      <c r="K24" s="111"/>
      <c r="L24" s="35"/>
      <c r="M24" s="39"/>
      <c r="O24" s="37"/>
      <c r="P24" s="38"/>
      <c r="Q24" s="38"/>
      <c r="R24" s="38"/>
      <c r="S24" s="38"/>
      <c r="T24" s="34"/>
      <c r="U24" s="37"/>
      <c r="V24" s="38"/>
      <c r="W24" s="34"/>
      <c r="X24" s="34"/>
      <c r="Y24" s="34"/>
      <c r="Z24" s="34"/>
      <c r="AA24" s="34"/>
      <c r="AB24" s="38"/>
      <c r="AC24" s="34"/>
    </row>
  </sheetData>
  <sheetProtection/>
  <mergeCells count="26">
    <mergeCell ref="A5:AA5"/>
    <mergeCell ref="A6:AA6"/>
    <mergeCell ref="A9:A11"/>
    <mergeCell ref="B9:B11"/>
    <mergeCell ref="C9:C11"/>
    <mergeCell ref="A1:AA1"/>
    <mergeCell ref="A2:AA2"/>
    <mergeCell ref="A3:AA3"/>
    <mergeCell ref="A4:AA4"/>
    <mergeCell ref="AA9:AA11"/>
    <mergeCell ref="H9:H11"/>
    <mergeCell ref="I9:I11"/>
    <mergeCell ref="K9:K11"/>
    <mergeCell ref="L9:N9"/>
    <mergeCell ref="O9:U9"/>
    <mergeCell ref="L10:N10"/>
    <mergeCell ref="Y9:Y11"/>
    <mergeCell ref="Z9:Z11"/>
    <mergeCell ref="D9:D11"/>
    <mergeCell ref="E9:E11"/>
    <mergeCell ref="F9:F11"/>
    <mergeCell ref="O10:U10"/>
    <mergeCell ref="V9:V11"/>
    <mergeCell ref="W9:W11"/>
    <mergeCell ref="X9:X11"/>
    <mergeCell ref="G9:G11"/>
  </mergeCells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view="pageBreakPreview" zoomScale="75" zoomScaleNormal="60" zoomScaleSheetLayoutView="75" zoomScalePageLayoutView="0" workbookViewId="0" topLeftCell="A1">
      <selection activeCell="A6" sqref="A6:AA6"/>
    </sheetView>
  </sheetViews>
  <sheetFormatPr defaultColWidth="9.140625" defaultRowHeight="12.75"/>
  <cols>
    <col min="1" max="1" width="5.57421875" style="133" customWidth="1"/>
    <col min="2" max="3" width="4.7109375" style="133" hidden="1" customWidth="1"/>
    <col min="4" max="4" width="19.00390625" style="133" customWidth="1"/>
    <col min="5" max="5" width="10.421875" style="133" customWidth="1"/>
    <col min="6" max="6" width="5.8515625" style="133" customWidth="1"/>
    <col min="7" max="7" width="35.28125" style="133" customWidth="1"/>
    <col min="8" max="8" width="13.421875" style="133" customWidth="1"/>
    <col min="9" max="9" width="16.57421875" style="133" customWidth="1"/>
    <col min="10" max="10" width="12.7109375" style="133" hidden="1" customWidth="1"/>
    <col min="11" max="11" width="23.8515625" style="133" customWidth="1"/>
    <col min="12" max="12" width="8.00390625" style="158" customWidth="1"/>
    <col min="13" max="13" width="10.57421875" style="159" customWidth="1"/>
    <col min="14" max="14" width="6.8515625" style="133" customWidth="1"/>
    <col min="15" max="15" width="6.8515625" style="158" customWidth="1"/>
    <col min="16" max="16" width="6.8515625" style="159" customWidth="1"/>
    <col min="17" max="17" width="6.8515625" style="133" customWidth="1"/>
    <col min="18" max="18" width="6.8515625" style="158" customWidth="1"/>
    <col min="19" max="19" width="8.7109375" style="159" customWidth="1"/>
    <col min="20" max="20" width="10.57421875" style="133" customWidth="1"/>
    <col min="21" max="21" width="5.7109375" style="133" customWidth="1"/>
    <col min="22" max="23" width="4.421875" style="133" customWidth="1"/>
    <col min="24" max="24" width="4.421875" style="133" hidden="1" customWidth="1"/>
    <col min="25" max="25" width="4.421875" style="159" hidden="1" customWidth="1"/>
    <col min="26" max="26" width="11.57421875" style="133" customWidth="1"/>
    <col min="27" max="27" width="0.2890625" style="133" customWidth="1"/>
    <col min="28" max="28" width="9.140625" style="133" customWidth="1"/>
    <col min="29" max="16384" width="9.140625" style="133" customWidth="1"/>
  </cols>
  <sheetData>
    <row r="1" spans="1:27" ht="80.25" customHeight="1">
      <c r="A1" s="270" t="s">
        <v>88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7" ht="18" customHeight="1">
      <c r="A2" s="252" t="s">
        <v>65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</row>
    <row r="3" spans="1:27" s="134" customFormat="1" ht="15.75" customHeight="1">
      <c r="A3" s="272" t="s">
        <v>66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</row>
    <row r="4" spans="1:27" s="135" customFormat="1" ht="23.25" customHeight="1">
      <c r="A4" s="248" t="s">
        <v>26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</row>
    <row r="5" spans="1:27" s="136" customFormat="1" ht="27" customHeight="1">
      <c r="A5" s="273" t="s">
        <v>81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</row>
    <row r="6" spans="1:27" s="160" customFormat="1" ht="18.75" customHeight="1">
      <c r="A6" s="241" t="s">
        <v>202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6" ht="3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</row>
    <row r="8" spans="1:26" s="142" customFormat="1" ht="15" customHeight="1">
      <c r="A8" s="82" t="s">
        <v>87</v>
      </c>
      <c r="B8" s="137"/>
      <c r="C8" s="137"/>
      <c r="D8" s="138"/>
      <c r="E8" s="138"/>
      <c r="F8" s="138"/>
      <c r="G8" s="138"/>
      <c r="H8" s="138"/>
      <c r="I8" s="139"/>
      <c r="J8" s="139"/>
      <c r="K8" s="137"/>
      <c r="L8" s="140"/>
      <c r="M8" s="141"/>
      <c r="O8" s="140"/>
      <c r="P8" s="143"/>
      <c r="R8" s="140"/>
      <c r="S8" s="143"/>
      <c r="Y8" s="67"/>
      <c r="Z8" s="67" t="s">
        <v>123</v>
      </c>
    </row>
    <row r="9" spans="1:27" ht="19.5" customHeight="1">
      <c r="A9" s="258" t="s">
        <v>25</v>
      </c>
      <c r="B9" s="255" t="s">
        <v>44</v>
      </c>
      <c r="C9" s="267" t="s">
        <v>12</v>
      </c>
      <c r="D9" s="257" t="s">
        <v>14</v>
      </c>
      <c r="E9" s="257" t="s">
        <v>3</v>
      </c>
      <c r="F9" s="258" t="s">
        <v>13</v>
      </c>
      <c r="G9" s="257" t="s">
        <v>15</v>
      </c>
      <c r="H9" s="257" t="s">
        <v>3</v>
      </c>
      <c r="I9" s="257" t="s">
        <v>4</v>
      </c>
      <c r="J9" s="119"/>
      <c r="K9" s="257" t="s">
        <v>6</v>
      </c>
      <c r="L9" s="266" t="s">
        <v>41</v>
      </c>
      <c r="M9" s="266"/>
      <c r="N9" s="266"/>
      <c r="O9" s="259" t="s">
        <v>37</v>
      </c>
      <c r="P9" s="260"/>
      <c r="Q9" s="260"/>
      <c r="R9" s="260"/>
      <c r="S9" s="260"/>
      <c r="T9" s="260"/>
      <c r="U9" s="261"/>
      <c r="V9" s="255" t="s">
        <v>19</v>
      </c>
      <c r="W9" s="263" t="s">
        <v>52</v>
      </c>
      <c r="X9" s="258"/>
      <c r="Y9" s="255" t="s">
        <v>45</v>
      </c>
      <c r="Z9" s="256" t="s">
        <v>21</v>
      </c>
      <c r="AA9" s="256" t="s">
        <v>22</v>
      </c>
    </row>
    <row r="10" spans="1:27" ht="19.5" customHeight="1">
      <c r="A10" s="258"/>
      <c r="B10" s="255"/>
      <c r="C10" s="268"/>
      <c r="D10" s="257"/>
      <c r="E10" s="257"/>
      <c r="F10" s="258"/>
      <c r="G10" s="257"/>
      <c r="H10" s="257"/>
      <c r="I10" s="257"/>
      <c r="J10" s="119"/>
      <c r="K10" s="257"/>
      <c r="L10" s="266" t="s">
        <v>46</v>
      </c>
      <c r="M10" s="266"/>
      <c r="N10" s="266"/>
      <c r="O10" s="259" t="s">
        <v>47</v>
      </c>
      <c r="P10" s="260"/>
      <c r="Q10" s="260"/>
      <c r="R10" s="260"/>
      <c r="S10" s="260"/>
      <c r="T10" s="260"/>
      <c r="U10" s="261"/>
      <c r="V10" s="262"/>
      <c r="W10" s="264"/>
      <c r="X10" s="258"/>
      <c r="Y10" s="255"/>
      <c r="Z10" s="256"/>
      <c r="AA10" s="256"/>
    </row>
    <row r="11" spans="1:27" ht="83.25" customHeight="1">
      <c r="A11" s="258"/>
      <c r="B11" s="255"/>
      <c r="C11" s="269"/>
      <c r="D11" s="257"/>
      <c r="E11" s="257"/>
      <c r="F11" s="258"/>
      <c r="G11" s="257"/>
      <c r="H11" s="257"/>
      <c r="I11" s="257"/>
      <c r="J11" s="119"/>
      <c r="K11" s="257"/>
      <c r="L11" s="94" t="s">
        <v>23</v>
      </c>
      <c r="M11" s="95" t="s">
        <v>24</v>
      </c>
      <c r="N11" s="94" t="s">
        <v>25</v>
      </c>
      <c r="O11" s="96" t="s">
        <v>48</v>
      </c>
      <c r="P11" s="96" t="s">
        <v>49</v>
      </c>
      <c r="Q11" s="96" t="s">
        <v>50</v>
      </c>
      <c r="R11" s="96" t="s">
        <v>51</v>
      </c>
      <c r="S11" s="95" t="s">
        <v>23</v>
      </c>
      <c r="T11" s="94" t="s">
        <v>24</v>
      </c>
      <c r="U11" s="94" t="s">
        <v>25</v>
      </c>
      <c r="V11" s="255"/>
      <c r="W11" s="265"/>
      <c r="X11" s="258"/>
      <c r="Y11" s="255"/>
      <c r="Z11" s="256"/>
      <c r="AA11" s="256"/>
    </row>
    <row r="12" spans="1:27" s="104" customFormat="1" ht="39" customHeight="1">
      <c r="A12" s="97">
        <v>1</v>
      </c>
      <c r="B12" s="98"/>
      <c r="C12" s="68"/>
      <c r="D12" s="72" t="s">
        <v>112</v>
      </c>
      <c r="E12" s="185" t="s">
        <v>109</v>
      </c>
      <c r="F12" s="177" t="s">
        <v>8</v>
      </c>
      <c r="G12" s="72" t="s">
        <v>178</v>
      </c>
      <c r="H12" s="185" t="s">
        <v>105</v>
      </c>
      <c r="I12" s="115" t="s">
        <v>106</v>
      </c>
      <c r="J12" s="115" t="s">
        <v>106</v>
      </c>
      <c r="K12" s="187" t="s">
        <v>110</v>
      </c>
      <c r="L12" s="74">
        <v>128.5</v>
      </c>
      <c r="M12" s="100">
        <f aca="true" t="shared" si="0" ref="M12:M17">L12/2-IF($W12=1,0.5,IF($W12=2,1,0))</f>
        <v>64.25</v>
      </c>
      <c r="N12" s="76">
        <f aca="true" t="shared" si="1" ref="N12:N17">RANK(M12,M$12:M$17,0)</f>
        <v>5</v>
      </c>
      <c r="O12" s="101">
        <v>6.5</v>
      </c>
      <c r="P12" s="101">
        <v>6.6</v>
      </c>
      <c r="Q12" s="101">
        <v>6.4</v>
      </c>
      <c r="R12" s="101">
        <v>6.5</v>
      </c>
      <c r="S12" s="99">
        <f aca="true" t="shared" si="2" ref="S12:S17">O12+P12+Q12+R12</f>
        <v>26</v>
      </c>
      <c r="T12" s="100">
        <f aca="true" t="shared" si="3" ref="T12:T17">S12/0.4-IF($W12=1,0.5,IF($W12=2,1,0))</f>
        <v>65</v>
      </c>
      <c r="U12" s="76">
        <f aca="true" t="shared" si="4" ref="U12:U17">RANK(T12,T$12:T$17,0)</f>
        <v>1</v>
      </c>
      <c r="V12" s="102"/>
      <c r="W12" s="102"/>
      <c r="X12" s="103"/>
      <c r="Y12" s="103"/>
      <c r="Z12" s="100">
        <f aca="true" t="shared" si="5" ref="Z12:Z17">(M12+T12)/2-IF($V12=1,0.5,IF($V12=2,1.5,0))</f>
        <v>64.625</v>
      </c>
      <c r="AA12" s="107"/>
    </row>
    <row r="13" spans="1:27" s="104" customFormat="1" ht="39" customHeight="1">
      <c r="A13" s="97">
        <v>1</v>
      </c>
      <c r="B13" s="98"/>
      <c r="C13" s="68"/>
      <c r="D13" s="72" t="s">
        <v>150</v>
      </c>
      <c r="E13" s="114" t="s">
        <v>151</v>
      </c>
      <c r="F13" s="162">
        <v>2</v>
      </c>
      <c r="G13" s="72" t="s">
        <v>102</v>
      </c>
      <c r="H13" s="185">
        <v>24545</v>
      </c>
      <c r="I13" s="115" t="s">
        <v>100</v>
      </c>
      <c r="J13" s="115" t="s">
        <v>93</v>
      </c>
      <c r="K13" s="187" t="s">
        <v>94</v>
      </c>
      <c r="L13" s="74">
        <v>134.5</v>
      </c>
      <c r="M13" s="100">
        <f t="shared" si="0"/>
        <v>67.25</v>
      </c>
      <c r="N13" s="76">
        <f t="shared" si="1"/>
        <v>1</v>
      </c>
      <c r="O13" s="101">
        <v>6.1</v>
      </c>
      <c r="P13" s="101">
        <v>6.1</v>
      </c>
      <c r="Q13" s="101">
        <v>6.3</v>
      </c>
      <c r="R13" s="101">
        <v>6.3</v>
      </c>
      <c r="S13" s="99">
        <f t="shared" si="2"/>
        <v>24.8</v>
      </c>
      <c r="T13" s="100">
        <f t="shared" si="3"/>
        <v>62</v>
      </c>
      <c r="U13" s="76">
        <f t="shared" si="4"/>
        <v>5</v>
      </c>
      <c r="V13" s="102"/>
      <c r="W13" s="102"/>
      <c r="X13" s="103"/>
      <c r="Y13" s="103"/>
      <c r="Z13" s="100">
        <f t="shared" si="5"/>
        <v>64.625</v>
      </c>
      <c r="AA13" s="107"/>
    </row>
    <row r="14" spans="1:27" s="104" customFormat="1" ht="39" customHeight="1">
      <c r="A14" s="97">
        <v>3</v>
      </c>
      <c r="B14" s="98"/>
      <c r="C14" s="68"/>
      <c r="D14" s="72" t="s">
        <v>197</v>
      </c>
      <c r="E14" s="114"/>
      <c r="F14" s="106" t="s">
        <v>8</v>
      </c>
      <c r="G14" s="72" t="s">
        <v>198</v>
      </c>
      <c r="H14" s="185">
        <v>27447</v>
      </c>
      <c r="I14" s="115" t="s">
        <v>156</v>
      </c>
      <c r="J14" s="115" t="s">
        <v>40</v>
      </c>
      <c r="K14" s="120" t="s">
        <v>157</v>
      </c>
      <c r="L14" s="74">
        <v>130</v>
      </c>
      <c r="M14" s="100">
        <f t="shared" si="0"/>
        <v>65</v>
      </c>
      <c r="N14" s="76">
        <f t="shared" si="1"/>
        <v>2</v>
      </c>
      <c r="O14" s="101">
        <v>6.4</v>
      </c>
      <c r="P14" s="101">
        <v>6.4</v>
      </c>
      <c r="Q14" s="101">
        <v>6.3</v>
      </c>
      <c r="R14" s="101">
        <v>6.4</v>
      </c>
      <c r="S14" s="99">
        <f t="shared" si="2"/>
        <v>25.5</v>
      </c>
      <c r="T14" s="100">
        <f t="shared" si="3"/>
        <v>63.75</v>
      </c>
      <c r="U14" s="76">
        <f t="shared" si="4"/>
        <v>3</v>
      </c>
      <c r="V14" s="102"/>
      <c r="W14" s="102"/>
      <c r="X14" s="103"/>
      <c r="Y14" s="103"/>
      <c r="Z14" s="100">
        <f t="shared" si="5"/>
        <v>64.375</v>
      </c>
      <c r="AA14" s="107"/>
    </row>
    <row r="15" spans="1:27" s="104" customFormat="1" ht="39" customHeight="1">
      <c r="A15" s="97">
        <v>4</v>
      </c>
      <c r="B15" s="98"/>
      <c r="C15" s="68"/>
      <c r="D15" s="72" t="s">
        <v>191</v>
      </c>
      <c r="E15" s="114" t="s">
        <v>190</v>
      </c>
      <c r="F15" s="205" t="s">
        <v>8</v>
      </c>
      <c r="G15" s="206" t="s">
        <v>186</v>
      </c>
      <c r="H15" s="207" t="s">
        <v>187</v>
      </c>
      <c r="I15" s="115" t="s">
        <v>188</v>
      </c>
      <c r="J15" s="115" t="s">
        <v>168</v>
      </c>
      <c r="K15" s="120" t="s">
        <v>183</v>
      </c>
      <c r="L15" s="74">
        <v>129</v>
      </c>
      <c r="M15" s="100">
        <f t="shared" si="0"/>
        <v>64.5</v>
      </c>
      <c r="N15" s="76">
        <f t="shared" si="1"/>
        <v>4</v>
      </c>
      <c r="O15" s="101">
        <v>6.4</v>
      </c>
      <c r="P15" s="101">
        <v>6.4</v>
      </c>
      <c r="Q15" s="101">
        <v>6.4</v>
      </c>
      <c r="R15" s="101">
        <v>6.4</v>
      </c>
      <c r="S15" s="99">
        <f t="shared" si="2"/>
        <v>25.6</v>
      </c>
      <c r="T15" s="100">
        <f t="shared" si="3"/>
        <v>64</v>
      </c>
      <c r="U15" s="76">
        <f t="shared" si="4"/>
        <v>2</v>
      </c>
      <c r="V15" s="102"/>
      <c r="W15" s="102"/>
      <c r="X15" s="103"/>
      <c r="Y15" s="103"/>
      <c r="Z15" s="100">
        <f t="shared" si="5"/>
        <v>64.25</v>
      </c>
      <c r="AA15" s="107"/>
    </row>
    <row r="16" spans="1:27" s="104" customFormat="1" ht="39" customHeight="1">
      <c r="A16" s="97">
        <v>5</v>
      </c>
      <c r="B16" s="98"/>
      <c r="C16" s="68"/>
      <c r="D16" s="72" t="s">
        <v>162</v>
      </c>
      <c r="E16" s="114" t="s">
        <v>158</v>
      </c>
      <c r="F16" s="106" t="s">
        <v>8</v>
      </c>
      <c r="G16" s="72" t="s">
        <v>163</v>
      </c>
      <c r="H16" s="185">
        <v>26964</v>
      </c>
      <c r="I16" s="115" t="s">
        <v>156</v>
      </c>
      <c r="J16" s="115" t="s">
        <v>40</v>
      </c>
      <c r="K16" s="120" t="s">
        <v>159</v>
      </c>
      <c r="L16" s="74">
        <v>129.5</v>
      </c>
      <c r="M16" s="100">
        <f t="shared" si="0"/>
        <v>64.75</v>
      </c>
      <c r="N16" s="76">
        <f t="shared" si="1"/>
        <v>3</v>
      </c>
      <c r="O16" s="101">
        <v>6.2</v>
      </c>
      <c r="P16" s="101">
        <v>6.1</v>
      </c>
      <c r="Q16" s="101">
        <v>6.3</v>
      </c>
      <c r="R16" s="101">
        <v>6.2</v>
      </c>
      <c r="S16" s="99">
        <f t="shared" si="2"/>
        <v>24.8</v>
      </c>
      <c r="T16" s="100">
        <f t="shared" si="3"/>
        <v>62</v>
      </c>
      <c r="U16" s="76">
        <f t="shared" si="4"/>
        <v>5</v>
      </c>
      <c r="V16" s="102"/>
      <c r="W16" s="102"/>
      <c r="X16" s="103"/>
      <c r="Y16" s="103"/>
      <c r="Z16" s="100">
        <f t="shared" si="5"/>
        <v>63.375</v>
      </c>
      <c r="AA16" s="107"/>
    </row>
    <row r="17" spans="1:27" s="104" customFormat="1" ht="39" customHeight="1">
      <c r="A17" s="97">
        <v>6</v>
      </c>
      <c r="B17" s="98"/>
      <c r="C17" s="68"/>
      <c r="D17" s="72" t="s">
        <v>176</v>
      </c>
      <c r="E17" s="185" t="s">
        <v>104</v>
      </c>
      <c r="F17" s="177" t="s">
        <v>134</v>
      </c>
      <c r="G17" s="113" t="s">
        <v>179</v>
      </c>
      <c r="H17" s="114" t="s">
        <v>173</v>
      </c>
      <c r="I17" s="115" t="s">
        <v>174</v>
      </c>
      <c r="J17" s="115" t="s">
        <v>35</v>
      </c>
      <c r="K17" s="120" t="s">
        <v>175</v>
      </c>
      <c r="L17" s="74">
        <v>126</v>
      </c>
      <c r="M17" s="100">
        <f t="shared" si="0"/>
        <v>63</v>
      </c>
      <c r="N17" s="76">
        <f t="shared" si="1"/>
        <v>6</v>
      </c>
      <c r="O17" s="101">
        <v>6.1</v>
      </c>
      <c r="P17" s="101">
        <v>6.3</v>
      </c>
      <c r="Q17" s="101">
        <v>6.2</v>
      </c>
      <c r="R17" s="101">
        <v>6.3</v>
      </c>
      <c r="S17" s="99">
        <f t="shared" si="2"/>
        <v>24.9</v>
      </c>
      <c r="T17" s="100">
        <f t="shared" si="3"/>
        <v>62.24999999999999</v>
      </c>
      <c r="U17" s="76">
        <f t="shared" si="4"/>
        <v>4</v>
      </c>
      <c r="V17" s="102"/>
      <c r="W17" s="102"/>
      <c r="X17" s="103"/>
      <c r="Y17" s="103"/>
      <c r="Z17" s="100">
        <f t="shared" si="5"/>
        <v>62.625</v>
      </c>
      <c r="AA17" s="107"/>
    </row>
    <row r="18" spans="1:26" s="151" customFormat="1" ht="40.5" customHeight="1">
      <c r="A18" s="144"/>
      <c r="B18" s="145"/>
      <c r="C18" s="28"/>
      <c r="D18" s="42"/>
      <c r="E18" s="3"/>
      <c r="F18" s="4"/>
      <c r="G18" s="5"/>
      <c r="H18" s="43"/>
      <c r="I18" s="44"/>
      <c r="J18" s="4"/>
      <c r="K18" s="6"/>
      <c r="L18" s="146"/>
      <c r="M18" s="147"/>
      <c r="N18" s="148"/>
      <c r="O18" s="146"/>
      <c r="P18" s="147"/>
      <c r="Q18" s="148"/>
      <c r="R18" s="146"/>
      <c r="S18" s="147"/>
      <c r="T18" s="148"/>
      <c r="U18" s="148"/>
      <c r="V18" s="148"/>
      <c r="W18" s="146"/>
      <c r="X18" s="149"/>
      <c r="Y18" s="147"/>
      <c r="Z18" s="150"/>
    </row>
    <row r="19" spans="1:29" ht="39.75" customHeight="1">
      <c r="A19" s="152"/>
      <c r="B19" s="152"/>
      <c r="C19" s="152"/>
      <c r="D19" s="110" t="s">
        <v>16</v>
      </c>
      <c r="E19" s="110"/>
      <c r="F19" s="110"/>
      <c r="G19" s="110"/>
      <c r="H19" s="111" t="s">
        <v>128</v>
      </c>
      <c r="I19" s="34"/>
      <c r="J19" s="8"/>
      <c r="K19" s="111"/>
      <c r="L19" s="153"/>
      <c r="M19" s="154"/>
      <c r="N19" s="152"/>
      <c r="O19" s="155"/>
      <c r="P19" s="156"/>
      <c r="Q19" s="156"/>
      <c r="R19" s="156"/>
      <c r="S19" s="156"/>
      <c r="T19" s="152"/>
      <c r="U19" s="155"/>
      <c r="V19" s="156"/>
      <c r="W19" s="152"/>
      <c r="X19" s="152"/>
      <c r="Y19" s="152"/>
      <c r="Z19" s="152"/>
      <c r="AA19" s="152"/>
      <c r="AB19" s="156"/>
      <c r="AC19" s="152"/>
    </row>
    <row r="20" spans="1:29" ht="39.75" customHeight="1">
      <c r="A20" s="152"/>
      <c r="B20" s="152"/>
      <c r="C20" s="152"/>
      <c r="D20" s="110"/>
      <c r="E20" s="110"/>
      <c r="F20" s="110"/>
      <c r="G20" s="110"/>
      <c r="H20" s="111"/>
      <c r="I20" s="34"/>
      <c r="J20" s="8"/>
      <c r="K20" s="111"/>
      <c r="L20" s="153"/>
      <c r="M20" s="154"/>
      <c r="N20" s="152"/>
      <c r="O20" s="155"/>
      <c r="P20" s="156"/>
      <c r="Q20" s="156"/>
      <c r="R20" s="156"/>
      <c r="S20" s="156"/>
      <c r="T20" s="152"/>
      <c r="U20" s="155"/>
      <c r="V20" s="156"/>
      <c r="W20" s="152"/>
      <c r="X20" s="152"/>
      <c r="Y20" s="152"/>
      <c r="Z20" s="152"/>
      <c r="AA20" s="152"/>
      <c r="AB20" s="156"/>
      <c r="AC20" s="152"/>
    </row>
    <row r="21" spans="1:29" ht="39.75" customHeight="1">
      <c r="A21" s="152"/>
      <c r="B21" s="152"/>
      <c r="C21" s="152"/>
      <c r="D21" s="110" t="s">
        <v>9</v>
      </c>
      <c r="E21" s="110"/>
      <c r="F21" s="110"/>
      <c r="G21" s="110"/>
      <c r="H21" s="111" t="s">
        <v>77</v>
      </c>
      <c r="I21" s="34"/>
      <c r="J21" s="8"/>
      <c r="K21" s="111"/>
      <c r="L21" s="153"/>
      <c r="M21" s="157"/>
      <c r="O21" s="155"/>
      <c r="P21" s="156"/>
      <c r="Q21" s="156"/>
      <c r="R21" s="156"/>
      <c r="S21" s="156"/>
      <c r="T21" s="152"/>
      <c r="U21" s="155"/>
      <c r="V21" s="156"/>
      <c r="W21" s="152"/>
      <c r="X21" s="152"/>
      <c r="Y21" s="152"/>
      <c r="Z21" s="152"/>
      <c r="AA21" s="152"/>
      <c r="AB21" s="156"/>
      <c r="AC21" s="152"/>
    </row>
  </sheetData>
  <sheetProtection/>
  <protectedRanges>
    <protectedRange sqref="K12" name="Диапазон1_3_1_1_3_11_1_1_3_1_1_2_1_3_3_1_1_1_1_2_1_2_2"/>
  </protectedRanges>
  <mergeCells count="26">
    <mergeCell ref="A9:A11"/>
    <mergeCell ref="B9:B11"/>
    <mergeCell ref="Z9:Z11"/>
    <mergeCell ref="D9:D11"/>
    <mergeCell ref="E9:E11"/>
    <mergeCell ref="F9:F11"/>
    <mergeCell ref="O10:U10"/>
    <mergeCell ref="V9:V11"/>
    <mergeCell ref="W9:W11"/>
    <mergeCell ref="X9:X11"/>
    <mergeCell ref="A1:AA1"/>
    <mergeCell ref="A2:AA2"/>
    <mergeCell ref="A3:AA3"/>
    <mergeCell ref="A4:AA4"/>
    <mergeCell ref="A5:AA5"/>
    <mergeCell ref="A6:AA6"/>
    <mergeCell ref="C9:C11"/>
    <mergeCell ref="AA9:AA11"/>
    <mergeCell ref="G9:G11"/>
    <mergeCell ref="H9:H11"/>
    <mergeCell ref="I9:I11"/>
    <mergeCell ref="K9:K11"/>
    <mergeCell ref="L10:N10"/>
    <mergeCell ref="Y9:Y11"/>
    <mergeCell ref="L9:N9"/>
    <mergeCell ref="O9:U9"/>
  </mergeCells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view="pageBreakPreview" zoomScale="70" zoomScaleNormal="70" zoomScaleSheetLayoutView="70" zoomScalePageLayoutView="0" workbookViewId="0" topLeftCell="A1">
      <selection activeCell="A6" sqref="A6:AA6"/>
    </sheetView>
  </sheetViews>
  <sheetFormatPr defaultColWidth="9.140625" defaultRowHeight="12.75"/>
  <cols>
    <col min="1" max="1" width="5.57421875" style="133" customWidth="1"/>
    <col min="2" max="3" width="4.7109375" style="133" hidden="1" customWidth="1"/>
    <col min="4" max="4" width="19.00390625" style="133" customWidth="1"/>
    <col min="5" max="5" width="10.421875" style="133" customWidth="1"/>
    <col min="6" max="6" width="5.8515625" style="133" customWidth="1"/>
    <col min="7" max="7" width="35.28125" style="133" customWidth="1"/>
    <col min="8" max="8" width="13.421875" style="133" customWidth="1"/>
    <col min="9" max="9" width="16.57421875" style="133" customWidth="1"/>
    <col min="10" max="10" width="12.7109375" style="133" hidden="1" customWidth="1"/>
    <col min="11" max="11" width="23.8515625" style="133" customWidth="1"/>
    <col min="12" max="12" width="8.00390625" style="158" customWidth="1"/>
    <col min="13" max="13" width="10.57421875" style="159" customWidth="1"/>
    <col min="14" max="14" width="6.8515625" style="133" customWidth="1"/>
    <col min="15" max="15" width="6.8515625" style="158" customWidth="1"/>
    <col min="16" max="16" width="6.8515625" style="159" customWidth="1"/>
    <col min="17" max="17" width="6.8515625" style="133" customWidth="1"/>
    <col min="18" max="18" width="6.8515625" style="158" customWidth="1"/>
    <col min="19" max="19" width="8.7109375" style="159" customWidth="1"/>
    <col min="20" max="20" width="10.57421875" style="133" customWidth="1"/>
    <col min="21" max="21" width="5.7109375" style="133" customWidth="1"/>
    <col min="22" max="23" width="4.421875" style="133" customWidth="1"/>
    <col min="24" max="24" width="4.421875" style="133" hidden="1" customWidth="1"/>
    <col min="25" max="25" width="4.421875" style="159" hidden="1" customWidth="1"/>
    <col min="26" max="26" width="11.57421875" style="133" customWidth="1"/>
    <col min="27" max="27" width="10.28125" style="133" hidden="1" customWidth="1"/>
    <col min="28" max="16384" width="9.140625" style="133" customWidth="1"/>
  </cols>
  <sheetData>
    <row r="1" spans="1:27" ht="89.25" customHeight="1">
      <c r="A1" s="270" t="s">
        <v>88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7" ht="18" customHeight="1">
      <c r="A2" s="252" t="s">
        <v>67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</row>
    <row r="3" spans="1:27" s="134" customFormat="1" ht="15.75" customHeight="1">
      <c r="A3" s="272" t="s">
        <v>66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</row>
    <row r="4" spans="1:27" s="135" customFormat="1" ht="27" customHeight="1">
      <c r="A4" s="248" t="s">
        <v>26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</row>
    <row r="5" spans="1:27" s="136" customFormat="1" ht="27" customHeight="1">
      <c r="A5" s="273" t="s">
        <v>210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</row>
    <row r="6" spans="1:27" s="160" customFormat="1" ht="18.75" customHeight="1">
      <c r="A6" s="241" t="s">
        <v>202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6" ht="3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</row>
    <row r="8" spans="1:26" s="142" customFormat="1" ht="15" customHeight="1">
      <c r="A8" s="82" t="s">
        <v>87</v>
      </c>
      <c r="B8" s="137"/>
      <c r="C8" s="137"/>
      <c r="D8" s="138"/>
      <c r="E8" s="138"/>
      <c r="F8" s="138"/>
      <c r="G8" s="138"/>
      <c r="H8" s="138"/>
      <c r="I8" s="139"/>
      <c r="J8" s="139"/>
      <c r="K8" s="137"/>
      <c r="L8" s="140"/>
      <c r="M8" s="141"/>
      <c r="O8" s="140"/>
      <c r="P8" s="143"/>
      <c r="R8" s="140"/>
      <c r="S8" s="143"/>
      <c r="Y8" s="67"/>
      <c r="Z8" s="67" t="s">
        <v>123</v>
      </c>
    </row>
    <row r="9" spans="1:27" ht="19.5" customHeight="1">
      <c r="A9" s="258" t="s">
        <v>25</v>
      </c>
      <c r="B9" s="255"/>
      <c r="C9" s="267"/>
      <c r="D9" s="257" t="s">
        <v>14</v>
      </c>
      <c r="E9" s="257" t="s">
        <v>3</v>
      </c>
      <c r="F9" s="258" t="s">
        <v>13</v>
      </c>
      <c r="G9" s="257" t="s">
        <v>15</v>
      </c>
      <c r="H9" s="257" t="s">
        <v>3</v>
      </c>
      <c r="I9" s="257" t="s">
        <v>4</v>
      </c>
      <c r="J9" s="119"/>
      <c r="K9" s="257" t="s">
        <v>6</v>
      </c>
      <c r="L9" s="266" t="s">
        <v>41</v>
      </c>
      <c r="M9" s="266"/>
      <c r="N9" s="266"/>
      <c r="O9" s="259" t="s">
        <v>37</v>
      </c>
      <c r="P9" s="260"/>
      <c r="Q9" s="260"/>
      <c r="R9" s="260"/>
      <c r="S9" s="260"/>
      <c r="T9" s="260"/>
      <c r="U9" s="261"/>
      <c r="V9" s="255" t="s">
        <v>19</v>
      </c>
      <c r="W9" s="263" t="s">
        <v>52</v>
      </c>
      <c r="X9" s="258"/>
      <c r="Y9" s="255" t="s">
        <v>45</v>
      </c>
      <c r="Z9" s="274" t="s">
        <v>21</v>
      </c>
      <c r="AA9" s="256" t="s">
        <v>22</v>
      </c>
    </row>
    <row r="10" spans="1:27" ht="19.5" customHeight="1">
      <c r="A10" s="258"/>
      <c r="B10" s="255"/>
      <c r="C10" s="268"/>
      <c r="D10" s="257"/>
      <c r="E10" s="257"/>
      <c r="F10" s="258"/>
      <c r="G10" s="257"/>
      <c r="H10" s="257"/>
      <c r="I10" s="257"/>
      <c r="J10" s="119"/>
      <c r="K10" s="257"/>
      <c r="L10" s="266" t="s">
        <v>46</v>
      </c>
      <c r="M10" s="266"/>
      <c r="N10" s="266"/>
      <c r="O10" s="259" t="s">
        <v>47</v>
      </c>
      <c r="P10" s="260"/>
      <c r="Q10" s="260"/>
      <c r="R10" s="260"/>
      <c r="S10" s="260"/>
      <c r="T10" s="260"/>
      <c r="U10" s="261"/>
      <c r="V10" s="262"/>
      <c r="W10" s="264"/>
      <c r="X10" s="258"/>
      <c r="Y10" s="255"/>
      <c r="Z10" s="275"/>
      <c r="AA10" s="256"/>
    </row>
    <row r="11" spans="1:27" ht="83.25" customHeight="1">
      <c r="A11" s="258"/>
      <c r="B11" s="255"/>
      <c r="C11" s="269"/>
      <c r="D11" s="257"/>
      <c r="E11" s="257"/>
      <c r="F11" s="258"/>
      <c r="G11" s="257"/>
      <c r="H11" s="257"/>
      <c r="I11" s="257"/>
      <c r="J11" s="119"/>
      <c r="K11" s="257"/>
      <c r="L11" s="94" t="s">
        <v>23</v>
      </c>
      <c r="M11" s="95" t="s">
        <v>24</v>
      </c>
      <c r="N11" s="94" t="s">
        <v>25</v>
      </c>
      <c r="O11" s="96" t="s">
        <v>48</v>
      </c>
      <c r="P11" s="96" t="s">
        <v>49</v>
      </c>
      <c r="Q11" s="96" t="s">
        <v>50</v>
      </c>
      <c r="R11" s="96" t="s">
        <v>51</v>
      </c>
      <c r="S11" s="95" t="s">
        <v>23</v>
      </c>
      <c r="T11" s="94" t="s">
        <v>24</v>
      </c>
      <c r="U11" s="94" t="s">
        <v>25</v>
      </c>
      <c r="V11" s="255"/>
      <c r="W11" s="265"/>
      <c r="X11" s="258"/>
      <c r="Y11" s="255"/>
      <c r="Z11" s="276"/>
      <c r="AA11" s="256"/>
    </row>
    <row r="12" spans="1:27" s="104" customFormat="1" ht="42" customHeight="1">
      <c r="A12" s="97">
        <v>1</v>
      </c>
      <c r="B12" s="98"/>
      <c r="C12" s="68"/>
      <c r="D12" s="72" t="s">
        <v>144</v>
      </c>
      <c r="E12" s="114" t="s">
        <v>135</v>
      </c>
      <c r="F12" s="106" t="s">
        <v>8</v>
      </c>
      <c r="G12" s="113" t="s">
        <v>161</v>
      </c>
      <c r="H12" s="114" t="s">
        <v>136</v>
      </c>
      <c r="I12" s="115" t="s">
        <v>132</v>
      </c>
      <c r="J12" s="115" t="s">
        <v>133</v>
      </c>
      <c r="K12" s="115" t="s">
        <v>154</v>
      </c>
      <c r="L12" s="99">
        <v>151</v>
      </c>
      <c r="M12" s="100">
        <f>L12/2.5-IF($W12=1,0.5,IF($W12=2,1,0))</f>
        <v>60.4</v>
      </c>
      <c r="N12" s="76">
        <f>RANK(M12,M$12:M$14,0)</f>
        <v>1</v>
      </c>
      <c r="O12" s="101">
        <v>6.1</v>
      </c>
      <c r="P12" s="101">
        <v>6.2</v>
      </c>
      <c r="Q12" s="101">
        <v>5.9</v>
      </c>
      <c r="R12" s="101">
        <v>6.1</v>
      </c>
      <c r="S12" s="99">
        <f>P12+Q12+R12*2</f>
        <v>24.3</v>
      </c>
      <c r="T12" s="100">
        <f>S12/0.4-IF($W12=1,0.5,IF($W12=2,1,0))</f>
        <v>60.75</v>
      </c>
      <c r="U12" s="76">
        <f>RANK(T12,T$12:T$14,0)</f>
        <v>1</v>
      </c>
      <c r="V12" s="102"/>
      <c r="W12" s="102"/>
      <c r="X12" s="103"/>
      <c r="Y12" s="103"/>
      <c r="Z12" s="100">
        <f>(M12+T12)/2-IF($V12=1,0.5,IF($V12=2,1.5,0))</f>
        <v>60.575</v>
      </c>
      <c r="AA12" s="107"/>
    </row>
    <row r="13" spans="1:26" s="151" customFormat="1" ht="50.25" customHeight="1">
      <c r="A13" s="144"/>
      <c r="B13" s="145"/>
      <c r="C13" s="28"/>
      <c r="D13" s="42"/>
      <c r="E13" s="3"/>
      <c r="F13" s="4"/>
      <c r="G13" s="5"/>
      <c r="H13" s="43"/>
      <c r="I13" s="44"/>
      <c r="J13" s="4"/>
      <c r="K13" s="6"/>
      <c r="L13" s="146"/>
      <c r="M13" s="147"/>
      <c r="N13" s="148"/>
      <c r="O13" s="146"/>
      <c r="P13" s="147"/>
      <c r="Q13" s="148"/>
      <c r="R13" s="146"/>
      <c r="S13" s="147"/>
      <c r="T13" s="148"/>
      <c r="U13" s="148"/>
      <c r="V13" s="148"/>
      <c r="W13" s="146"/>
      <c r="X13" s="149"/>
      <c r="Y13" s="147"/>
      <c r="Z13" s="150"/>
    </row>
    <row r="14" spans="1:29" ht="39.75" customHeight="1">
      <c r="A14" s="152"/>
      <c r="B14" s="152"/>
      <c r="C14" s="152"/>
      <c r="D14" s="110" t="s">
        <v>16</v>
      </c>
      <c r="E14" s="110"/>
      <c r="F14" s="110"/>
      <c r="G14" s="110"/>
      <c r="H14" s="111" t="s">
        <v>128</v>
      </c>
      <c r="I14" s="34"/>
      <c r="J14" s="8"/>
      <c r="K14" s="111"/>
      <c r="L14" s="153"/>
      <c r="M14" s="154"/>
      <c r="N14" s="152"/>
      <c r="O14" s="155"/>
      <c r="P14" s="156"/>
      <c r="Q14" s="156"/>
      <c r="R14" s="156"/>
      <c r="S14" s="156"/>
      <c r="T14" s="152"/>
      <c r="U14" s="155"/>
      <c r="V14" s="156"/>
      <c r="W14" s="152"/>
      <c r="X14" s="152"/>
      <c r="Y14" s="152"/>
      <c r="Z14" s="152"/>
      <c r="AA14" s="152"/>
      <c r="AB14" s="156"/>
      <c r="AC14" s="152"/>
    </row>
    <row r="15" spans="1:29" ht="39.75" customHeight="1">
      <c r="A15" s="152"/>
      <c r="B15" s="152"/>
      <c r="C15" s="152"/>
      <c r="D15" s="110"/>
      <c r="E15" s="110"/>
      <c r="F15" s="110"/>
      <c r="G15" s="110"/>
      <c r="H15" s="111"/>
      <c r="I15" s="34"/>
      <c r="J15" s="8"/>
      <c r="K15" s="111"/>
      <c r="L15" s="153"/>
      <c r="M15" s="154"/>
      <c r="N15" s="152"/>
      <c r="O15" s="155"/>
      <c r="P15" s="156"/>
      <c r="Q15" s="156"/>
      <c r="R15" s="156"/>
      <c r="S15" s="156"/>
      <c r="T15" s="152"/>
      <c r="U15" s="155"/>
      <c r="V15" s="156"/>
      <c r="W15" s="152"/>
      <c r="X15" s="152"/>
      <c r="Y15" s="152"/>
      <c r="Z15" s="152"/>
      <c r="AA15" s="152"/>
      <c r="AB15" s="156"/>
      <c r="AC15" s="152"/>
    </row>
    <row r="16" spans="1:29" ht="39.75" customHeight="1">
      <c r="A16" s="152"/>
      <c r="B16" s="152"/>
      <c r="C16" s="152"/>
      <c r="D16" s="110" t="s">
        <v>9</v>
      </c>
      <c r="E16" s="110"/>
      <c r="F16" s="110"/>
      <c r="G16" s="110"/>
      <c r="H16" s="111" t="s">
        <v>77</v>
      </c>
      <c r="I16" s="34"/>
      <c r="J16" s="8"/>
      <c r="K16" s="111"/>
      <c r="L16" s="153"/>
      <c r="M16" s="157"/>
      <c r="O16" s="155"/>
      <c r="P16" s="156"/>
      <c r="Q16" s="156"/>
      <c r="R16" s="156"/>
      <c r="S16" s="156"/>
      <c r="T16" s="152"/>
      <c r="U16" s="155"/>
      <c r="V16" s="156"/>
      <c r="W16" s="152"/>
      <c r="X16" s="152"/>
      <c r="Y16" s="152"/>
      <c r="Z16" s="152"/>
      <c r="AA16" s="152"/>
      <c r="AB16" s="156"/>
      <c r="AC16" s="152"/>
    </row>
  </sheetData>
  <sheetProtection/>
  <mergeCells count="26"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  <mergeCell ref="A6:AA6"/>
  </mergeCells>
  <conditionalFormatting sqref="F12">
    <cfRule type="timePeriod" priority="1" dxfId="0" timePeriod="thisWeek">
      <formula>AND(TODAY()-ROUNDDOWN(F12,0)&lt;=WEEKDAY(TODAY())-1,ROUNDDOWN(F12,0)-TODAY()&lt;=7-WEEKDAY(TODAY()))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view="pageBreakPreview" zoomScale="70" zoomScaleNormal="70" zoomScaleSheetLayoutView="70" zoomScalePageLayoutView="0" workbookViewId="0" topLeftCell="A1">
      <selection activeCell="H16" sqref="H16"/>
    </sheetView>
  </sheetViews>
  <sheetFormatPr defaultColWidth="9.140625" defaultRowHeight="12.75"/>
  <cols>
    <col min="1" max="1" width="5.57421875" style="133" customWidth="1"/>
    <col min="2" max="3" width="4.7109375" style="133" hidden="1" customWidth="1"/>
    <col min="4" max="4" width="19.00390625" style="133" customWidth="1"/>
    <col min="5" max="5" width="10.421875" style="133" customWidth="1"/>
    <col min="6" max="6" width="5.8515625" style="133" customWidth="1"/>
    <col min="7" max="7" width="35.28125" style="133" customWidth="1"/>
    <col min="8" max="8" width="13.421875" style="133" customWidth="1"/>
    <col min="9" max="9" width="16.57421875" style="133" customWidth="1"/>
    <col min="10" max="10" width="12.7109375" style="133" hidden="1" customWidth="1"/>
    <col min="11" max="11" width="23.8515625" style="133" customWidth="1"/>
    <col min="12" max="12" width="8.00390625" style="158" customWidth="1"/>
    <col min="13" max="13" width="10.57421875" style="159" customWidth="1"/>
    <col min="14" max="14" width="6.8515625" style="133" customWidth="1"/>
    <col min="15" max="15" width="6.8515625" style="158" customWidth="1"/>
    <col min="16" max="16" width="6.8515625" style="159" customWidth="1"/>
    <col min="17" max="17" width="6.8515625" style="133" customWidth="1"/>
    <col min="18" max="18" width="6.8515625" style="158" customWidth="1"/>
    <col min="19" max="19" width="8.7109375" style="159" customWidth="1"/>
    <col min="20" max="20" width="10.57421875" style="133" customWidth="1"/>
    <col min="21" max="21" width="5.7109375" style="133" customWidth="1"/>
    <col min="22" max="23" width="4.421875" style="133" customWidth="1"/>
    <col min="24" max="24" width="4.421875" style="133" hidden="1" customWidth="1"/>
    <col min="25" max="25" width="4.421875" style="159" hidden="1" customWidth="1"/>
    <col min="26" max="26" width="11.57421875" style="133" customWidth="1"/>
    <col min="27" max="27" width="10.28125" style="133" hidden="1" customWidth="1"/>
    <col min="28" max="16384" width="9.140625" style="133" customWidth="1"/>
  </cols>
  <sheetData>
    <row r="1" spans="1:27" ht="89.25" customHeight="1">
      <c r="A1" s="270" t="s">
        <v>88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7" ht="18" customHeight="1">
      <c r="A2" s="252" t="s">
        <v>65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</row>
    <row r="3" spans="1:27" s="134" customFormat="1" ht="15.75" customHeight="1">
      <c r="A3" s="272" t="s">
        <v>66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</row>
    <row r="4" spans="1:27" s="135" customFormat="1" ht="27" customHeight="1">
      <c r="A4" s="248" t="s">
        <v>26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</row>
    <row r="5" spans="1:27" s="136" customFormat="1" ht="27" customHeight="1">
      <c r="A5" s="273" t="s">
        <v>211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</row>
    <row r="6" spans="1:27" s="160" customFormat="1" ht="18.75" customHeight="1">
      <c r="A6" s="241" t="s">
        <v>202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6" ht="3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</row>
    <row r="8" spans="1:26" s="142" customFormat="1" ht="15" customHeight="1">
      <c r="A8" s="82" t="s">
        <v>87</v>
      </c>
      <c r="B8" s="137"/>
      <c r="C8" s="137"/>
      <c r="D8" s="138"/>
      <c r="E8" s="138"/>
      <c r="F8" s="138"/>
      <c r="G8" s="138"/>
      <c r="H8" s="138"/>
      <c r="I8" s="139"/>
      <c r="J8" s="139"/>
      <c r="K8" s="137"/>
      <c r="L8" s="140"/>
      <c r="M8" s="141"/>
      <c r="O8" s="140"/>
      <c r="P8" s="143"/>
      <c r="R8" s="140"/>
      <c r="S8" s="143"/>
      <c r="Y8" s="67"/>
      <c r="Z8" s="67" t="s">
        <v>123</v>
      </c>
    </row>
    <row r="9" spans="1:27" ht="19.5" customHeight="1">
      <c r="A9" s="258" t="s">
        <v>25</v>
      </c>
      <c r="B9" s="255"/>
      <c r="C9" s="267"/>
      <c r="D9" s="257" t="s">
        <v>14</v>
      </c>
      <c r="E9" s="257" t="s">
        <v>3</v>
      </c>
      <c r="F9" s="258" t="s">
        <v>13</v>
      </c>
      <c r="G9" s="257" t="s">
        <v>15</v>
      </c>
      <c r="H9" s="257" t="s">
        <v>3</v>
      </c>
      <c r="I9" s="257" t="s">
        <v>4</v>
      </c>
      <c r="J9" s="119"/>
      <c r="K9" s="257" t="s">
        <v>6</v>
      </c>
      <c r="L9" s="266" t="s">
        <v>41</v>
      </c>
      <c r="M9" s="266"/>
      <c r="N9" s="266"/>
      <c r="O9" s="259" t="s">
        <v>37</v>
      </c>
      <c r="P9" s="260"/>
      <c r="Q9" s="260"/>
      <c r="R9" s="260"/>
      <c r="S9" s="260"/>
      <c r="T9" s="260"/>
      <c r="U9" s="261"/>
      <c r="V9" s="255" t="s">
        <v>19</v>
      </c>
      <c r="W9" s="263" t="s">
        <v>52</v>
      </c>
      <c r="X9" s="258"/>
      <c r="Y9" s="255" t="s">
        <v>45</v>
      </c>
      <c r="Z9" s="274" t="s">
        <v>21</v>
      </c>
      <c r="AA9" s="256" t="s">
        <v>22</v>
      </c>
    </row>
    <row r="10" spans="1:27" ht="19.5" customHeight="1">
      <c r="A10" s="258"/>
      <c r="B10" s="255"/>
      <c r="C10" s="268"/>
      <c r="D10" s="257"/>
      <c r="E10" s="257"/>
      <c r="F10" s="258"/>
      <c r="G10" s="257"/>
      <c r="H10" s="257"/>
      <c r="I10" s="257"/>
      <c r="J10" s="119"/>
      <c r="K10" s="257"/>
      <c r="L10" s="266" t="s">
        <v>46</v>
      </c>
      <c r="M10" s="266"/>
      <c r="N10" s="266"/>
      <c r="O10" s="259" t="s">
        <v>47</v>
      </c>
      <c r="P10" s="260"/>
      <c r="Q10" s="260"/>
      <c r="R10" s="260"/>
      <c r="S10" s="260"/>
      <c r="T10" s="260"/>
      <c r="U10" s="261"/>
      <c r="V10" s="262"/>
      <c r="W10" s="264"/>
      <c r="X10" s="258"/>
      <c r="Y10" s="255"/>
      <c r="Z10" s="275"/>
      <c r="AA10" s="256"/>
    </row>
    <row r="11" spans="1:27" ht="83.25" customHeight="1">
      <c r="A11" s="258"/>
      <c r="B11" s="255"/>
      <c r="C11" s="269"/>
      <c r="D11" s="257"/>
      <c r="E11" s="257"/>
      <c r="F11" s="258"/>
      <c r="G11" s="257"/>
      <c r="H11" s="257"/>
      <c r="I11" s="257"/>
      <c r="J11" s="119"/>
      <c r="K11" s="257"/>
      <c r="L11" s="94" t="s">
        <v>23</v>
      </c>
      <c r="M11" s="95" t="s">
        <v>24</v>
      </c>
      <c r="N11" s="94" t="s">
        <v>25</v>
      </c>
      <c r="O11" s="96" t="s">
        <v>48</v>
      </c>
      <c r="P11" s="96" t="s">
        <v>49</v>
      </c>
      <c r="Q11" s="96" t="s">
        <v>50</v>
      </c>
      <c r="R11" s="96" t="s">
        <v>51</v>
      </c>
      <c r="S11" s="95" t="s">
        <v>23</v>
      </c>
      <c r="T11" s="94" t="s">
        <v>24</v>
      </c>
      <c r="U11" s="94" t="s">
        <v>25</v>
      </c>
      <c r="V11" s="255"/>
      <c r="W11" s="265"/>
      <c r="X11" s="258"/>
      <c r="Y11" s="255"/>
      <c r="Z11" s="276"/>
      <c r="AA11" s="256"/>
    </row>
    <row r="12" spans="1:27" s="104" customFormat="1" ht="42" customHeight="1">
      <c r="A12" s="97">
        <v>1</v>
      </c>
      <c r="B12" s="98"/>
      <c r="C12" s="68"/>
      <c r="D12" s="72" t="s">
        <v>195</v>
      </c>
      <c r="E12" s="114"/>
      <c r="F12" s="205" t="s">
        <v>8</v>
      </c>
      <c r="G12" s="206" t="s">
        <v>196</v>
      </c>
      <c r="H12" s="207" t="s">
        <v>192</v>
      </c>
      <c r="I12" s="115" t="s">
        <v>193</v>
      </c>
      <c r="J12" s="115" t="s">
        <v>35</v>
      </c>
      <c r="K12" s="120" t="s">
        <v>194</v>
      </c>
      <c r="L12" s="99">
        <v>162.5</v>
      </c>
      <c r="M12" s="100">
        <f>L12/2.5-IF($W12=1,0.5,IF($W12=2,1,0))</f>
        <v>65</v>
      </c>
      <c r="N12" s="76">
        <f>RANK(M12,M$12:M$15,0)</f>
        <v>1</v>
      </c>
      <c r="O12" s="101">
        <v>6.5</v>
      </c>
      <c r="P12" s="101">
        <v>6.4</v>
      </c>
      <c r="Q12" s="101">
        <v>6.2</v>
      </c>
      <c r="R12" s="101">
        <v>6.4</v>
      </c>
      <c r="S12" s="99">
        <f>P12+Q12+R12*2</f>
        <v>25.400000000000002</v>
      </c>
      <c r="T12" s="100">
        <f>S12/0.4-IF($W12=1,0.5,IF($W12=2,1,0))</f>
        <v>63.5</v>
      </c>
      <c r="U12" s="76">
        <f>RANK(T12,T$12:T$15,0)</f>
        <v>3</v>
      </c>
      <c r="V12" s="102"/>
      <c r="W12" s="102"/>
      <c r="X12" s="103"/>
      <c r="Y12" s="103"/>
      <c r="Z12" s="100">
        <f>(M12+T12)/2-IF($V12=1,0.5,IF($V12=2,1.5,0))</f>
        <v>64.25</v>
      </c>
      <c r="AA12" s="107" t="s">
        <v>69</v>
      </c>
    </row>
    <row r="13" spans="1:27" s="104" customFormat="1" ht="42" customHeight="1">
      <c r="A13" s="97">
        <v>2</v>
      </c>
      <c r="B13" s="98"/>
      <c r="C13" s="68"/>
      <c r="D13" s="72" t="s">
        <v>176</v>
      </c>
      <c r="E13" s="185" t="s">
        <v>104</v>
      </c>
      <c r="F13" s="177" t="s">
        <v>134</v>
      </c>
      <c r="G13" s="72" t="s">
        <v>178</v>
      </c>
      <c r="H13" s="185" t="s">
        <v>105</v>
      </c>
      <c r="I13" s="115" t="s">
        <v>106</v>
      </c>
      <c r="J13" s="115" t="s">
        <v>35</v>
      </c>
      <c r="K13" s="120" t="s">
        <v>110</v>
      </c>
      <c r="L13" s="99">
        <v>159.5</v>
      </c>
      <c r="M13" s="100">
        <f>L13/2.5-IF($W13=1,0.5,IF($W13=2,1,0))</f>
        <v>63.8</v>
      </c>
      <c r="N13" s="76">
        <f>RANK(M13,M$12:M$15,0)</f>
        <v>2</v>
      </c>
      <c r="O13" s="101">
        <v>6.3</v>
      </c>
      <c r="P13" s="101">
        <v>6.4</v>
      </c>
      <c r="Q13" s="101">
        <v>6.4</v>
      </c>
      <c r="R13" s="101">
        <v>6.5</v>
      </c>
      <c r="S13" s="99">
        <f>P13+Q13+R13*2</f>
        <v>25.8</v>
      </c>
      <c r="T13" s="100">
        <f>S13/0.4-IF($W13=1,0.5,IF($W13=2,1,0))</f>
        <v>64.5</v>
      </c>
      <c r="U13" s="76">
        <f>RANK(T13,T$12:T$15,0)</f>
        <v>1</v>
      </c>
      <c r="V13" s="102"/>
      <c r="W13" s="102"/>
      <c r="X13" s="103"/>
      <c r="Y13" s="103"/>
      <c r="Z13" s="100">
        <f>(M13+T13)/2-IF($V13=1,0.5,IF($V13=2,1.5,0))</f>
        <v>64.15</v>
      </c>
      <c r="AA13" s="107"/>
    </row>
    <row r="14" spans="1:27" s="104" customFormat="1" ht="42" customHeight="1">
      <c r="A14" s="97">
        <v>3</v>
      </c>
      <c r="B14" s="98"/>
      <c r="C14" s="68"/>
      <c r="D14" s="72" t="s">
        <v>145</v>
      </c>
      <c r="E14" s="114" t="s">
        <v>139</v>
      </c>
      <c r="F14" s="177" t="s">
        <v>140</v>
      </c>
      <c r="G14" s="113" t="s">
        <v>212</v>
      </c>
      <c r="H14" s="114" t="s">
        <v>131</v>
      </c>
      <c r="I14" s="115" t="s">
        <v>132</v>
      </c>
      <c r="J14" s="115" t="s">
        <v>133</v>
      </c>
      <c r="K14" s="115" t="s">
        <v>154</v>
      </c>
      <c r="L14" s="99">
        <v>155.5</v>
      </c>
      <c r="M14" s="100">
        <f>L14/2.5-IF($W14=1,0.5,IF($W14=2,1,0))</f>
        <v>62.2</v>
      </c>
      <c r="N14" s="76">
        <f>RANK(M14,M$12:M$15,0)</f>
        <v>3</v>
      </c>
      <c r="O14" s="101">
        <v>6.4</v>
      </c>
      <c r="P14" s="101">
        <v>6.4</v>
      </c>
      <c r="Q14" s="101">
        <v>6.4</v>
      </c>
      <c r="R14" s="101">
        <v>6.5</v>
      </c>
      <c r="S14" s="99">
        <f>P14+Q14+R14*2</f>
        <v>25.8</v>
      </c>
      <c r="T14" s="100">
        <f>S14/0.4-IF($W14=1,0.5,IF($W14=2,1,0))</f>
        <v>64.5</v>
      </c>
      <c r="U14" s="76">
        <f>RANK(T14,T$12:T$15,0)</f>
        <v>1</v>
      </c>
      <c r="V14" s="102"/>
      <c r="W14" s="102"/>
      <c r="X14" s="103"/>
      <c r="Y14" s="103"/>
      <c r="Z14" s="100">
        <f>(M14+T14)/2-IF($V14=1,0.5,IF($V14=2,1.5,0))</f>
        <v>63.35</v>
      </c>
      <c r="AA14" s="107"/>
    </row>
    <row r="15" spans="1:27" s="104" customFormat="1" ht="42" customHeight="1">
      <c r="A15" s="97">
        <v>4</v>
      </c>
      <c r="B15" s="98"/>
      <c r="C15" s="68"/>
      <c r="D15" s="72" t="s">
        <v>143</v>
      </c>
      <c r="E15" s="114" t="s">
        <v>130</v>
      </c>
      <c r="F15" s="177" t="s">
        <v>134</v>
      </c>
      <c r="G15" s="113" t="s">
        <v>160</v>
      </c>
      <c r="H15" s="114" t="s">
        <v>131</v>
      </c>
      <c r="I15" s="115" t="s">
        <v>132</v>
      </c>
      <c r="J15" s="115" t="s">
        <v>133</v>
      </c>
      <c r="K15" s="115" t="s">
        <v>154</v>
      </c>
      <c r="L15" s="99">
        <v>153.5</v>
      </c>
      <c r="M15" s="100">
        <f>L15/2.5-IF($W15=1,0.5,IF($W15=2,1,0))</f>
        <v>61.4</v>
      </c>
      <c r="N15" s="76">
        <f>RANK(M15,M$12:M$15,0)</f>
        <v>4</v>
      </c>
      <c r="O15" s="101">
        <v>3.6</v>
      </c>
      <c r="P15" s="101">
        <v>6</v>
      </c>
      <c r="Q15" s="101">
        <v>5.9</v>
      </c>
      <c r="R15" s="101">
        <v>6.2</v>
      </c>
      <c r="S15" s="99">
        <f>P15+Q15+R15*2</f>
        <v>24.3</v>
      </c>
      <c r="T15" s="100">
        <f>S15/0.4-IF($W15=1,0.5,IF($W15=2,1,0))</f>
        <v>60.75</v>
      </c>
      <c r="U15" s="76">
        <f>RANK(T15,T$12:T$15,0)</f>
        <v>4</v>
      </c>
      <c r="V15" s="102"/>
      <c r="W15" s="102"/>
      <c r="X15" s="103"/>
      <c r="Y15" s="103"/>
      <c r="Z15" s="100">
        <f>(M15+T15)/2-IF($V15=1,0.5,IF($V15=2,1.5,0))</f>
        <v>61.075</v>
      </c>
      <c r="AA15" s="107"/>
    </row>
    <row r="16" spans="1:26" s="151" customFormat="1" ht="50.25" customHeight="1">
      <c r="A16" s="144"/>
      <c r="B16" s="145"/>
      <c r="C16" s="28"/>
      <c r="D16" s="42"/>
      <c r="E16" s="3"/>
      <c r="F16" s="4"/>
      <c r="G16" s="5"/>
      <c r="H16" s="43"/>
      <c r="I16" s="44"/>
      <c r="J16" s="4"/>
      <c r="K16" s="6"/>
      <c r="L16" s="146"/>
      <c r="M16" s="147"/>
      <c r="N16" s="148"/>
      <c r="O16" s="146"/>
      <c r="P16" s="147"/>
      <c r="Q16" s="148"/>
      <c r="R16" s="146"/>
      <c r="S16" s="147"/>
      <c r="T16" s="148"/>
      <c r="U16" s="148"/>
      <c r="V16" s="148"/>
      <c r="W16" s="146"/>
      <c r="X16" s="149"/>
      <c r="Y16" s="147"/>
      <c r="Z16" s="150"/>
    </row>
    <row r="17" spans="1:29" ht="39.75" customHeight="1">
      <c r="A17" s="152"/>
      <c r="B17" s="152"/>
      <c r="C17" s="152"/>
      <c r="D17" s="110" t="s">
        <v>16</v>
      </c>
      <c r="E17" s="110"/>
      <c r="F17" s="110"/>
      <c r="G17" s="110"/>
      <c r="H17" s="111" t="s">
        <v>128</v>
      </c>
      <c r="I17" s="34"/>
      <c r="J17" s="8"/>
      <c r="K17" s="111"/>
      <c r="L17" s="153"/>
      <c r="M17" s="154"/>
      <c r="N17" s="152"/>
      <c r="O17" s="155"/>
      <c r="P17" s="156"/>
      <c r="Q17" s="156"/>
      <c r="R17" s="156"/>
      <c r="S17" s="156"/>
      <c r="T17" s="152"/>
      <c r="U17" s="155"/>
      <c r="V17" s="156"/>
      <c r="W17" s="152"/>
      <c r="X17" s="152"/>
      <c r="Y17" s="152"/>
      <c r="Z17" s="152"/>
      <c r="AA17" s="152"/>
      <c r="AB17" s="156"/>
      <c r="AC17" s="152"/>
    </row>
    <row r="18" spans="1:29" ht="39.75" customHeight="1">
      <c r="A18" s="152"/>
      <c r="B18" s="152"/>
      <c r="C18" s="152"/>
      <c r="D18" s="110"/>
      <c r="E18" s="110"/>
      <c r="F18" s="110"/>
      <c r="G18" s="110"/>
      <c r="H18" s="111"/>
      <c r="I18" s="34"/>
      <c r="J18" s="8"/>
      <c r="K18" s="111"/>
      <c r="L18" s="153"/>
      <c r="M18" s="154"/>
      <c r="N18" s="152"/>
      <c r="O18" s="155"/>
      <c r="P18" s="156"/>
      <c r="Q18" s="156"/>
      <c r="R18" s="156"/>
      <c r="S18" s="156"/>
      <c r="T18" s="152"/>
      <c r="U18" s="155"/>
      <c r="V18" s="156"/>
      <c r="W18" s="152"/>
      <c r="X18" s="152"/>
      <c r="Y18" s="152"/>
      <c r="Z18" s="152"/>
      <c r="AA18" s="152"/>
      <c r="AB18" s="156"/>
      <c r="AC18" s="152"/>
    </row>
    <row r="19" spans="1:29" ht="39.75" customHeight="1">
      <c r="A19" s="152"/>
      <c r="B19" s="152"/>
      <c r="C19" s="152"/>
      <c r="D19" s="110" t="s">
        <v>9</v>
      </c>
      <c r="E19" s="110"/>
      <c r="F19" s="110"/>
      <c r="G19" s="110"/>
      <c r="H19" s="111" t="s">
        <v>77</v>
      </c>
      <c r="I19" s="34"/>
      <c r="J19" s="8"/>
      <c r="K19" s="111"/>
      <c r="L19" s="153"/>
      <c r="M19" s="157"/>
      <c r="O19" s="155"/>
      <c r="P19" s="156"/>
      <c r="Q19" s="156"/>
      <c r="R19" s="156"/>
      <c r="S19" s="156"/>
      <c r="T19" s="152"/>
      <c r="U19" s="155"/>
      <c r="V19" s="156"/>
      <c r="W19" s="152"/>
      <c r="X19" s="152"/>
      <c r="Y19" s="152"/>
      <c r="Z19" s="152"/>
      <c r="AA19" s="152"/>
      <c r="AB19" s="156"/>
      <c r="AC19" s="152"/>
    </row>
  </sheetData>
  <sheetProtection/>
  <mergeCells count="26">
    <mergeCell ref="X9:X11"/>
    <mergeCell ref="Y9:Y11"/>
    <mergeCell ref="L10:N10"/>
    <mergeCell ref="O10:U10"/>
    <mergeCell ref="V9:V11"/>
    <mergeCell ref="W9:W11"/>
    <mergeCell ref="C9:C11"/>
    <mergeCell ref="D9:D11"/>
    <mergeCell ref="Z9:Z11"/>
    <mergeCell ref="AA9:AA11"/>
    <mergeCell ref="G9:G11"/>
    <mergeCell ref="H9:H11"/>
    <mergeCell ref="I9:I11"/>
    <mergeCell ref="K9:K11"/>
    <mergeCell ref="L9:N9"/>
    <mergeCell ref="O9:U9"/>
    <mergeCell ref="E9:E11"/>
    <mergeCell ref="F9:F11"/>
    <mergeCell ref="A1:AA1"/>
    <mergeCell ref="A2:AA2"/>
    <mergeCell ref="A3:AA3"/>
    <mergeCell ref="A4:AA4"/>
    <mergeCell ref="A5:AA5"/>
    <mergeCell ref="A6:AA6"/>
    <mergeCell ref="A9:A11"/>
    <mergeCell ref="B9:B11"/>
  </mergeCells>
  <conditionalFormatting sqref="F12 F14:F15">
    <cfRule type="timePeriod" priority="2" dxfId="0" timePeriod="thisWeek">
      <formula>AND(TODAY()-ROUNDDOWN(F12,0)&lt;=WEEKDAY(TODAY())-1,ROUNDDOWN(F12,0)-TODAY()&lt;=7-WEEKDAY(TODAY()))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view="pageBreakPreview" zoomScale="70" zoomScaleSheetLayoutView="70" zoomScalePageLayoutView="0" workbookViewId="0" topLeftCell="A1">
      <selection activeCell="Q14" sqref="Q14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8.28125" style="8" customWidth="1"/>
    <col min="6" max="6" width="6.00390625" style="8" customWidth="1"/>
    <col min="7" max="7" width="33.28125" style="8" customWidth="1"/>
    <col min="8" max="8" width="11.28125" style="8" customWidth="1"/>
    <col min="9" max="9" width="16.00390625" style="8" customWidth="1"/>
    <col min="10" max="10" width="12.7109375" style="8" hidden="1" customWidth="1"/>
    <col min="11" max="11" width="23.281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6.8515625" style="8" hidden="1" customWidth="1"/>
    <col min="27" max="27" width="0.71875" style="8" hidden="1" customWidth="1"/>
    <col min="28" max="16384" width="9.140625" style="8" customWidth="1"/>
  </cols>
  <sheetData>
    <row r="1" spans="1:26" ht="116.25" customHeight="1">
      <c r="A1" s="242" t="s">
        <v>88</v>
      </c>
      <c r="B1" s="277"/>
      <c r="C1" s="277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</row>
    <row r="2" spans="1:26" ht="16.5" customHeight="1">
      <c r="A2" s="245" t="s">
        <v>56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</row>
    <row r="3" spans="1:26" s="9" customFormat="1" ht="16.5" customHeight="1">
      <c r="A3" s="247" t="s">
        <v>66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spans="1:26" s="10" customFormat="1" ht="15.75" customHeight="1">
      <c r="A4" s="248" t="s">
        <v>26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</row>
    <row r="5" spans="1:26" s="11" customFormat="1" ht="21" customHeight="1">
      <c r="A5" s="249" t="s">
        <v>55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 s="11" customFormat="1" ht="6" customHeight="1">
      <c r="A6" s="249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</row>
    <row r="7" spans="1:27" s="83" customFormat="1" ht="18.75" customHeight="1">
      <c r="A7" s="241" t="s">
        <v>204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26" ht="12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17" customFormat="1" ht="15" customHeight="1">
      <c r="A9" s="82" t="s">
        <v>87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67" t="s">
        <v>123</v>
      </c>
      <c r="Z9" s="19"/>
    </row>
    <row r="10" spans="1:26" s="20" customFormat="1" ht="19.5" customHeight="1">
      <c r="A10" s="238" t="s">
        <v>25</v>
      </c>
      <c r="B10" s="239" t="s">
        <v>2</v>
      </c>
      <c r="C10" s="236" t="s">
        <v>12</v>
      </c>
      <c r="D10" s="232" t="s">
        <v>14</v>
      </c>
      <c r="E10" s="232" t="s">
        <v>3</v>
      </c>
      <c r="F10" s="238" t="s">
        <v>13</v>
      </c>
      <c r="G10" s="232" t="s">
        <v>15</v>
      </c>
      <c r="H10" s="232" t="s">
        <v>3</v>
      </c>
      <c r="I10" s="232" t="s">
        <v>4</v>
      </c>
      <c r="J10" s="56"/>
      <c r="K10" s="232" t="s">
        <v>6</v>
      </c>
      <c r="L10" s="233" t="s">
        <v>17</v>
      </c>
      <c r="M10" s="233"/>
      <c r="N10" s="233"/>
      <c r="O10" s="233" t="s">
        <v>18</v>
      </c>
      <c r="P10" s="233"/>
      <c r="Q10" s="233"/>
      <c r="R10" s="233" t="s">
        <v>37</v>
      </c>
      <c r="S10" s="233"/>
      <c r="T10" s="233"/>
      <c r="U10" s="234" t="s">
        <v>19</v>
      </c>
      <c r="V10" s="236" t="s">
        <v>52</v>
      </c>
      <c r="W10" s="238" t="s">
        <v>20</v>
      </c>
      <c r="X10" s="239" t="s">
        <v>39</v>
      </c>
      <c r="Y10" s="240" t="s">
        <v>21</v>
      </c>
      <c r="Z10" s="240" t="s">
        <v>22</v>
      </c>
    </row>
    <row r="11" spans="1:26" s="20" customFormat="1" ht="51" customHeight="1">
      <c r="A11" s="238"/>
      <c r="B11" s="239"/>
      <c r="C11" s="237"/>
      <c r="D11" s="232"/>
      <c r="E11" s="232"/>
      <c r="F11" s="238"/>
      <c r="G11" s="232"/>
      <c r="H11" s="232"/>
      <c r="I11" s="232"/>
      <c r="J11" s="56"/>
      <c r="K11" s="232"/>
      <c r="L11" s="21" t="s">
        <v>23</v>
      </c>
      <c r="M11" s="22" t="s">
        <v>24</v>
      </c>
      <c r="N11" s="23" t="s">
        <v>25</v>
      </c>
      <c r="O11" s="21" t="s">
        <v>23</v>
      </c>
      <c r="P11" s="22" t="s">
        <v>24</v>
      </c>
      <c r="Q11" s="23" t="s">
        <v>25</v>
      </c>
      <c r="R11" s="21" t="s">
        <v>23</v>
      </c>
      <c r="S11" s="22" t="s">
        <v>24</v>
      </c>
      <c r="T11" s="23" t="s">
        <v>25</v>
      </c>
      <c r="U11" s="235"/>
      <c r="V11" s="237"/>
      <c r="W11" s="238"/>
      <c r="X11" s="239"/>
      <c r="Y11" s="240"/>
      <c r="Z11" s="240"/>
    </row>
    <row r="12" spans="1:26" s="80" customFormat="1" ht="42" customHeight="1">
      <c r="A12" s="73">
        <v>1</v>
      </c>
      <c r="B12" s="24"/>
      <c r="C12" s="68"/>
      <c r="D12" s="72" t="s">
        <v>176</v>
      </c>
      <c r="E12" s="185" t="s">
        <v>104</v>
      </c>
      <c r="F12" s="177" t="s">
        <v>134</v>
      </c>
      <c r="G12" s="72" t="s">
        <v>177</v>
      </c>
      <c r="H12" s="185" t="s">
        <v>107</v>
      </c>
      <c r="I12" s="115" t="s">
        <v>108</v>
      </c>
      <c r="J12" s="115" t="s">
        <v>35</v>
      </c>
      <c r="K12" s="120" t="s">
        <v>110</v>
      </c>
      <c r="L12" s="74">
        <v>219</v>
      </c>
      <c r="M12" s="75">
        <f>L12/3.4-IF($U12=1,2)-IF($V12=1,0.5,IF($V12=2,1,0))</f>
        <v>64.41176470588235</v>
      </c>
      <c r="N12" s="76">
        <f>RANK(M12,M$12:M$15,0)</f>
        <v>1</v>
      </c>
      <c r="O12" s="74">
        <v>212</v>
      </c>
      <c r="P12" s="75">
        <f>O12/3.4-IF($U12=1,2)-IF($V12=1,0.5,IF($V12=2,1,0))</f>
        <v>62.35294117647059</v>
      </c>
      <c r="Q12" s="76">
        <f>RANK(P12,P$12:P$15,0)</f>
        <v>1</v>
      </c>
      <c r="R12" s="74">
        <v>204.5</v>
      </c>
      <c r="S12" s="75">
        <f>R12/3.4-IF($U12=1,2)-IF($V12=1,0.5,IF($V12=2,1,0))</f>
        <v>60.14705882352941</v>
      </c>
      <c r="T12" s="76">
        <f>RANK(S12,S$12:S$15,0)</f>
        <v>1</v>
      </c>
      <c r="U12" s="77"/>
      <c r="V12" s="77"/>
      <c r="W12" s="74">
        <f>L12+O12+R12</f>
        <v>635.5</v>
      </c>
      <c r="X12" s="78"/>
      <c r="Y12" s="75">
        <f>ROUND(SUM(M12,P12,S12)/3,3)</f>
        <v>62.304</v>
      </c>
      <c r="Z12" s="79"/>
    </row>
    <row r="13" spans="1:26" s="80" customFormat="1" ht="42" customHeight="1">
      <c r="A13" s="164"/>
      <c r="B13" s="27"/>
      <c r="C13" s="165"/>
      <c r="D13" s="174"/>
      <c r="E13" s="166"/>
      <c r="F13" s="163"/>
      <c r="G13" s="167"/>
      <c r="H13" s="166"/>
      <c r="I13" s="163"/>
      <c r="J13" s="163"/>
      <c r="K13" s="173"/>
      <c r="L13" s="168"/>
      <c r="M13" s="169"/>
      <c r="N13" s="170"/>
      <c r="O13" s="168"/>
      <c r="P13" s="169"/>
      <c r="Q13" s="170"/>
      <c r="R13" s="168"/>
      <c r="S13" s="169"/>
      <c r="T13" s="170"/>
      <c r="U13" s="171"/>
      <c r="V13" s="171"/>
      <c r="W13" s="168"/>
      <c r="X13" s="175"/>
      <c r="Y13" s="169"/>
      <c r="Z13" s="176"/>
    </row>
    <row r="14" spans="1:26" s="25" customFormat="1" ht="49.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9" ht="39.75" customHeight="1">
      <c r="A15" s="34"/>
      <c r="B15" s="34"/>
      <c r="C15" s="34"/>
      <c r="D15" s="110" t="s">
        <v>16</v>
      </c>
      <c r="E15" s="110"/>
      <c r="F15" s="110"/>
      <c r="G15" s="110"/>
      <c r="H15" s="111" t="s">
        <v>128</v>
      </c>
      <c r="I15" s="34"/>
      <c r="K15" s="111"/>
      <c r="L15" s="35"/>
      <c r="M15" s="36"/>
      <c r="N15" s="34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ht="39.75" customHeight="1">
      <c r="A16" s="34"/>
      <c r="B16" s="34"/>
      <c r="C16" s="34"/>
      <c r="D16" s="110"/>
      <c r="E16" s="110"/>
      <c r="F16" s="110"/>
      <c r="G16" s="110"/>
      <c r="H16" s="111"/>
      <c r="I16" s="34"/>
      <c r="K16" s="111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0" t="s">
        <v>9</v>
      </c>
      <c r="E17" s="110"/>
      <c r="F17" s="110"/>
      <c r="G17" s="110"/>
      <c r="H17" s="111" t="s">
        <v>77</v>
      </c>
      <c r="I17" s="34"/>
      <c r="K17" s="111"/>
      <c r="L17" s="35"/>
      <c r="M17" s="39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</sheetData>
  <sheetProtection/>
  <mergeCells count="26">
    <mergeCell ref="A6:Z6"/>
    <mergeCell ref="E10:E11"/>
    <mergeCell ref="K10:K11"/>
    <mergeCell ref="L10:N10"/>
    <mergeCell ref="F10:F11"/>
    <mergeCell ref="G10:G11"/>
    <mergeCell ref="R10:T10"/>
    <mergeCell ref="A10:A11"/>
    <mergeCell ref="B10:B11"/>
    <mergeCell ref="U10:U11"/>
    <mergeCell ref="Y10:Y11"/>
    <mergeCell ref="Z10:Z11"/>
    <mergeCell ref="X10:X11"/>
    <mergeCell ref="D10:D11"/>
    <mergeCell ref="V10:V11"/>
    <mergeCell ref="W10:W11"/>
    <mergeCell ref="A7:AA7"/>
    <mergeCell ref="A2:Z2"/>
    <mergeCell ref="A1:Z1"/>
    <mergeCell ref="A3:Z3"/>
    <mergeCell ref="A4:Z4"/>
    <mergeCell ref="H10:H11"/>
    <mergeCell ref="I10:I11"/>
    <mergeCell ref="A5:Z5"/>
    <mergeCell ref="O10:Q10"/>
    <mergeCell ref="C10:C11"/>
  </mergeCells>
  <conditionalFormatting sqref="F12">
    <cfRule type="timePeriod" priority="1" dxfId="0" timePeriod="thisWeek">
      <formula>AND(TODAY()-ROUNDDOWN(F12,0)&lt;=WEEKDAY(TODAY())-1,ROUNDDOWN(F12,0)-TODAY()&lt;=7-WEEKDAY(TODAY()))</formula>
    </cfRule>
  </conditionalFormatting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HP</cp:lastModifiedBy>
  <cp:lastPrinted>2023-06-04T20:28:34Z</cp:lastPrinted>
  <dcterms:created xsi:type="dcterms:W3CDTF">2015-04-26T07:55:09Z</dcterms:created>
  <dcterms:modified xsi:type="dcterms:W3CDTF">2023-06-08T18:21:51Z</dcterms:modified>
  <cp:category/>
  <cp:version/>
  <cp:contentType/>
  <cp:contentStatus/>
</cp:coreProperties>
</file>