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codeName="ЭтаКнига" defaultThemeVersion="124226"/>
  <xr:revisionPtr revIDLastSave="0" documentId="8_{95FF42EF-7AAA-1740-8681-05AACD4CC585}" xr6:coauthVersionLast="47" xr6:coauthVersionMax="47" xr10:uidLastSave="{00000000-0000-0000-0000-000000000000}"/>
  <bookViews>
    <workbookView xWindow="120" yWindow="15" windowWidth="16605" windowHeight="9435" tabRatio="896" xr2:uid="{00000000-000D-0000-FFFF-FFFF00000000}"/>
  </bookViews>
  <sheets>
    <sheet name="МЛ " sheetId="195" r:id="rId1"/>
    <sheet name="ОП1.3" sheetId="230" r:id="rId2"/>
    <sheet name="ОП1.3 оз" sheetId="304" r:id="rId3"/>
    <sheet name="ППА п" sheetId="264" r:id="rId4"/>
    <sheet name="ППА д" sheetId="259" r:id="rId5"/>
    <sheet name="ППА оз" sheetId="305" r:id="rId6"/>
    <sheet name="КПд п" sheetId="306" r:id="rId7"/>
    <sheet name="КПд" sheetId="260" r:id="rId8"/>
    <sheet name="КПд оз" sheetId="307" r:id="rId9"/>
    <sheet name="КП п" sheetId="267" r:id="rId10"/>
    <sheet name="ППю" sheetId="309" r:id="rId11"/>
    <sheet name="ППю оз" sheetId="198" r:id="rId12"/>
    <sheet name="ППю л" sheetId="310" r:id="rId13"/>
    <sheet name="КПюн" sheetId="157" r:id="rId14"/>
    <sheet name="Выбор" sheetId="233" r:id="rId15"/>
    <sheet name="Судейская" sheetId="142" r:id="rId16"/>
  </sheets>
  <definedNames>
    <definedName name="_xlnm._FilterDatabase" localSheetId="0" hidden="1">'МЛ '!$A$5:$L$65</definedName>
    <definedName name="_xlnm.Print_Titles" localSheetId="14">Выбор!$8:$9</definedName>
    <definedName name="_xlnm.Print_Titles" localSheetId="9">'КП п'!$9:$10</definedName>
    <definedName name="_xlnm.Print_Titles" localSheetId="7">КПд!$9:$11</definedName>
    <definedName name="_xlnm.Print_Titles" localSheetId="8">'КПд оз'!$9:$11</definedName>
    <definedName name="_xlnm.Print_Titles" localSheetId="6">'КПд п'!$9:$11</definedName>
    <definedName name="_xlnm.Print_Titles" localSheetId="13">КПюн!$9:$10</definedName>
    <definedName name="_xlnm.Print_Titles" localSheetId="1">'ОП1.3'!$9:$10</definedName>
    <definedName name="_xlnm.Print_Titles" localSheetId="2">'ОП1.3 оз'!$8:$9</definedName>
    <definedName name="_xlnm.Print_Titles" localSheetId="4">'ППА д'!$9:$11</definedName>
    <definedName name="_xlnm.Print_Titles" localSheetId="5">'ППА оз'!$9:$11</definedName>
    <definedName name="_xlnm.Print_Titles" localSheetId="3">'ППА п'!$9:$11</definedName>
    <definedName name="_xlnm.Print_Titles" localSheetId="10">ППю!$9:$10</definedName>
    <definedName name="_xlnm.Print_Titles" localSheetId="12">'ППю л'!$9:$10</definedName>
    <definedName name="_xlnm.Print_Titles" localSheetId="11">'ППю оз'!$9:$10</definedName>
    <definedName name="_xlnm.Print_Area" localSheetId="14">Выбор!$A$1:$Z$21</definedName>
    <definedName name="_xlnm.Print_Area" localSheetId="9">'КП п'!$A$1:$Z$18</definedName>
    <definedName name="_xlnm.Print_Area" localSheetId="7">КПд!$A$1:$AA$26</definedName>
    <definedName name="_xlnm.Print_Area" localSheetId="8">'КПд оз'!$A$1:$AA$20</definedName>
    <definedName name="_xlnm.Print_Area" localSheetId="6">'КПд п'!$A$1:$AA$18</definedName>
    <definedName name="_xlnm.Print_Area" localSheetId="13">КПюн!$A$1:$Z$17</definedName>
    <definedName name="_xlnm.Print_Area" localSheetId="0">'МЛ '!$A$1:$L$70</definedName>
    <definedName name="_xlnm.Print_Area" localSheetId="1">'ОП1.3'!$A$1:$Z$16</definedName>
    <definedName name="_xlnm.Print_Area" localSheetId="2">'ОП1.3 оз'!$A$1:$Z$15</definedName>
    <definedName name="_xlnm.Print_Area" localSheetId="4">'ППА д'!$A$1:$AA$23</definedName>
    <definedName name="_xlnm.Print_Area" localSheetId="5">'ППА оз'!$A$1:$AA$26</definedName>
    <definedName name="_xlnm.Print_Area" localSheetId="3">'ППА п'!$A$1:$AA$17</definedName>
    <definedName name="_xlnm.Print_Area" localSheetId="10">ППю!$A$1:$Z$16</definedName>
    <definedName name="_xlnm.Print_Area" localSheetId="12">'ППю л'!$A$1:$Z$18</definedName>
    <definedName name="_xlnm.Print_Area" localSheetId="11">'ППю оз'!$A$1:$Z$21</definedName>
    <definedName name="_xlnm.Print_Area" localSheetId="15">Судейская!$A$1:$E$33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7" i="198" l="1"/>
  <c r="P17" i="198"/>
  <c r="M17" i="198"/>
  <c r="S11" i="309"/>
  <c r="W11" i="198"/>
  <c r="S11" i="198"/>
  <c r="P11" i="198"/>
  <c r="M11" i="198"/>
  <c r="W15" i="198"/>
  <c r="S15" i="198"/>
  <c r="P15" i="198"/>
  <c r="M15" i="198"/>
  <c r="S13" i="307"/>
  <c r="S12" i="307"/>
  <c r="S14" i="307"/>
  <c r="S16" i="307"/>
  <c r="S20" i="305"/>
  <c r="S17" i="305"/>
  <c r="S21" i="305"/>
  <c r="S18" i="305"/>
  <c r="S13" i="305"/>
  <c r="S19" i="305"/>
  <c r="S22" i="305"/>
  <c r="S14" i="305"/>
  <c r="S15" i="305"/>
  <c r="S12" i="305"/>
  <c r="S15" i="307"/>
  <c r="S16" i="305"/>
  <c r="S17" i="233"/>
  <c r="P17" i="233"/>
  <c r="M17" i="233"/>
  <c r="S15" i="233"/>
  <c r="P15" i="233"/>
  <c r="M15" i="233"/>
  <c r="S13" i="233"/>
  <c r="P13" i="233"/>
  <c r="M13" i="233"/>
  <c r="S11" i="233"/>
  <c r="P11" i="233"/>
  <c r="M11" i="233"/>
  <c r="W15" i="233"/>
  <c r="W12" i="157"/>
  <c r="W11" i="157"/>
  <c r="S12" i="157"/>
  <c r="S11" i="157"/>
  <c r="P12" i="157"/>
  <c r="P11" i="157"/>
  <c r="M12" i="157"/>
  <c r="Y12" i="157"/>
  <c r="M11" i="157"/>
  <c r="W12" i="310"/>
  <c r="S12" i="310"/>
  <c r="P12" i="310"/>
  <c r="M12" i="310"/>
  <c r="W13" i="310"/>
  <c r="S13" i="310"/>
  <c r="P13" i="310"/>
  <c r="M13" i="310"/>
  <c r="W14" i="310"/>
  <c r="S14" i="310"/>
  <c r="P14" i="310"/>
  <c r="M14" i="310"/>
  <c r="W11" i="310"/>
  <c r="S11" i="310"/>
  <c r="T13" i="310"/>
  <c r="P11" i="310"/>
  <c r="Q13" i="310"/>
  <c r="M11" i="310"/>
  <c r="N13" i="310"/>
  <c r="W11" i="309"/>
  <c r="P11" i="309"/>
  <c r="M11" i="309"/>
  <c r="W12" i="309"/>
  <c r="S12" i="309"/>
  <c r="P12" i="309"/>
  <c r="M12" i="309"/>
  <c r="S12" i="267"/>
  <c r="S11" i="267"/>
  <c r="S14" i="267"/>
  <c r="P12" i="267"/>
  <c r="P11" i="267"/>
  <c r="P14" i="267"/>
  <c r="S13" i="267"/>
  <c r="P13" i="267"/>
  <c r="M12" i="267"/>
  <c r="M11" i="267"/>
  <c r="M14" i="267"/>
  <c r="M13" i="267"/>
  <c r="T16" i="307"/>
  <c r="M16" i="307"/>
  <c r="T14" i="307"/>
  <c r="X14" i="307"/>
  <c r="M14" i="307"/>
  <c r="Z14" i="307"/>
  <c r="X12" i="307"/>
  <c r="M12" i="307"/>
  <c r="X13" i="307"/>
  <c r="M13" i="307"/>
  <c r="X15" i="307"/>
  <c r="M15" i="307"/>
  <c r="S22" i="260"/>
  <c r="X22" i="260"/>
  <c r="S18" i="260"/>
  <c r="T18" i="260"/>
  <c r="S14" i="260"/>
  <c r="X14" i="260"/>
  <c r="S17" i="260"/>
  <c r="X17" i="260"/>
  <c r="S15" i="260"/>
  <c r="X15" i="260"/>
  <c r="S19" i="260"/>
  <c r="X19" i="260"/>
  <c r="S16" i="260"/>
  <c r="X16" i="260"/>
  <c r="S13" i="260"/>
  <c r="X13" i="260"/>
  <c r="S12" i="260"/>
  <c r="X12" i="260"/>
  <c r="M22" i="260"/>
  <c r="M18" i="260"/>
  <c r="M14" i="260"/>
  <c r="M17" i="260"/>
  <c r="M15" i="260"/>
  <c r="M19" i="260"/>
  <c r="M16" i="260"/>
  <c r="M13" i="260"/>
  <c r="M12" i="260"/>
  <c r="S14" i="306"/>
  <c r="X14" i="306"/>
  <c r="S12" i="306"/>
  <c r="X12" i="306"/>
  <c r="M14" i="306"/>
  <c r="M12" i="306"/>
  <c r="M13" i="306"/>
  <c r="S13" i="306"/>
  <c r="X13" i="306"/>
  <c r="X22" i="305"/>
  <c r="X14" i="305"/>
  <c r="X15" i="305"/>
  <c r="T22" i="305"/>
  <c r="T14" i="305"/>
  <c r="T15" i="305"/>
  <c r="M22" i="305"/>
  <c r="M14" i="305"/>
  <c r="M15" i="305"/>
  <c r="X12" i="305"/>
  <c r="M12" i="305"/>
  <c r="X19" i="305"/>
  <c r="M19" i="305"/>
  <c r="X13" i="305"/>
  <c r="M13" i="305"/>
  <c r="X18" i="305"/>
  <c r="M18" i="305"/>
  <c r="X21" i="305"/>
  <c r="M21" i="305"/>
  <c r="X17" i="305"/>
  <c r="M17" i="305"/>
  <c r="X20" i="305"/>
  <c r="M20" i="305"/>
  <c r="X16" i="305"/>
  <c r="M16" i="305"/>
  <c r="N16" i="305"/>
  <c r="S18" i="259"/>
  <c r="T18" i="259"/>
  <c r="S15" i="259"/>
  <c r="X15" i="259"/>
  <c r="S17" i="259"/>
  <c r="X17" i="259"/>
  <c r="S13" i="259"/>
  <c r="X13" i="259"/>
  <c r="S19" i="259"/>
  <c r="T19" i="259"/>
  <c r="S14" i="259"/>
  <c r="X14" i="259"/>
  <c r="S12" i="259"/>
  <c r="T12" i="259"/>
  <c r="M18" i="259"/>
  <c r="M15" i="259"/>
  <c r="M17" i="259"/>
  <c r="M13" i="259"/>
  <c r="M19" i="259"/>
  <c r="M14" i="259"/>
  <c r="M12" i="259"/>
  <c r="W10" i="304"/>
  <c r="S10" i="304"/>
  <c r="P10" i="304"/>
  <c r="M10" i="304"/>
  <c r="W11" i="304"/>
  <c r="S11" i="304"/>
  <c r="T11" i="304"/>
  <c r="P11" i="304"/>
  <c r="M11" i="304"/>
  <c r="S11" i="230"/>
  <c r="P11" i="230"/>
  <c r="M11" i="230"/>
  <c r="S12" i="230"/>
  <c r="P12" i="230"/>
  <c r="M12" i="230"/>
  <c r="Y15" i="233"/>
  <c r="Y11" i="157"/>
  <c r="Y12" i="310"/>
  <c r="Y13" i="310"/>
  <c r="Y11" i="309"/>
  <c r="Y15" i="198"/>
  <c r="Y11" i="198"/>
  <c r="Y14" i="310"/>
  <c r="T12" i="310"/>
  <c r="T14" i="310"/>
  <c r="Q14" i="310"/>
  <c r="Q12" i="310"/>
  <c r="Y11" i="267"/>
  <c r="N13" i="306"/>
  <c r="N16" i="307"/>
  <c r="Z18" i="260"/>
  <c r="T12" i="260"/>
  <c r="T13" i="260"/>
  <c r="Z13" i="260"/>
  <c r="T16" i="260"/>
  <c r="Z16" i="260"/>
  <c r="T19" i="260"/>
  <c r="Z19" i="260"/>
  <c r="T15" i="260"/>
  <c r="Z15" i="260"/>
  <c r="T17" i="260"/>
  <c r="Z17" i="260"/>
  <c r="T14" i="260"/>
  <c r="Z14" i="260"/>
  <c r="X18" i="260"/>
  <c r="T22" i="260"/>
  <c r="T14" i="259"/>
  <c r="Z14" i="259"/>
  <c r="Z12" i="259"/>
  <c r="Z19" i="259"/>
  <c r="X12" i="259"/>
  <c r="X19" i="259"/>
  <c r="T13" i="259"/>
  <c r="Z13" i="259"/>
  <c r="Z15" i="305"/>
  <c r="Z14" i="305"/>
  <c r="Z22" i="305"/>
  <c r="T17" i="259"/>
  <c r="Z17" i="259"/>
  <c r="T15" i="259"/>
  <c r="Z15" i="259"/>
  <c r="N20" i="305"/>
  <c r="N17" i="305"/>
  <c r="N21" i="305"/>
  <c r="N18" i="305"/>
  <c r="N14" i="305"/>
  <c r="N15" i="305"/>
  <c r="N22" i="305"/>
  <c r="Z18" i="259"/>
  <c r="X18" i="259"/>
  <c r="Q11" i="304"/>
  <c r="Y10" i="304"/>
  <c r="T10" i="304"/>
  <c r="Y11" i="304"/>
  <c r="A10" i="304"/>
  <c r="Q10" i="304"/>
  <c r="N11" i="304"/>
  <c r="N11" i="310"/>
  <c r="Q11" i="310"/>
  <c r="T11" i="310"/>
  <c r="Y11" i="310"/>
  <c r="A14" i="310"/>
  <c r="N14" i="310"/>
  <c r="N12" i="310"/>
  <c r="Q11" i="309"/>
  <c r="T11" i="309"/>
  <c r="N12" i="309"/>
  <c r="Q12" i="309"/>
  <c r="T12" i="309"/>
  <c r="Y12" i="309"/>
  <c r="N11" i="309"/>
  <c r="X16" i="307"/>
  <c r="N13" i="307"/>
  <c r="N12" i="307"/>
  <c r="Z16" i="307"/>
  <c r="N15" i="307"/>
  <c r="T15" i="307"/>
  <c r="T13" i="307"/>
  <c r="Z13" i="307"/>
  <c r="T12" i="307"/>
  <c r="N14" i="307"/>
  <c r="N14" i="306"/>
  <c r="T14" i="306"/>
  <c r="Z14" i="306"/>
  <c r="N12" i="306"/>
  <c r="T12" i="306"/>
  <c r="T13" i="306"/>
  <c r="N13" i="305"/>
  <c r="N19" i="305"/>
  <c r="N12" i="305"/>
  <c r="T16" i="305"/>
  <c r="T20" i="305"/>
  <c r="T17" i="305"/>
  <c r="Z17" i="305"/>
  <c r="T21" i="305"/>
  <c r="T18" i="305"/>
  <c r="Z18" i="305"/>
  <c r="T13" i="305"/>
  <c r="T19" i="305"/>
  <c r="Z19" i="305"/>
  <c r="T12" i="305"/>
  <c r="N10" i="304"/>
  <c r="U13" i="306"/>
  <c r="A11" i="304"/>
  <c r="U12" i="305"/>
  <c r="Z16" i="305"/>
  <c r="U14" i="305"/>
  <c r="U22" i="305"/>
  <c r="U15" i="305"/>
  <c r="A13" i="310"/>
  <c r="A11" i="310"/>
  <c r="A12" i="310"/>
  <c r="A12" i="309"/>
  <c r="A11" i="309"/>
  <c r="U12" i="307"/>
  <c r="U15" i="307"/>
  <c r="Z12" i="307"/>
  <c r="U13" i="307"/>
  <c r="Z15" i="307"/>
  <c r="U16" i="307"/>
  <c r="U14" i="307"/>
  <c r="U12" i="306"/>
  <c r="U14" i="306"/>
  <c r="Z12" i="306"/>
  <c r="Z13" i="306"/>
  <c r="U13" i="305"/>
  <c r="U21" i="305"/>
  <c r="U20" i="305"/>
  <c r="Z12" i="305"/>
  <c r="U19" i="305"/>
  <c r="U18" i="305"/>
  <c r="U17" i="305"/>
  <c r="U16" i="305"/>
  <c r="Z13" i="305"/>
  <c r="Z21" i="305"/>
  <c r="Z20" i="305"/>
  <c r="W14" i="198"/>
  <c r="W12" i="198"/>
  <c r="S14" i="198"/>
  <c r="S12" i="198"/>
  <c r="P14" i="198"/>
  <c r="P12" i="198"/>
  <c r="M14" i="198"/>
  <c r="M12" i="198"/>
  <c r="W17" i="233"/>
  <c r="Y17" i="233"/>
  <c r="W13" i="233"/>
  <c r="Y13" i="233"/>
  <c r="W11" i="233"/>
  <c r="Y11" i="233"/>
  <c r="W13" i="267"/>
  <c r="W14" i="267"/>
  <c r="W12" i="267"/>
  <c r="W11" i="267"/>
  <c r="S12" i="264"/>
  <c r="X12" i="264"/>
  <c r="M12" i="264"/>
  <c r="S13" i="264"/>
  <c r="X13" i="264"/>
  <c r="M13" i="264"/>
  <c r="N13" i="264"/>
  <c r="S21" i="260"/>
  <c r="T21" i="260"/>
  <c r="M21" i="260"/>
  <c r="S20" i="260"/>
  <c r="M20" i="260"/>
  <c r="S16" i="259"/>
  <c r="X16" i="259"/>
  <c r="M16" i="259"/>
  <c r="W11" i="230"/>
  <c r="W12" i="230"/>
  <c r="T12" i="230"/>
  <c r="W17" i="198"/>
  <c r="W16" i="198"/>
  <c r="S16" i="198"/>
  <c r="P16" i="198"/>
  <c r="P13" i="198"/>
  <c r="M16" i="198"/>
  <c r="Q11" i="198"/>
  <c r="Q15" i="198"/>
  <c r="Y14" i="198"/>
  <c r="A14" i="306"/>
  <c r="T20" i="260"/>
  <c r="U14" i="260"/>
  <c r="X20" i="260"/>
  <c r="N18" i="260"/>
  <c r="N17" i="260"/>
  <c r="N19" i="260"/>
  <c r="N13" i="260"/>
  <c r="N22" i="260"/>
  <c r="N14" i="260"/>
  <c r="N15" i="260"/>
  <c r="N16" i="260"/>
  <c r="N12" i="260"/>
  <c r="N19" i="259"/>
  <c r="N18" i="259"/>
  <c r="N14" i="259"/>
  <c r="N17" i="259"/>
  <c r="N13" i="259"/>
  <c r="N15" i="259"/>
  <c r="N12" i="259"/>
  <c r="A18" i="305"/>
  <c r="A19" i="305"/>
  <c r="A14" i="305"/>
  <c r="A12" i="305"/>
  <c r="A21" i="305"/>
  <c r="A13" i="305"/>
  <c r="A22" i="305"/>
  <c r="A15" i="305"/>
  <c r="Q12" i="198"/>
  <c r="A15" i="307"/>
  <c r="A14" i="307"/>
  <c r="A16" i="307"/>
  <c r="A12" i="307"/>
  <c r="A13" i="307"/>
  <c r="U22" i="260"/>
  <c r="U15" i="260"/>
  <c r="U12" i="260"/>
  <c r="U18" i="260"/>
  <c r="U19" i="260"/>
  <c r="A12" i="306"/>
  <c r="A13" i="306"/>
  <c r="A20" i="305"/>
  <c r="A16" i="305"/>
  <c r="A17" i="305"/>
  <c r="Q14" i="198"/>
  <c r="T11" i="267"/>
  <c r="Y14" i="267"/>
  <c r="Y12" i="267"/>
  <c r="Q11" i="267"/>
  <c r="Q12" i="230"/>
  <c r="N12" i="264"/>
  <c r="Y13" i="267"/>
  <c r="T14" i="267"/>
  <c r="T13" i="267"/>
  <c r="Q14" i="267"/>
  <c r="Q13" i="267"/>
  <c r="N11" i="267"/>
  <c r="N14" i="267"/>
  <c r="N13" i="267"/>
  <c r="N12" i="267"/>
  <c r="Q12" i="267"/>
  <c r="T12" i="267"/>
  <c r="T13" i="264"/>
  <c r="Z13" i="264"/>
  <c r="T12" i="264"/>
  <c r="X21" i="260"/>
  <c r="Z21" i="260"/>
  <c r="Z12" i="260"/>
  <c r="N21" i="260"/>
  <c r="N20" i="260"/>
  <c r="Z22" i="260"/>
  <c r="N16" i="259"/>
  <c r="T16" i="259"/>
  <c r="Y11" i="230"/>
  <c r="Y12" i="230"/>
  <c r="Y17" i="198"/>
  <c r="N12" i="230"/>
  <c r="Q16" i="198"/>
  <c r="Y16" i="198"/>
  <c r="Y12" i="198"/>
  <c r="N11" i="230"/>
  <c r="Q11" i="230"/>
  <c r="T11" i="230"/>
  <c r="Z20" i="260"/>
  <c r="A14" i="260"/>
  <c r="U21" i="260"/>
  <c r="U13" i="260"/>
  <c r="U17" i="260"/>
  <c r="U20" i="260"/>
  <c r="U16" i="260"/>
  <c r="A22" i="260"/>
  <c r="A15" i="260"/>
  <c r="A12" i="260"/>
  <c r="A17" i="260"/>
  <c r="A13" i="260"/>
  <c r="U16" i="259"/>
  <c r="U18" i="259"/>
  <c r="U17" i="259"/>
  <c r="U19" i="259"/>
  <c r="U15" i="259"/>
  <c r="U13" i="259"/>
  <c r="U14" i="259"/>
  <c r="U12" i="259"/>
  <c r="A11" i="267"/>
  <c r="A13" i="267"/>
  <c r="A12" i="267"/>
  <c r="A14" i="267"/>
  <c r="U12" i="264"/>
  <c r="U13" i="264"/>
  <c r="Z12" i="264"/>
  <c r="Z16" i="259"/>
  <c r="A11" i="230"/>
  <c r="A12" i="230"/>
  <c r="A21" i="260"/>
  <c r="A20" i="260"/>
  <c r="A19" i="260"/>
  <c r="A18" i="260"/>
  <c r="A16" i="260"/>
  <c r="A16" i="259"/>
  <c r="A18" i="259"/>
  <c r="A17" i="259"/>
  <c r="A19" i="259"/>
  <c r="A15" i="259"/>
  <c r="A13" i="259"/>
  <c r="A14" i="259"/>
  <c r="A12" i="259"/>
  <c r="A12" i="264"/>
  <c r="A13" i="264"/>
  <c r="W13" i="198"/>
  <c r="S13" i="198"/>
  <c r="Q13" i="198"/>
  <c r="M13" i="198"/>
  <c r="T15" i="198"/>
  <c r="T11" i="198"/>
  <c r="N11" i="198"/>
  <c r="N15" i="198"/>
  <c r="T14" i="198"/>
  <c r="T12" i="198"/>
  <c r="N14" i="198"/>
  <c r="N12" i="198"/>
  <c r="T16" i="198"/>
  <c r="T17" i="198"/>
  <c r="N17" i="198"/>
  <c r="N16" i="198"/>
  <c r="N13" i="198"/>
  <c r="T13" i="198"/>
  <c r="Y13" i="198"/>
  <c r="Q17" i="198"/>
  <c r="W13" i="157"/>
  <c r="S13" i="157"/>
  <c r="P13" i="157"/>
  <c r="M13" i="157"/>
  <c r="A15" i="198"/>
  <c r="A16" i="198"/>
  <c r="A12" i="198"/>
  <c r="A11" i="198"/>
  <c r="A17" i="198"/>
  <c r="A13" i="198"/>
  <c r="Q12" i="157"/>
  <c r="Q11" i="157"/>
  <c r="N12" i="157"/>
  <c r="N11" i="157"/>
  <c r="T12" i="157"/>
  <c r="T11" i="157"/>
  <c r="Y13" i="157"/>
  <c r="A11" i="157"/>
  <c r="A12" i="157"/>
  <c r="Q13" i="157"/>
  <c r="T13" i="157"/>
  <c r="N13" i="157"/>
  <c r="A13" i="157"/>
</calcChain>
</file>

<file path=xl/sharedStrings.xml><?xml version="1.0" encoding="utf-8"?>
<sst xmlns="http://schemas.openxmlformats.org/spreadsheetml/2006/main" count="1753" uniqueCount="409">
  <si>
    <t>Мастер-лист</t>
  </si>
  <si>
    <t>№ п/п</t>
  </si>
  <si>
    <t>№ лошади</t>
  </si>
  <si>
    <t>Рег.№</t>
  </si>
  <si>
    <t>Владелец</t>
  </si>
  <si>
    <t>Тренер</t>
  </si>
  <si>
    <t>Команда, регион</t>
  </si>
  <si>
    <t>Отметка ветеринарной инспекции</t>
  </si>
  <si>
    <t>б/р</t>
  </si>
  <si>
    <t>Главный секретарь</t>
  </si>
  <si>
    <r>
      <t xml:space="preserve">Фамилия, </t>
    </r>
    <r>
      <rPr>
        <sz val="8"/>
        <rFont val="Verdana"/>
        <family val="2"/>
        <charset val="204"/>
      </rPr>
      <t>Имя всадника</t>
    </r>
  </si>
  <si>
    <r>
      <t>Кличка лошади, г.р.,</t>
    </r>
    <r>
      <rPr>
        <sz val="8"/>
        <rFont val="Verdana"/>
        <family val="2"/>
        <charset val="204"/>
      </rPr>
      <t xml:space="preserve"> масть, пол, порода, отец, место рождения</t>
    </r>
  </si>
  <si>
    <t>Зачет</t>
  </si>
  <si>
    <t>Звание, разряд</t>
  </si>
  <si>
    <r>
      <t xml:space="preserve">Фамилия, </t>
    </r>
    <r>
      <rPr>
        <sz val="9"/>
        <rFont val="Verdana"/>
        <family val="2"/>
        <charset val="204"/>
      </rPr>
      <t>Имя всадника</t>
    </r>
  </si>
  <si>
    <r>
      <t>Кличка лошади, г.р.,</t>
    </r>
    <r>
      <rPr>
        <sz val="9"/>
        <rFont val="Verdana"/>
        <family val="2"/>
        <charset val="204"/>
      </rPr>
      <t xml:space="preserve"> масть, пол, порода, отец, место рождения</t>
    </r>
  </si>
  <si>
    <t>Главный судья</t>
  </si>
  <si>
    <t>C</t>
  </si>
  <si>
    <t>Ошибки в схеме</t>
  </si>
  <si>
    <t>Всего баллов</t>
  </si>
  <si>
    <t>Сумма общих оценок</t>
  </si>
  <si>
    <t>Всего %</t>
  </si>
  <si>
    <t>Вып.
норм.</t>
  </si>
  <si>
    <t>Баллы</t>
  </si>
  <si>
    <t>%</t>
  </si>
  <si>
    <t>Место</t>
  </si>
  <si>
    <t>Технические результаты</t>
  </si>
  <si>
    <t>Должность</t>
  </si>
  <si>
    <t>ФИО</t>
  </si>
  <si>
    <t>Категория</t>
  </si>
  <si>
    <t>Регион</t>
  </si>
  <si>
    <t>Оценка</t>
  </si>
  <si>
    <t>Ленинградская область</t>
  </si>
  <si>
    <t>Санкт-Петербург</t>
  </si>
  <si>
    <t>КМС</t>
  </si>
  <si>
    <t>Медиана</t>
  </si>
  <si>
    <t>Технический делегат</t>
  </si>
  <si>
    <t xml:space="preserve"> -</t>
  </si>
  <si>
    <t>Калинина О.</t>
  </si>
  <si>
    <t>С</t>
  </si>
  <si>
    <t>техника исп.</t>
  </si>
  <si>
    <t>качество исп.</t>
  </si>
  <si>
    <t>Посадка</t>
  </si>
  <si>
    <t>Средства управления</t>
  </si>
  <si>
    <t>Точность</t>
  </si>
  <si>
    <t>Общее впечатление</t>
  </si>
  <si>
    <t>Комина М.</t>
  </si>
  <si>
    <t>СПб ГБУ СШОР по КС и СП</t>
  </si>
  <si>
    <t>001708</t>
  </si>
  <si>
    <t>023067</t>
  </si>
  <si>
    <t>Ушкова К.</t>
  </si>
  <si>
    <t>000906</t>
  </si>
  <si>
    <t>Ружинская Е.В.</t>
  </si>
  <si>
    <t>Ветеринарный врач</t>
  </si>
  <si>
    <t>Хмелев М.</t>
  </si>
  <si>
    <t>Зибрева О.</t>
  </si>
  <si>
    <t>Езда</t>
  </si>
  <si>
    <t>2Ю</t>
  </si>
  <si>
    <t>1Ю</t>
  </si>
  <si>
    <t>016629</t>
  </si>
  <si>
    <t>Ильина А.</t>
  </si>
  <si>
    <t>009964</t>
  </si>
  <si>
    <r>
      <t xml:space="preserve">СТЕПАНЕНКО </t>
    </r>
    <r>
      <rPr>
        <sz val="9"/>
        <rFont val="Verdana"/>
        <family val="2"/>
        <charset val="204"/>
      </rPr>
      <t>Николай, 2008</t>
    </r>
  </si>
  <si>
    <r>
      <t>ВАНЕССА ФОН КАРЦЕВО</t>
    </r>
    <r>
      <rPr>
        <sz val="9"/>
        <rFont val="Verdana"/>
        <family val="2"/>
        <charset val="204"/>
      </rPr>
      <t>-15, коб., вор., Джерке Ван Коуденбургх, ПКФ "Карцево"</t>
    </r>
  </si>
  <si>
    <t>Мянд А.</t>
  </si>
  <si>
    <t>Лудина И.В. - ВК - Санкт-Петербург</t>
  </si>
  <si>
    <t>самостоятельно</t>
  </si>
  <si>
    <t>Лудина И.В.</t>
  </si>
  <si>
    <t>Блюменталь Н.А.</t>
  </si>
  <si>
    <t>Состав судейской коллегии</t>
  </si>
  <si>
    <t>СПРАВКА о составе судейской коллегии</t>
  </si>
  <si>
    <t>022083</t>
  </si>
  <si>
    <t>039108</t>
  </si>
  <si>
    <t>020775</t>
  </si>
  <si>
    <t>032109</t>
  </si>
  <si>
    <t>053208</t>
  </si>
  <si>
    <t>Пелеева Ю.</t>
  </si>
  <si>
    <t>013709</t>
  </si>
  <si>
    <t>028810</t>
  </si>
  <si>
    <r>
      <t>ПАРАЛЛЕЛС АМАЛИЯ</t>
    </r>
    <r>
      <rPr>
        <sz val="9"/>
        <rFont val="Verdana"/>
        <family val="2"/>
        <charset val="204"/>
      </rPr>
      <t xml:space="preserve">-15 (127), коб., бур., уэльск. пони, Вармтебронс Хилке, Нидерланды </t>
    </r>
  </si>
  <si>
    <r>
      <t xml:space="preserve">ГЕРАСИМОВА </t>
    </r>
    <r>
      <rPr>
        <sz val="9"/>
        <rFont val="Verdana"/>
        <family val="2"/>
        <charset val="204"/>
      </rPr>
      <t>Элина, 2008</t>
    </r>
  </si>
  <si>
    <r>
      <t xml:space="preserve">ГРИНБЕРГ </t>
    </r>
    <r>
      <rPr>
        <sz val="9"/>
        <rFont val="Verdana"/>
        <family val="2"/>
        <charset val="204"/>
      </rPr>
      <t>Олеся</t>
    </r>
  </si>
  <si>
    <r>
      <t xml:space="preserve">ГРОМОВА </t>
    </r>
    <r>
      <rPr>
        <sz val="9"/>
        <rFont val="Verdana"/>
        <family val="2"/>
        <charset val="204"/>
      </rPr>
      <t>Мария, 2009</t>
    </r>
    <r>
      <rPr>
        <b/>
        <sz val="9"/>
        <rFont val="Verdana"/>
        <family val="2"/>
        <charset val="204"/>
      </rPr>
      <t xml:space="preserve"> </t>
    </r>
  </si>
  <si>
    <r>
      <t xml:space="preserve">ДИДЕНКО </t>
    </r>
    <r>
      <rPr>
        <sz val="9"/>
        <rFont val="Verdana"/>
        <family val="2"/>
        <charset val="204"/>
      </rPr>
      <t>Василиса, 2008</t>
    </r>
  </si>
  <si>
    <r>
      <t xml:space="preserve">СЕМЕНОВА </t>
    </r>
    <r>
      <rPr>
        <sz val="9"/>
        <rFont val="Verdana"/>
        <family val="2"/>
        <charset val="204"/>
      </rPr>
      <t>Дарья, 2010</t>
    </r>
  </si>
  <si>
    <t>СПб ГБУ СШОР по КС и СП, Санкт-Петербург</t>
  </si>
  <si>
    <t>ч/в,
Санкт-Петербург</t>
  </si>
  <si>
    <t>КСК "Вента",
Ленинградская область</t>
  </si>
  <si>
    <t>КСК "Вента",
Санкт-Петербург</t>
  </si>
  <si>
    <t>КСК "Петростиль",
Санкт-Петербург</t>
  </si>
  <si>
    <t>015034</t>
  </si>
  <si>
    <t>Романова О.</t>
  </si>
  <si>
    <t>КСК "Вента",
 Санкт-Петербург</t>
  </si>
  <si>
    <t>Куцобина В.</t>
  </si>
  <si>
    <t>011831</t>
  </si>
  <si>
    <t>Карамышева С.</t>
  </si>
  <si>
    <t>КСК "Велес",
Санкт-Петербург</t>
  </si>
  <si>
    <t>-</t>
  </si>
  <si>
    <t>Е</t>
  </si>
  <si>
    <t>Директор турнира</t>
  </si>
  <si>
    <t>Стефанская А.А.</t>
  </si>
  <si>
    <t>Срединный результат</t>
  </si>
  <si>
    <t>082808</t>
  </si>
  <si>
    <t>005441</t>
  </si>
  <si>
    <t>Трофимова И.</t>
  </si>
  <si>
    <t>022956</t>
  </si>
  <si>
    <t>138104</t>
  </si>
  <si>
    <t>025558</t>
  </si>
  <si>
    <t>Глузман Е.</t>
  </si>
  <si>
    <t>026096</t>
  </si>
  <si>
    <t>054910</t>
  </si>
  <si>
    <t>028304</t>
  </si>
  <si>
    <t>027123</t>
  </si>
  <si>
    <t>011244</t>
  </si>
  <si>
    <t>Каменцева Т.</t>
  </si>
  <si>
    <t>009150</t>
  </si>
  <si>
    <t>067097</t>
  </si>
  <si>
    <t>025584</t>
  </si>
  <si>
    <t>068909</t>
  </si>
  <si>
    <t>009462</t>
  </si>
  <si>
    <t>082109</t>
  </si>
  <si>
    <t>Шеф-стюард</t>
  </si>
  <si>
    <r>
      <t>ЭРЕНПРАЙС</t>
    </r>
    <r>
      <rPr>
        <sz val="9"/>
        <rFont val="Verdana"/>
        <family val="2"/>
        <charset val="204"/>
      </rPr>
      <t>-09, мер., рыж., вестф., Эренпар, Россия</t>
    </r>
  </si>
  <si>
    <r>
      <t xml:space="preserve">ЛАЗУКО </t>
    </r>
    <r>
      <rPr>
        <sz val="9"/>
        <rFont val="Verdana"/>
        <family val="2"/>
        <charset val="204"/>
      </rPr>
      <t>Елизавета, 2008</t>
    </r>
  </si>
  <si>
    <t>004408</t>
  </si>
  <si>
    <t>011273</t>
  </si>
  <si>
    <t>Лазуко И.</t>
  </si>
  <si>
    <t>Волкова Ж.</t>
  </si>
  <si>
    <t>ч/в,
 Новгородская область</t>
  </si>
  <si>
    <t>052710</t>
  </si>
  <si>
    <t>017489</t>
  </si>
  <si>
    <t>Корсакова А.</t>
  </si>
  <si>
    <t>Дронова Е.</t>
  </si>
  <si>
    <r>
      <t>ЯНССОН</t>
    </r>
    <r>
      <rPr>
        <sz val="9"/>
        <rFont val="Verdana"/>
        <family val="2"/>
        <charset val="204"/>
      </rPr>
      <t xml:space="preserve"> Ева Николь, 2010</t>
    </r>
  </si>
  <si>
    <r>
      <t xml:space="preserve">ГЛУЗМАН </t>
    </r>
    <r>
      <rPr>
        <sz val="9"/>
        <rFont val="Verdana"/>
        <family val="2"/>
        <charset val="204"/>
      </rPr>
      <t>Полина, 2004</t>
    </r>
  </si>
  <si>
    <r>
      <t>ЭНКАНТАДО</t>
    </r>
    <r>
      <rPr>
        <sz val="9"/>
        <rFont val="Verdana"/>
        <family val="2"/>
        <charset val="204"/>
      </rPr>
      <t>-14, мер., бур., ганн., Баллетмейстер, Украина</t>
    </r>
  </si>
  <si>
    <r>
      <t xml:space="preserve">МЯНД </t>
    </r>
    <r>
      <rPr>
        <sz val="9"/>
        <rFont val="Verdana"/>
        <family val="2"/>
        <charset val="204"/>
      </rPr>
      <t>Анна</t>
    </r>
  </si>
  <si>
    <r>
      <t>ГАМБИТ</t>
    </r>
    <r>
      <rPr>
        <sz val="9"/>
        <rFont val="Verdana"/>
        <family val="2"/>
        <charset val="204"/>
      </rPr>
      <t>-17, мер., т.-гнед., полукр., Гербион, Россия</t>
    </r>
  </si>
  <si>
    <r>
      <t>ЗОИ</t>
    </r>
    <r>
      <rPr>
        <sz val="9"/>
        <rFont val="Verdana"/>
        <family val="2"/>
        <charset val="204"/>
      </rPr>
      <t>-17, коб., сер., полукр., неизв., Россия</t>
    </r>
  </si>
  <si>
    <r>
      <t xml:space="preserve">ШКРЕБИЙ </t>
    </r>
    <r>
      <rPr>
        <sz val="9"/>
        <rFont val="Verdana"/>
        <family val="2"/>
        <charset val="204"/>
      </rPr>
      <t>Эвелина, 2009</t>
    </r>
  </si>
  <si>
    <r>
      <t>КРАСАВЧИК</t>
    </r>
    <r>
      <rPr>
        <sz val="9"/>
        <rFont val="Verdana"/>
        <family val="2"/>
        <charset val="204"/>
      </rPr>
      <t>-13, мер., вор., полукр., Комрад, Беларусь</t>
    </r>
  </si>
  <si>
    <r>
      <t xml:space="preserve">ВОРОНИНА </t>
    </r>
    <r>
      <rPr>
        <sz val="9"/>
        <rFont val="Verdana"/>
        <family val="2"/>
        <charset val="204"/>
      </rPr>
      <t>Валерия, 2008</t>
    </r>
  </si>
  <si>
    <r>
      <t>КОТТОН ДЖИ</t>
    </r>
    <r>
      <rPr>
        <sz val="9"/>
        <rFont val="Verdana"/>
        <family val="2"/>
        <charset val="204"/>
      </rPr>
      <t>-05, мер., рыж., лит.полукр., Карузо Гут, Литва</t>
    </r>
  </si>
  <si>
    <r>
      <t>БУЛЕВАР</t>
    </r>
    <r>
      <rPr>
        <sz val="9"/>
        <rFont val="Verdana"/>
        <family val="2"/>
        <charset val="204"/>
      </rPr>
      <t>-06, мер., гнед., ганн.,  Бенедикт, Россия</t>
    </r>
  </si>
  <si>
    <r>
      <t>КАПИТАНО ЗЭД</t>
    </r>
    <r>
      <rPr>
        <sz val="9"/>
        <rFont val="Verdana"/>
        <family val="2"/>
        <charset val="204"/>
      </rPr>
      <t>-08,</t>
    </r>
    <r>
      <rPr>
        <b/>
        <sz val="9"/>
        <rFont val="Verdana"/>
        <family val="2"/>
        <charset val="204"/>
      </rPr>
      <t xml:space="preserve"> </t>
    </r>
    <r>
      <rPr>
        <sz val="9"/>
        <rFont val="Verdana"/>
        <family val="2"/>
        <charset val="204"/>
      </rPr>
      <t xml:space="preserve">мер., сер., цанг., Каролус II, Нидерланды </t>
    </r>
  </si>
  <si>
    <r>
      <t xml:space="preserve">ДУБОВСКАЯ </t>
    </r>
    <r>
      <rPr>
        <sz val="9"/>
        <rFont val="Verdana"/>
        <family val="2"/>
        <charset val="204"/>
      </rPr>
      <t>Виктория, 2010</t>
    </r>
  </si>
  <si>
    <r>
      <t xml:space="preserve">САМОШКИНА </t>
    </r>
    <r>
      <rPr>
        <sz val="9"/>
        <rFont val="Verdana"/>
        <family val="2"/>
        <charset val="204"/>
      </rPr>
      <t>Алиса, 2009</t>
    </r>
  </si>
  <si>
    <t>КСК "Вента-Арена", Ленинградская область</t>
  </si>
  <si>
    <t>Технические ошибки</t>
  </si>
  <si>
    <t>М</t>
  </si>
  <si>
    <t>Допущен</t>
  </si>
  <si>
    <t>Член Гранд-Жюри</t>
  </si>
  <si>
    <t>Член Гранд-жюри, технический делегат</t>
  </si>
  <si>
    <r>
      <t xml:space="preserve">ЯЛОВАЯ </t>
    </r>
    <r>
      <rPr>
        <sz val="9"/>
        <rFont val="Verdana"/>
        <family val="2"/>
        <charset val="204"/>
      </rPr>
      <t>Анна</t>
    </r>
  </si>
  <si>
    <t>040898</t>
  </si>
  <si>
    <t>024035</t>
  </si>
  <si>
    <t>Яловая А.</t>
  </si>
  <si>
    <t>Ершова К.</t>
  </si>
  <si>
    <r>
      <t xml:space="preserve">ПИСАРЕВА </t>
    </r>
    <r>
      <rPr>
        <sz val="9"/>
        <rFont val="Verdana"/>
        <family val="2"/>
        <charset val="204"/>
      </rPr>
      <t>Елизавета, 2002</t>
    </r>
  </si>
  <si>
    <t>080102</t>
  </si>
  <si>
    <t>016171</t>
  </si>
  <si>
    <t>Писарева Е.</t>
  </si>
  <si>
    <r>
      <t xml:space="preserve">ИВАШЕЧКИНА </t>
    </r>
    <r>
      <rPr>
        <sz val="9"/>
        <rFont val="Verdana"/>
        <family val="2"/>
        <charset val="204"/>
      </rPr>
      <t>Мария, 2011</t>
    </r>
  </si>
  <si>
    <r>
      <t>БААЛЬБЕК-</t>
    </r>
    <r>
      <rPr>
        <sz val="9"/>
        <rFont val="Verdana"/>
        <family val="2"/>
        <charset val="204"/>
      </rPr>
      <t>09, жер., гнед., трак., Апрель, Московская область</t>
    </r>
  </si>
  <si>
    <t>011712</t>
  </si>
  <si>
    <t>Широкова Н.</t>
  </si>
  <si>
    <t>Стуканцева Д.</t>
  </si>
  <si>
    <r>
      <t>ЦВЕТНИКОВА</t>
    </r>
    <r>
      <rPr>
        <sz val="9"/>
        <rFont val="Verdana"/>
        <family val="2"/>
        <charset val="204"/>
      </rPr>
      <t xml:space="preserve"> Виктория, 2007</t>
    </r>
  </si>
  <si>
    <t>059607</t>
  </si>
  <si>
    <t>023698</t>
  </si>
  <si>
    <t>Плетцер А.</t>
  </si>
  <si>
    <r>
      <t>СТЁПИНА</t>
    </r>
    <r>
      <rPr>
        <sz val="9"/>
        <rFont val="Verdana"/>
        <family val="2"/>
        <charset val="204"/>
      </rPr>
      <t xml:space="preserve"> Арина, 2010</t>
    </r>
  </si>
  <si>
    <t>064210</t>
  </si>
  <si>
    <r>
      <t>ИНДУКТОР</t>
    </r>
    <r>
      <rPr>
        <sz val="9"/>
        <rFont val="Verdana"/>
        <family val="2"/>
        <charset val="204"/>
      </rPr>
      <t>-15, жер., карак. полукр., Ибар, Старожиловский КЗ, Рязанская область</t>
    </r>
  </si>
  <si>
    <t>019371</t>
  </si>
  <si>
    <t>002576</t>
  </si>
  <si>
    <r>
      <t xml:space="preserve">СТЕПАНОВА </t>
    </r>
    <r>
      <rPr>
        <sz val="9"/>
        <rFont val="Verdana"/>
        <family val="2"/>
        <charset val="204"/>
      </rPr>
      <t>Дарья, 2010</t>
    </r>
  </si>
  <si>
    <t>033410</t>
  </si>
  <si>
    <r>
      <t>МАГРЕЙ-</t>
    </r>
    <r>
      <rPr>
        <sz val="9"/>
        <rFont val="Verdana"/>
        <family val="2"/>
        <charset val="204"/>
      </rPr>
      <t>12 (147), мер., сер., полукр., Гетман, Россия</t>
    </r>
  </si>
  <si>
    <t>016645</t>
  </si>
  <si>
    <t>Аравина Д.</t>
  </si>
  <si>
    <r>
      <t>ЭКСЕЛЬСИОР-</t>
    </r>
    <r>
      <rPr>
        <sz val="9"/>
        <rFont val="Verdana"/>
        <family val="2"/>
        <charset val="204"/>
      </rPr>
      <t>11, мер., гнед., KWPN, Бек Гаммон, Нидерланды</t>
    </r>
  </si>
  <si>
    <t>011804</t>
  </si>
  <si>
    <t>015651</t>
  </si>
  <si>
    <r>
      <t>ВАСИЛЕВСКАЯ</t>
    </r>
    <r>
      <rPr>
        <sz val="9"/>
        <rFont val="Verdana"/>
        <family val="2"/>
        <charset val="204"/>
      </rPr>
      <t xml:space="preserve"> Кристина, 2006</t>
    </r>
  </si>
  <si>
    <t>045406</t>
  </si>
  <si>
    <r>
      <t xml:space="preserve">МЕЛАХ </t>
    </r>
    <r>
      <rPr>
        <sz val="9"/>
        <rFont val="Verdana"/>
        <family val="2"/>
        <charset val="204"/>
      </rPr>
      <t>Мария, 2011</t>
    </r>
  </si>
  <si>
    <t>015011</t>
  </si>
  <si>
    <t>ЦКСК "Александрова дача",
Санкт-Петербург</t>
  </si>
  <si>
    <t>КСК "Велес", 
Санкт-Петербург</t>
  </si>
  <si>
    <t>КСК "Комарово",
Санкт-Петербург</t>
  </si>
  <si>
    <t>КСК "Комарово", 
Санкт-Петербург</t>
  </si>
  <si>
    <t>КСК "Верево",
Санкт-Петербург</t>
  </si>
  <si>
    <t>012837</t>
  </si>
  <si>
    <t>Худякова Е.</t>
  </si>
  <si>
    <r>
      <rPr>
        <b/>
        <sz val="16"/>
        <rFont val="Verdana"/>
        <family val="2"/>
        <charset val="204"/>
      </rPr>
      <t xml:space="preserve">КУБОК КСК "ВЕНТА-АРЕНА"
</t>
    </r>
    <r>
      <rPr>
        <sz val="12"/>
        <rFont val="Verdana"/>
        <family val="2"/>
        <charset val="204"/>
      </rPr>
      <t>РЕГИОНАЛЬНЫЕ СОРЕВНОВАНИЯ</t>
    </r>
    <r>
      <rPr>
        <sz val="10"/>
        <rFont val="Verdana"/>
        <family val="2"/>
        <charset val="204"/>
      </rPr>
      <t xml:space="preserve">
юноши и девушки 14-18 лет</t>
    </r>
  </si>
  <si>
    <t>ЕЗДА ПО ВЫБОРУ</t>
  </si>
  <si>
    <t>039111</t>
  </si>
  <si>
    <t>Член Гранд-жюри</t>
  </si>
  <si>
    <r>
      <rPr>
        <b/>
        <sz val="16"/>
        <rFont val="Verdana"/>
        <family val="2"/>
        <charset val="204"/>
      </rPr>
      <t xml:space="preserve">КУБОК КСК "ВЕНТА-АРЕНА"
</t>
    </r>
    <r>
      <rPr>
        <sz val="12"/>
        <rFont val="Verdana"/>
        <family val="2"/>
        <charset val="204"/>
      </rPr>
      <t>РЕГИОНАЛЬНЫЕ СОРЕВНОВАНИЯ</t>
    </r>
    <r>
      <rPr>
        <sz val="10"/>
        <rFont val="Verdana"/>
        <family val="2"/>
        <charset val="204"/>
      </rPr>
      <t xml:space="preserve">
мальчики и девочки 10-14 лет</t>
    </r>
  </si>
  <si>
    <t>Выездка - малый круг</t>
  </si>
  <si>
    <t>Командный приз - дети</t>
  </si>
  <si>
    <t>Выездка - большой круг</t>
  </si>
  <si>
    <t>Выездка (высота в холке до 150 см)</t>
  </si>
  <si>
    <t>Предварительный приз - юноши / Общий зачет</t>
  </si>
  <si>
    <t>Командный приз - юноши</t>
  </si>
  <si>
    <r>
      <t>РАДИЙ</t>
    </r>
    <r>
      <rPr>
        <sz val="9"/>
        <color indexed="8"/>
        <rFont val="Verdana"/>
        <family val="2"/>
        <charset val="204"/>
      </rPr>
      <t xml:space="preserve">-06, мер., зол.-рыж., буден., Раскат, Ростовская область </t>
    </r>
  </si>
  <si>
    <t>008149</t>
  </si>
  <si>
    <t>Самусевич И.</t>
  </si>
  <si>
    <t>057910</t>
  </si>
  <si>
    <t>016143</t>
  </si>
  <si>
    <r>
      <t xml:space="preserve">МУДРЯКОВА </t>
    </r>
    <r>
      <rPr>
        <sz val="9"/>
        <rFont val="Verdana"/>
        <family val="2"/>
        <charset val="204"/>
      </rPr>
      <t>София, 2010</t>
    </r>
  </si>
  <si>
    <t>023510</t>
  </si>
  <si>
    <r>
      <t>МАТЕО</t>
    </r>
    <r>
      <rPr>
        <sz val="9"/>
        <rFont val="Verdana"/>
        <family val="2"/>
        <charset val="204"/>
      </rPr>
      <t>-12, мер., гнед., полукр., Тайбэй, Россия</t>
    </r>
  </si>
  <si>
    <t>016131</t>
  </si>
  <si>
    <r>
      <t xml:space="preserve">ЗЕЛЕНИНА </t>
    </r>
    <r>
      <rPr>
        <sz val="9"/>
        <rFont val="Verdana"/>
        <family val="2"/>
        <charset val="204"/>
      </rPr>
      <t>Евгения, 2008</t>
    </r>
  </si>
  <si>
    <t>057608</t>
  </si>
  <si>
    <r>
      <t>СЕРГАЧЕВА</t>
    </r>
    <r>
      <rPr>
        <sz val="9"/>
        <rFont val="Verdana"/>
        <family val="2"/>
        <charset val="204"/>
      </rPr>
      <t xml:space="preserve"> Диана, 2004</t>
    </r>
  </si>
  <si>
    <r>
      <t>КОННЕЙРО</t>
    </r>
    <r>
      <rPr>
        <sz val="9"/>
        <rFont val="Verdana"/>
        <family val="2"/>
        <charset val="204"/>
      </rPr>
      <t>-16, мер., гнед., латв., Кул Бойс, Латвия</t>
    </r>
  </si>
  <si>
    <t>Сергачев В.</t>
  </si>
  <si>
    <t>028330</t>
  </si>
  <si>
    <t>018404</t>
  </si>
  <si>
    <t>Лихицкая О.</t>
  </si>
  <si>
    <r>
      <t xml:space="preserve">ВОРОНЦОВА </t>
    </r>
    <r>
      <rPr>
        <sz val="9"/>
        <rFont val="Verdana"/>
        <family val="2"/>
        <charset val="204"/>
      </rPr>
      <t>Анна</t>
    </r>
  </si>
  <si>
    <t>016999</t>
  </si>
  <si>
    <r>
      <t>ДОН ДИЕГО</t>
    </r>
    <r>
      <rPr>
        <sz val="9"/>
        <rFont val="Verdana"/>
        <family val="2"/>
        <charset val="204"/>
      </rPr>
      <t>-08, мер., рыж., KWPN, Джаз, Нидерланды</t>
    </r>
  </si>
  <si>
    <t>020585</t>
  </si>
  <si>
    <t>Воронцова И.</t>
  </si>
  <si>
    <r>
      <t xml:space="preserve">ЛЕОНОВА-ИЛЬМОВСКАЯ </t>
    </r>
    <r>
      <rPr>
        <sz val="9"/>
        <rFont val="Verdana"/>
        <family val="2"/>
        <charset val="204"/>
      </rPr>
      <t>Марина</t>
    </r>
  </si>
  <si>
    <t>026783</t>
  </si>
  <si>
    <r>
      <t xml:space="preserve">БАТУРИНА </t>
    </r>
    <r>
      <rPr>
        <sz val="9"/>
        <rFont val="Verdana"/>
        <family val="2"/>
        <charset val="204"/>
      </rPr>
      <t>Серафима, 2004</t>
    </r>
  </si>
  <si>
    <t>062804</t>
  </si>
  <si>
    <r>
      <t>ЛОБЕР КРАНЦ</t>
    </r>
    <r>
      <rPr>
        <sz val="9"/>
        <rFont val="Verdana"/>
        <family val="2"/>
        <charset val="204"/>
      </rPr>
      <t>-08, мер., гнед., ганн., Дон Фредерико, Германия</t>
    </r>
  </si>
  <si>
    <r>
      <t>КАН</t>
    </r>
    <r>
      <rPr>
        <sz val="9"/>
        <rFont val="Verdana"/>
        <family val="2"/>
        <charset val="204"/>
      </rPr>
      <t>-14, жер., гнед., ганн., Кореолан 29, к/з "Кавказ"</t>
    </r>
  </si>
  <si>
    <r>
      <t>ПЛИСКО</t>
    </r>
    <r>
      <rPr>
        <sz val="9"/>
        <rFont val="Verdana"/>
        <family val="2"/>
        <charset val="204"/>
      </rPr>
      <t xml:space="preserve"> Ульяна, 2010</t>
    </r>
  </si>
  <si>
    <r>
      <t>НЬЮ ЧЕЛЕНДЖИС ШАЙЕНН</t>
    </r>
    <r>
      <rPr>
        <sz val="9"/>
        <rFont val="Verdana"/>
        <family val="2"/>
        <charset val="204"/>
      </rPr>
      <t>-07 (129), коб., изаб., уэльск. пони, Эиар Калиф, Нидерланды</t>
    </r>
  </si>
  <si>
    <t>011799</t>
  </si>
  <si>
    <r>
      <t>ЛАРА</t>
    </r>
    <r>
      <rPr>
        <sz val="9"/>
        <rFont val="Verdana"/>
        <family val="2"/>
        <charset val="204"/>
      </rPr>
      <t>-08, коб., игр., полукр., Руслан, Россия</t>
    </r>
  </si>
  <si>
    <t>Форс оф Грэвити,
Ленинградская область</t>
  </si>
  <si>
    <r>
      <t>ТИБЕРИЙ-</t>
    </r>
    <r>
      <rPr>
        <sz val="9"/>
        <rFont val="Verdana"/>
        <family val="2"/>
        <charset val="204"/>
      </rPr>
      <t>13, мер., рыж., полукр., неизв., неизв., Россия</t>
    </r>
  </si>
  <si>
    <t>Предварительный приз - юноши</t>
  </si>
  <si>
    <t>017241</t>
  </si>
  <si>
    <t>Гринберг О.</t>
  </si>
  <si>
    <r>
      <t>КАВАЛЕР</t>
    </r>
    <r>
      <rPr>
        <sz val="9"/>
        <rFont val="Verdana"/>
        <family val="2"/>
        <charset val="204"/>
      </rPr>
      <t>-05, мер., гнед., ганн., Койот Агли, Россия</t>
    </r>
  </si>
  <si>
    <t>Предварительный приз - дети. Тест А</t>
  </si>
  <si>
    <t>Предварительный приз - дети. Тест А / Общий зачет</t>
  </si>
  <si>
    <t>Командный приз. Всадники на пони</t>
  </si>
  <si>
    <r>
      <t>БАЯЗЕТ</t>
    </r>
    <r>
      <rPr>
        <sz val="9"/>
        <rFont val="Verdana"/>
        <family val="2"/>
        <charset val="204"/>
      </rPr>
      <t>-07, жер., карак., трак. помесь, Березняк, Краснодарский край</t>
    </r>
  </si>
  <si>
    <r>
      <t>САНГРИЯ</t>
    </r>
    <r>
      <rPr>
        <sz val="9"/>
        <rFont val="Verdana"/>
        <family val="2"/>
        <charset val="204"/>
      </rPr>
      <t>-13, коб., гнед., вестф., Сан Доминик, Германия</t>
    </r>
  </si>
  <si>
    <r>
      <t>ТИТАНИК-</t>
    </r>
    <r>
      <rPr>
        <sz val="9"/>
        <rFont val="Verdana"/>
        <family val="2"/>
        <charset val="204"/>
      </rPr>
      <t>04, мер., гнед., полукр., Кренс, Бурятия Респ</t>
    </r>
  </si>
  <si>
    <t>025888</t>
  </si>
  <si>
    <t>Короткевич Д.</t>
  </si>
  <si>
    <r>
      <t xml:space="preserve">КРАВЧУК </t>
    </r>
    <r>
      <rPr>
        <sz val="9"/>
        <rFont val="Verdana"/>
        <family val="2"/>
        <charset val="204"/>
      </rPr>
      <t>Александра, 2006</t>
    </r>
  </si>
  <si>
    <t>049906</t>
  </si>
  <si>
    <t>Воронин А.</t>
  </si>
  <si>
    <r>
      <t xml:space="preserve">ОСИПОВА </t>
    </r>
    <r>
      <rPr>
        <sz val="9"/>
        <rFont val="Verdana"/>
        <family val="2"/>
        <charset val="204"/>
      </rPr>
      <t>Кристина, 2007</t>
    </r>
  </si>
  <si>
    <t>099607</t>
  </si>
  <si>
    <r>
      <t>ФОРСБЕРИ</t>
    </r>
    <r>
      <rPr>
        <sz val="9"/>
        <rFont val="Verdana"/>
        <family val="2"/>
        <charset val="204"/>
      </rPr>
      <t>-15, коб., гнед., полукр., Фор Стайл, Россия</t>
    </r>
  </si>
  <si>
    <t>027122</t>
  </si>
  <si>
    <t>009505</t>
  </si>
  <si>
    <r>
      <t>ЛАНРИ ДЕ РЕВЕЛЬ-</t>
    </r>
    <r>
      <rPr>
        <sz val="9"/>
        <rFont val="Verdana"/>
        <family val="2"/>
        <charset val="204"/>
      </rPr>
      <t>16, коб., гн., полукр., Лансберг, Россия</t>
    </r>
  </si>
  <si>
    <t>027119</t>
  </si>
  <si>
    <r>
      <t>ВАРШАВА</t>
    </r>
    <r>
      <rPr>
        <sz val="9"/>
        <rFont val="Verdana"/>
        <family val="2"/>
        <charset val="204"/>
      </rPr>
      <t>-12, коб., вор., полукр., Возрад, Беларусь</t>
    </r>
  </si>
  <si>
    <t>019377</t>
  </si>
  <si>
    <t>10 июня 2023г.</t>
  </si>
  <si>
    <t>10 июня 2023 г.</t>
  </si>
  <si>
    <t>ВК</t>
  </si>
  <si>
    <t>1К</t>
  </si>
  <si>
    <t>2К</t>
  </si>
  <si>
    <t>Кротова Н.В.</t>
  </si>
  <si>
    <t>Кушнир М.С.</t>
  </si>
  <si>
    <t>Бауман И.В.</t>
  </si>
  <si>
    <t>Ассистент главного секретаря</t>
  </si>
  <si>
    <r>
      <t xml:space="preserve">ЯДОВА </t>
    </r>
    <r>
      <rPr>
        <sz val="9"/>
        <rFont val="Verdana"/>
        <family val="2"/>
        <charset val="204"/>
      </rPr>
      <t>Софья</t>
    </r>
  </si>
  <si>
    <t>041485</t>
  </si>
  <si>
    <r>
      <t>ФАВОРА</t>
    </r>
    <r>
      <rPr>
        <sz val="9"/>
        <rFont val="Verdana"/>
        <family val="2"/>
        <charset val="204"/>
      </rPr>
      <t>-18, коб., гнед., полукр., Вильямс, Россия</t>
    </r>
  </si>
  <si>
    <t>025865</t>
  </si>
  <si>
    <t>Ядова С.</t>
  </si>
  <si>
    <t>Лукашевич М.</t>
  </si>
  <si>
    <r>
      <t>АЛМАЗ</t>
    </r>
    <r>
      <rPr>
        <sz val="9"/>
        <rFont val="Verdana"/>
        <family val="2"/>
        <charset val="204"/>
      </rPr>
      <t>-09 (148), мер., гнедо-пег., класс пони, неизв., Россия</t>
    </r>
  </si>
  <si>
    <r>
      <t xml:space="preserve">ВОРОНОВА </t>
    </r>
    <r>
      <rPr>
        <sz val="9"/>
        <rFont val="Verdana"/>
        <family val="2"/>
        <charset val="204"/>
      </rPr>
      <t>Полина, 2007</t>
    </r>
  </si>
  <si>
    <t>107707</t>
  </si>
  <si>
    <r>
      <t>КЭТБОЙ</t>
    </r>
    <r>
      <rPr>
        <sz val="9"/>
        <rFont val="Verdana"/>
        <family val="2"/>
        <charset val="204"/>
      </rPr>
      <t xml:space="preserve">-17, жер., т.гнед., ганн., Койот Агли, Россия </t>
    </r>
  </si>
  <si>
    <t>029958</t>
  </si>
  <si>
    <t>Воронова И.</t>
  </si>
  <si>
    <t>Белякова В.</t>
  </si>
  <si>
    <t>Блюменталь Н.А. - ВК - Санкт-Петербург</t>
  </si>
  <si>
    <t>Кушнир М.С. - ВК - Ленинградская область</t>
  </si>
  <si>
    <t>Сорока В.А. - ОВВ ФКСР (С) - Санкт-Петербург</t>
  </si>
  <si>
    <r>
      <t xml:space="preserve">ИЛЬЮХИНА </t>
    </r>
    <r>
      <rPr>
        <sz val="9"/>
        <rFont val="Verdana"/>
        <family val="2"/>
        <charset val="204"/>
      </rPr>
      <t>Мария, 2004</t>
    </r>
  </si>
  <si>
    <t>035489</t>
  </si>
  <si>
    <r>
      <t>ЛЕТУНЬЯ</t>
    </r>
    <r>
      <rPr>
        <sz val="9"/>
        <rFont val="Verdana"/>
        <family val="2"/>
        <charset val="204"/>
      </rPr>
      <t>-12, коб., бур.,  полукр., неизв., Россия</t>
    </r>
  </si>
  <si>
    <t>023032</t>
  </si>
  <si>
    <t>Ильюхина М.</t>
  </si>
  <si>
    <r>
      <t>ЧЕСТИКОВА</t>
    </r>
    <r>
      <rPr>
        <sz val="9"/>
        <rFont val="Verdana"/>
        <family val="2"/>
        <charset val="204"/>
      </rPr>
      <t xml:space="preserve"> Татьяна, 2005</t>
    </r>
  </si>
  <si>
    <t>065105</t>
  </si>
  <si>
    <r>
      <t>ЭЛЬМАР С</t>
    </r>
    <r>
      <rPr>
        <sz val="9"/>
        <rFont val="Verdana"/>
        <family val="2"/>
        <charset val="204"/>
      </rPr>
      <t>-09, мер., вор., фризск., Онне 376, Нидерланды</t>
    </r>
  </si>
  <si>
    <t>015085</t>
  </si>
  <si>
    <t>Лытко С.</t>
  </si>
  <si>
    <r>
      <t>ЗАХАРОВА</t>
    </r>
    <r>
      <rPr>
        <sz val="9"/>
        <rFont val="Verdana"/>
        <family val="2"/>
        <charset val="204"/>
      </rPr>
      <t xml:space="preserve"> Марьяна, 2009</t>
    </r>
  </si>
  <si>
    <t>105609</t>
  </si>
  <si>
    <r>
      <t>ЛЕВАН</t>
    </r>
    <r>
      <rPr>
        <sz val="9"/>
        <rFont val="Verdana"/>
        <family val="2"/>
        <charset val="204"/>
      </rPr>
      <t>-07, мер., гнед., ольд., Левантос I, Латвия</t>
    </r>
  </si>
  <si>
    <t>029460</t>
  </si>
  <si>
    <t>Захарова Е.</t>
  </si>
  <si>
    <r>
      <t xml:space="preserve">КАРАМЫШЕВА </t>
    </r>
    <r>
      <rPr>
        <sz val="9"/>
        <rFont val="Verdana"/>
        <family val="2"/>
        <charset val="204"/>
      </rPr>
      <t>Светлана</t>
    </r>
  </si>
  <si>
    <t>008782</t>
  </si>
  <si>
    <r>
      <t>ОРИНОКО-</t>
    </r>
    <r>
      <rPr>
        <sz val="9"/>
        <rFont val="Verdana"/>
        <family val="2"/>
        <charset val="204"/>
      </rPr>
      <t>11, мер., вор., укр. верх., Орбит, Украина</t>
    </r>
  </si>
  <si>
    <r>
      <t>ГОРИЧЕНКО</t>
    </r>
    <r>
      <rPr>
        <sz val="9"/>
        <rFont val="Verdana"/>
        <family val="2"/>
        <charset val="204"/>
      </rPr>
      <t xml:space="preserve"> Варвара, 2014</t>
    </r>
  </si>
  <si>
    <t>007414</t>
  </si>
  <si>
    <t>116213</t>
  </si>
  <si>
    <r>
      <t>МИШКИНА</t>
    </r>
    <r>
      <rPr>
        <sz val="9"/>
        <rFont val="Verdana"/>
        <family val="2"/>
        <charset val="204"/>
      </rPr>
      <t xml:space="preserve"> Елизавета, 2013</t>
    </r>
  </si>
  <si>
    <r>
      <t>ДИВНЫЙ</t>
    </r>
    <r>
      <rPr>
        <sz val="9"/>
        <rFont val="Verdana"/>
        <family val="2"/>
        <charset val="204"/>
      </rPr>
      <t>-16, жер., бул., полукр., неизв., Россия</t>
    </r>
  </si>
  <si>
    <r>
      <rPr>
        <b/>
        <sz val="14"/>
        <rFont val="Verdana"/>
        <family val="2"/>
        <charset val="204"/>
      </rPr>
      <t xml:space="preserve">КУБОК КСК «ВЕНТА-АРЕНА»
</t>
    </r>
    <r>
      <rPr>
        <sz val="10"/>
        <rFont val="Verdana"/>
        <family val="2"/>
        <charset val="204"/>
      </rPr>
      <t>выездка – Большой круг, выездка – Малый круг</t>
    </r>
    <r>
      <rPr>
        <b/>
        <sz val="14"/>
        <rFont val="Verdana"/>
        <family val="2"/>
        <charset val="204"/>
      </rPr>
      <t xml:space="preserve">
КУБОК РОО «ФКС СПБ» СРЕДИ ЛЮБИТЕЛЕЙ, ЭТАП
</t>
    </r>
    <r>
      <rPr>
        <sz val="10"/>
        <rFont val="Verdana"/>
        <family val="2"/>
        <charset val="204"/>
      </rPr>
      <t>выездка – Малый круг</t>
    </r>
    <r>
      <rPr>
        <b/>
        <sz val="14"/>
        <rFont val="Verdana"/>
        <family val="2"/>
        <charset val="204"/>
      </rPr>
      <t xml:space="preserve">
КУБОК РОО «ФКС СПБ» СРЕДИ ВСАДНИКОВ НА ЛОШАДЯХ ДО 150 СМ В ХОЛКЕ (ПОНИ), ЭТАП
</t>
    </r>
    <r>
      <rPr>
        <sz val="10"/>
        <rFont val="Verdana"/>
        <family val="2"/>
        <charset val="204"/>
      </rPr>
      <t>выездка (высота в холке до 150 см)</t>
    </r>
  </si>
  <si>
    <t>СПА</t>
  </si>
  <si>
    <r>
      <t xml:space="preserve">АРТАМОНОВА </t>
    </r>
    <r>
      <rPr>
        <sz val="9"/>
        <rFont val="Verdana"/>
        <family val="2"/>
        <charset val="204"/>
      </rPr>
      <t>Екатерина, 2009</t>
    </r>
  </si>
  <si>
    <t>099809</t>
  </si>
  <si>
    <r>
      <t>РЫМАРЬ</t>
    </r>
    <r>
      <rPr>
        <sz val="9"/>
        <rFont val="Verdana"/>
        <family val="2"/>
        <charset val="204"/>
      </rPr>
      <t xml:space="preserve"> Наталья, 2010</t>
    </r>
  </si>
  <si>
    <t>092110</t>
  </si>
  <si>
    <t>028346</t>
  </si>
  <si>
    <r>
      <t xml:space="preserve">САЗОНОВА </t>
    </r>
    <r>
      <rPr>
        <sz val="9"/>
        <rFont val="Verdana"/>
        <family val="2"/>
        <charset val="204"/>
      </rPr>
      <t>Алина, 2003</t>
    </r>
  </si>
  <si>
    <t>024203</t>
  </si>
  <si>
    <t>029177</t>
  </si>
  <si>
    <r>
      <t xml:space="preserve">ПОЛУАРШИНОВА </t>
    </r>
    <r>
      <rPr>
        <sz val="9"/>
        <rFont val="Verdana"/>
        <family val="2"/>
        <charset val="204"/>
      </rPr>
      <t>Екатерина</t>
    </r>
  </si>
  <si>
    <t>030974</t>
  </si>
  <si>
    <t>Полуаршинова Е.</t>
  </si>
  <si>
    <r>
      <t>ДЕСТИНИ</t>
    </r>
    <r>
      <rPr>
        <sz val="9"/>
        <rFont val="Verdana"/>
        <family val="2"/>
        <charset val="204"/>
      </rPr>
      <t>-18, коб., рыж., нем.спорт., Эквадор, Россия</t>
    </r>
  </si>
  <si>
    <t>Кряжева А.</t>
  </si>
  <si>
    <r>
      <t>КРЯЖЕВА</t>
    </r>
    <r>
      <rPr>
        <sz val="9"/>
        <rFont val="Verdana"/>
        <family val="2"/>
        <charset val="204"/>
      </rPr>
      <t xml:space="preserve"> Анастасия</t>
    </r>
  </si>
  <si>
    <t>014571</t>
  </si>
  <si>
    <r>
      <t>АНГЕЛ</t>
    </r>
    <r>
      <rPr>
        <sz val="9"/>
        <rFont val="Verdana"/>
        <family val="2"/>
        <charset val="204"/>
      </rPr>
      <t>-10, мер., т.гнед., трак., Гранвиль, Россия</t>
    </r>
  </si>
  <si>
    <t>КСК "Виктори Хорс Клаб",
Ленинградская область</t>
  </si>
  <si>
    <r>
      <t xml:space="preserve">МАЛИНИНА </t>
    </r>
    <r>
      <rPr>
        <sz val="9"/>
        <rFont val="Verdana"/>
        <family val="2"/>
        <charset val="204"/>
      </rPr>
      <t>Ангелина, 2011</t>
    </r>
  </si>
  <si>
    <t>026711</t>
  </si>
  <si>
    <r>
      <t>ТИНКЕРБЕЛЬ</t>
    </r>
    <r>
      <rPr>
        <sz val="9"/>
        <rFont val="Verdana"/>
        <family val="2"/>
        <charset val="204"/>
      </rPr>
      <t>-10 (121), коб., бул., уэльск. пони, Йесселвлидс Ноу Лимит, Россия</t>
    </r>
  </si>
  <si>
    <t>020516</t>
  </si>
  <si>
    <t>Шевчук Ю.</t>
  </si>
  <si>
    <r>
      <t xml:space="preserve">ЧЕБОТАРЕВА </t>
    </r>
    <r>
      <rPr>
        <sz val="9"/>
        <rFont val="Verdana"/>
        <family val="2"/>
        <charset val="204"/>
      </rPr>
      <t>Анастасия, 2005</t>
    </r>
  </si>
  <si>
    <t>146305</t>
  </si>
  <si>
    <t>КСК "Верево",
Республика Карелия</t>
  </si>
  <si>
    <r>
      <t xml:space="preserve">ГЛЭДСТОУН ВДЛ </t>
    </r>
    <r>
      <rPr>
        <sz val="9"/>
        <rFont val="Verdana"/>
        <family val="2"/>
        <charset val="204"/>
      </rPr>
      <t>-11, жер., гн., KWPN, Креспо ВДЛ, Нидерланды</t>
    </r>
  </si>
  <si>
    <t>СП1</t>
  </si>
  <si>
    <r>
      <t>КОНДРАТЬЕВ</t>
    </r>
    <r>
      <rPr>
        <sz val="9"/>
        <rFont val="Verdana"/>
        <family val="2"/>
        <charset val="204"/>
      </rPr>
      <t xml:space="preserve"> Евгений</t>
    </r>
  </si>
  <si>
    <r>
      <t>МИРАЖ</t>
    </r>
    <r>
      <rPr>
        <sz val="9"/>
        <rFont val="Verdana"/>
        <family val="2"/>
        <charset val="204"/>
      </rPr>
      <t>-12, мер., вор.-пег., полукр., неизв., Россия</t>
    </r>
  </si>
  <si>
    <t>024970</t>
  </si>
  <si>
    <t>Кондратьев Е.</t>
  </si>
  <si>
    <r>
      <t>САНТАЛОВА</t>
    </r>
    <r>
      <rPr>
        <sz val="9"/>
        <rFont val="Verdana"/>
        <family val="2"/>
        <charset val="204"/>
      </rPr>
      <t xml:space="preserve"> Ольга</t>
    </r>
  </si>
  <si>
    <t>016384</t>
  </si>
  <si>
    <r>
      <t>РЕВЕЛЬ-</t>
    </r>
    <r>
      <rPr>
        <sz val="9"/>
        <rFont val="Verdana"/>
        <family val="2"/>
        <charset val="204"/>
      </rPr>
      <t>17, мер., гнед., датск. тепл., Революшен, Дания</t>
    </r>
  </si>
  <si>
    <t>027945</t>
  </si>
  <si>
    <t>Бегун С.</t>
  </si>
  <si>
    <r>
      <t xml:space="preserve">ЧЕРНЯК </t>
    </r>
    <r>
      <rPr>
        <sz val="9"/>
        <rFont val="Verdana"/>
        <family val="2"/>
        <charset val="204"/>
      </rPr>
      <t>Яна, 2005</t>
    </r>
    <r>
      <rPr>
        <sz val="11"/>
        <color indexed="8"/>
        <rFont val="Calibri"/>
        <family val="2"/>
        <charset val="204"/>
      </rPr>
      <t/>
    </r>
  </si>
  <si>
    <t>104005</t>
  </si>
  <si>
    <r>
      <t>ГАЯНЭ ДО</t>
    </r>
    <r>
      <rPr>
        <sz val="9"/>
        <rFont val="Verdana"/>
        <family val="2"/>
        <charset val="204"/>
      </rPr>
      <t>-14, коб., т.-гн., полукр., Эрл Скандик , Беларусь</t>
    </r>
  </si>
  <si>
    <t>021552</t>
  </si>
  <si>
    <t>Храброва Н.</t>
  </si>
  <si>
    <t>Кушнир М.</t>
  </si>
  <si>
    <t>КСК "Конная Лахта",
Санкт-Петербург</t>
  </si>
  <si>
    <t>022084</t>
  </si>
  <si>
    <r>
      <t>ЛИТЛ ДРИМ</t>
    </r>
    <r>
      <rPr>
        <sz val="9"/>
        <rFont val="Verdana"/>
        <family val="2"/>
        <charset val="204"/>
      </rPr>
      <t>-16, мер, гнед., орл.рыс., Мольберт, Россия</t>
    </r>
  </si>
  <si>
    <r>
      <t xml:space="preserve">ГОДОВИКОВА </t>
    </r>
    <r>
      <rPr>
        <sz val="9"/>
        <rFont val="Verdana"/>
        <family val="2"/>
        <charset val="204"/>
      </rPr>
      <t>Варвара, 2010</t>
    </r>
  </si>
  <si>
    <t>086110</t>
  </si>
  <si>
    <r>
      <t xml:space="preserve">ЕРОХОВА </t>
    </r>
    <r>
      <rPr>
        <sz val="9"/>
        <rFont val="Verdana"/>
        <family val="2"/>
        <charset val="204"/>
      </rPr>
      <t>Арина, 2010</t>
    </r>
  </si>
  <si>
    <t>094410</t>
  </si>
  <si>
    <r>
      <t>ФЛИБУСТЬЕР</t>
    </r>
    <r>
      <rPr>
        <sz val="9"/>
        <rFont val="Verdana"/>
        <family val="2"/>
        <charset val="204"/>
      </rPr>
      <t>-07, мер., вор., ганн., Ковбой, Беларусь</t>
    </r>
  </si>
  <si>
    <r>
      <t>ФЛЕР</t>
    </r>
    <r>
      <rPr>
        <sz val="9"/>
        <rFont val="Verdana"/>
        <family val="2"/>
        <charset val="204"/>
      </rPr>
      <t>-10 (139),</t>
    </r>
    <r>
      <rPr>
        <b/>
        <sz val="9"/>
        <rFont val="Verdana"/>
        <family val="2"/>
        <charset val="204"/>
      </rPr>
      <t xml:space="preserve"> </t>
    </r>
    <r>
      <rPr>
        <sz val="9"/>
        <rFont val="Verdana"/>
        <family val="2"/>
        <charset val="204"/>
      </rPr>
      <t>коб., т.-гнед., класс пони, Нидерланды</t>
    </r>
  </si>
  <si>
    <r>
      <t>КАЛИНИНА</t>
    </r>
    <r>
      <rPr>
        <sz val="9"/>
        <rFont val="Verdana"/>
        <family val="2"/>
        <charset val="204"/>
      </rPr>
      <t xml:space="preserve"> Зоя, 2006</t>
    </r>
  </si>
  <si>
    <r>
      <t>КОРИЦА</t>
    </r>
    <r>
      <rPr>
        <sz val="9"/>
        <rFont val="Verdana"/>
        <family val="2"/>
        <charset val="204"/>
      </rPr>
      <t>-18, коб., рыж., полукр., неизв., Россия</t>
    </r>
  </si>
  <si>
    <r>
      <t>МЕДЖИК ОФ ДЕСТЕНИ</t>
    </r>
    <r>
      <rPr>
        <sz val="9"/>
        <rFont val="Verdana"/>
        <family val="2"/>
        <charset val="204"/>
      </rPr>
      <t>-10 (128), коб., гнед., класс пони, Гипноз, Россия</t>
    </r>
  </si>
  <si>
    <t xml:space="preserve">ОБЯЗАТЕЛЬНАЯ ПРОГРАММА №1 (Езда ФКС СПб №1.3)
</t>
  </si>
  <si>
    <t>Выездка – малый круг</t>
  </si>
  <si>
    <t xml:space="preserve">ОБЯЗАТЕЛЬНАЯ ПРОГРАММА №1 (Езда ФКС СПб №1.3) / Общий зачет
</t>
  </si>
  <si>
    <t>всадники на пони 9-12 лет, уровень 2</t>
  </si>
  <si>
    <t>всадники на пони 9-12 лет, уровень 1</t>
  </si>
  <si>
    <r>
      <t>ДАЙМОНД</t>
    </r>
    <r>
      <rPr>
        <sz val="9"/>
        <rFont val="Verdana"/>
        <family val="2"/>
        <charset val="204"/>
      </rPr>
      <t xml:space="preserve">-15 (121), жер., чал., уэльск. пони, Отважное Сердце, Архангельская область </t>
    </r>
  </si>
  <si>
    <t>КСК "Приор",
 Ленинградская область</t>
  </si>
  <si>
    <t>КСК "Новополье",
Санкт-Петербург</t>
  </si>
  <si>
    <t>всадники на пони 12-16 лет, уровень 1</t>
  </si>
  <si>
    <t>Командный приз - дети / Общий зачет</t>
  </si>
  <si>
    <t>всадники на пони 12-16 лет, уровень 2</t>
  </si>
  <si>
    <r>
      <rPr>
        <b/>
        <sz val="16"/>
        <rFont val="Verdana"/>
        <family val="2"/>
        <charset val="204"/>
      </rPr>
      <t xml:space="preserve">КУБОК РОО «ФКС СПБ» 
СРЕДИ ВСАДНИКОВ НА ЛОШАДЯХ ДО 150 СМ В ХОЛКЕ (ПОНИ), ЭТАП
</t>
    </r>
    <r>
      <rPr>
        <sz val="12"/>
        <rFont val="Verdana"/>
        <family val="2"/>
        <charset val="204"/>
      </rPr>
      <t>РЕГИОНАЛЬНЫЕ СОРЕВНОВАНИЯ</t>
    </r>
    <r>
      <rPr>
        <sz val="10"/>
        <rFont val="Verdana"/>
        <family val="2"/>
        <charset val="204"/>
      </rPr>
      <t xml:space="preserve">
мальчики и девочки 12-16 лет</t>
    </r>
  </si>
  <si>
    <r>
      <rPr>
        <b/>
        <sz val="16"/>
        <rFont val="Verdana"/>
        <family val="2"/>
        <charset val="204"/>
      </rPr>
      <t xml:space="preserve">КУБОК КСК "ВЕНТА-АРЕНА"
</t>
    </r>
    <r>
      <rPr>
        <sz val="12"/>
        <rFont val="Verdana"/>
        <family val="2"/>
        <charset val="204"/>
      </rPr>
      <t>РЕГИОНАЛЬНЫЕ СОРЕВНОВАНИЯ</t>
    </r>
    <r>
      <rPr>
        <sz val="10"/>
        <rFont val="Verdana"/>
        <family val="2"/>
        <charset val="204"/>
      </rPr>
      <t xml:space="preserve">
юшоши и девушки 14-18 лет</t>
    </r>
  </si>
  <si>
    <t>Предварительный приз - юноши / Любители</t>
  </si>
  <si>
    <r>
      <rPr>
        <b/>
        <sz val="16"/>
        <rFont val="Verdana"/>
        <family val="2"/>
        <charset val="204"/>
      </rPr>
      <t>КУБОК КСК "ВЕНТА-АРЕНА"</t>
    </r>
    <r>
      <rPr>
        <b/>
        <sz val="10"/>
        <rFont val="Verdana"/>
        <family val="2"/>
        <charset val="204"/>
      </rPr>
      <t xml:space="preserve">
</t>
    </r>
    <r>
      <rPr>
        <sz val="12"/>
        <rFont val="Verdana"/>
        <family val="2"/>
        <charset val="204"/>
      </rPr>
      <t>РЕГИОНАЛЬНЫЕ СОРЕВНОВАНИЯ</t>
    </r>
    <r>
      <rPr>
        <sz val="10"/>
        <rFont val="Verdana"/>
        <family val="2"/>
        <charset val="204"/>
      </rPr>
      <t xml:space="preserve">
мальчики и девочки 10-14 лет, юноши и девушки 14-18 лет, мужчины и женщины</t>
    </r>
  </si>
  <si>
    <t>КПп</t>
  </si>
  <si>
    <t>ЛПп</t>
  </si>
  <si>
    <t>Н</t>
  </si>
  <si>
    <r>
      <rPr>
        <b/>
        <sz val="16"/>
        <rFont val="Verdana"/>
        <family val="2"/>
        <charset val="204"/>
      </rPr>
      <t xml:space="preserve">КУБОК РОО «ФКС СПБ» СРЕДИ ЛЮБИТЕЛЕЙ, ЭТАП
</t>
    </r>
    <r>
      <rPr>
        <sz val="12"/>
        <rFont val="Verdana"/>
        <family val="2"/>
        <charset val="204"/>
      </rPr>
      <t>РЕГИОНАЛЬНЫЕ СОРЕВНОВАНИЯ</t>
    </r>
    <r>
      <rPr>
        <sz val="10"/>
        <rFont val="Verdana"/>
        <family val="2"/>
        <charset val="204"/>
      </rPr>
      <t xml:space="preserve">
 мужчины и женщины</t>
    </r>
  </si>
  <si>
    <r>
      <t>РИББОНС ФЕЙТЛЛИН</t>
    </r>
    <r>
      <rPr>
        <sz val="9"/>
        <rFont val="Verdana"/>
        <family val="2"/>
        <charset val="204"/>
      </rPr>
      <t>-09 (130), коб., паломино, уэльск.пони,  Гришалл Киви, Нидерланды</t>
    </r>
  </si>
  <si>
    <t>КСК "Петростиль",
Ленинградская область</t>
  </si>
  <si>
    <r>
      <t xml:space="preserve">Судьи: </t>
    </r>
    <r>
      <rPr>
        <sz val="10"/>
        <rFont val="Verdana"/>
        <family val="2"/>
        <charset val="204"/>
      </rPr>
      <t xml:space="preserve"> </t>
    </r>
    <r>
      <rPr>
        <b/>
        <sz val="10"/>
        <rFont val="Verdana"/>
        <family val="2"/>
        <charset val="204"/>
      </rPr>
      <t>С - Русинова Е. - ВК - Ленинградская область</t>
    </r>
    <r>
      <rPr>
        <sz val="10"/>
        <rFont val="Verdana"/>
        <family val="2"/>
        <charset val="204"/>
      </rPr>
      <t>, Е - Лудина И. - ВК - Санкт-Петербург, Кушнир М. - ВК - Ленинградская область</t>
    </r>
  </si>
  <si>
    <r>
      <t xml:space="preserve">Судьи: </t>
    </r>
    <r>
      <rPr>
        <sz val="10"/>
        <rFont val="Verdana"/>
        <family val="2"/>
        <charset val="204"/>
      </rPr>
      <t xml:space="preserve"> </t>
    </r>
    <r>
      <rPr>
        <b/>
        <sz val="10"/>
        <rFont val="Verdana"/>
        <family val="2"/>
        <charset val="204"/>
      </rPr>
      <t>С - Русинова Е. - ВК - Ленинградская область</t>
    </r>
    <r>
      <rPr>
        <sz val="10"/>
        <rFont val="Verdana"/>
        <family val="2"/>
        <charset val="204"/>
      </rPr>
      <t>, Е - Лудина И. - ВК - Санкт-Петербург, Кротова Н. - 2К - Ленинградская область</t>
    </r>
  </si>
  <si>
    <r>
      <t xml:space="preserve">Судьи: </t>
    </r>
    <r>
      <rPr>
        <sz val="10"/>
        <rFont val="Verdana"/>
        <family val="2"/>
        <charset val="204"/>
      </rPr>
      <t xml:space="preserve"> Н - Кротова Н. - 2К - Ленинградская область, </t>
    </r>
    <r>
      <rPr>
        <b/>
        <sz val="10"/>
        <rFont val="Verdana"/>
        <family val="2"/>
        <charset val="204"/>
      </rPr>
      <t>С - Русинова Е. - ВК - Ленинградская область</t>
    </r>
    <r>
      <rPr>
        <sz val="10"/>
        <rFont val="Verdana"/>
        <family val="2"/>
        <charset val="204"/>
      </rPr>
      <t>, М - Кушнир М. - ВК - Ленинградская область</t>
    </r>
  </si>
  <si>
    <t>Русинова Е.П.</t>
  </si>
  <si>
    <r>
      <t xml:space="preserve">КУБОК КСК «ВЕНТА-АРЕНА»
</t>
    </r>
    <r>
      <rPr>
        <sz val="10"/>
        <color indexed="8"/>
        <rFont val="Verdana"/>
        <family val="2"/>
        <charset val="204"/>
      </rPr>
      <t>выездка – Большой круг, выездка – Малый круг</t>
    </r>
    <r>
      <rPr>
        <b/>
        <sz val="12"/>
        <color indexed="8"/>
        <rFont val="Verdana"/>
        <family val="2"/>
        <charset val="204"/>
      </rPr>
      <t xml:space="preserve">
КУБОК РОО «ФКС СПБ» СРЕДИ ЛЮБИТЕЛЕЙ, ЭТАП
</t>
    </r>
    <r>
      <rPr>
        <sz val="10"/>
        <color indexed="8"/>
        <rFont val="Verdana"/>
        <family val="2"/>
        <charset val="204"/>
      </rPr>
      <t>выездка – Малый круг</t>
    </r>
    <r>
      <rPr>
        <b/>
        <sz val="12"/>
        <color indexed="8"/>
        <rFont val="Verdana"/>
        <family val="2"/>
        <charset val="204"/>
      </rPr>
      <t xml:space="preserve">
КУБОК РОО «ФКС СПБ» СРЕДИ ВСАДНИКО НА ЛОШАДЯХ ДО 150 СМ В ХОЛКЕ (ПОНИ), ЭТАП
</t>
    </r>
    <r>
      <rPr>
        <sz val="10"/>
        <color indexed="8"/>
        <rFont val="Verdana"/>
        <family val="2"/>
        <charset val="204"/>
      </rPr>
      <t>выездка (высота в холке до 150 см)
РЕГИОНАЛЬНЫЕ СОРЕВНОВАНИЯ</t>
    </r>
    <r>
      <rPr>
        <b/>
        <sz val="12"/>
        <color indexed="8"/>
        <rFont val="Verdana"/>
        <family val="2"/>
        <charset val="204"/>
      </rPr>
      <t xml:space="preserve">
</t>
    </r>
  </si>
  <si>
    <r>
      <t>ГУДШЕЙПС КАНН</t>
    </r>
    <r>
      <rPr>
        <sz val="9"/>
        <rFont val="Verdana"/>
        <family val="2"/>
        <charset val="204"/>
      </rPr>
      <t>-13 (144), мер., вор., фелл пони, Урвинс Джаффа, Чехия</t>
    </r>
  </si>
  <si>
    <r>
      <rPr>
        <sz val="12"/>
        <rFont val="Verdana"/>
        <family val="2"/>
        <charset val="204"/>
      </rPr>
      <t>РЕГИОНАЛЬНЫЕ СОРЕВНОВАНИЯ</t>
    </r>
    <r>
      <rPr>
        <sz val="10"/>
        <rFont val="Verdana"/>
        <family val="2"/>
        <charset val="204"/>
      </rPr>
      <t xml:space="preserve">
 мальчики и девочки 9-12 лет, мальчики и девочки 12-16 лет, 
мальчики и девочки 10-14 лет, юноши и девушки 14-18 лет, мужчины и женщины</t>
    </r>
  </si>
  <si>
    <r>
      <t xml:space="preserve">Судьи: </t>
    </r>
    <r>
      <rPr>
        <sz val="10"/>
        <rFont val="Verdana"/>
        <family val="2"/>
        <charset val="204"/>
      </rPr>
      <t xml:space="preserve"> Е - Лудина И. - ВК - Санкт-Петербург, </t>
    </r>
    <r>
      <rPr>
        <b/>
        <sz val="10"/>
        <rFont val="Verdana"/>
        <family val="2"/>
        <charset val="204"/>
      </rPr>
      <t>С - Кушнир М. - ВК - Ленинградская область</t>
    </r>
    <r>
      <rPr>
        <sz val="10"/>
        <rFont val="Verdana"/>
        <family val="2"/>
        <charset val="204"/>
      </rPr>
      <t>, М - Кротова Н. - 2К - Ленинградская область</t>
    </r>
  </si>
  <si>
    <r>
      <t xml:space="preserve">Судьи: </t>
    </r>
    <r>
      <rPr>
        <sz val="10"/>
        <rFont val="Verdana"/>
        <family val="2"/>
        <charset val="204"/>
      </rPr>
      <t xml:space="preserve"> Е - Русинова Е. - ВК - Ленинградская область, </t>
    </r>
    <r>
      <rPr>
        <b/>
        <sz val="10"/>
        <rFont val="Verdana"/>
        <family val="2"/>
        <charset val="204"/>
      </rPr>
      <t>С - Лудина И. - ВК - Санкт-Петербург</t>
    </r>
    <r>
      <rPr>
        <sz val="10"/>
        <rFont val="Verdana"/>
        <family val="2"/>
        <charset val="204"/>
      </rPr>
      <t>, М - Кротова Н. - 2К - Ленинградская область</t>
    </r>
  </si>
  <si>
    <r>
      <rPr>
        <b/>
        <sz val="16"/>
        <rFont val="Verdana"/>
        <family val="2"/>
        <charset val="204"/>
      </rPr>
      <t xml:space="preserve">КУБОК КСК "ВЕНТА-АРЕНА"
</t>
    </r>
    <r>
      <rPr>
        <sz val="12"/>
        <rFont val="Verdana"/>
        <family val="2"/>
        <charset val="204"/>
      </rPr>
      <t>РЕГИОНАЛЬНЫЕ СОРЕВНОВАНИЯ</t>
    </r>
    <r>
      <rPr>
        <sz val="10"/>
        <rFont val="Verdana"/>
        <family val="2"/>
        <charset val="204"/>
      </rPr>
      <t xml:space="preserve">
юшоши и девушки 14-18 лет, мужчины и женщины</t>
    </r>
  </si>
  <si>
    <r>
      <t xml:space="preserve">Судьи: </t>
    </r>
    <r>
      <rPr>
        <sz val="10"/>
        <rFont val="Verdana"/>
        <family val="2"/>
        <charset val="204"/>
      </rPr>
      <t xml:space="preserve"> Е - Русинова Е. - ВК - Ленинградская область, </t>
    </r>
    <r>
      <rPr>
        <b/>
        <sz val="10"/>
        <rFont val="Verdana"/>
        <family val="2"/>
        <charset val="204"/>
      </rPr>
      <t>С - Кушнир М. - ВК - Ленинградская область</t>
    </r>
    <r>
      <rPr>
        <sz val="10"/>
        <rFont val="Verdana"/>
        <family val="2"/>
        <charset val="204"/>
      </rPr>
      <t>, М - Лудина И. - ВК - Санкт-Петербург</t>
    </r>
  </si>
  <si>
    <r>
      <t xml:space="preserve">Спедний Приз №1
</t>
    </r>
    <r>
      <rPr>
        <sz val="10"/>
        <rFont val="Verdana"/>
        <family val="2"/>
        <charset val="204"/>
      </rPr>
      <t>Судьи:  Е - Русинова Е. - ВК - Ленинградская область, С - Кротова Н. - 2К - Ленинградская область, М - Кушнир М. - ВК - Ленинградская область</t>
    </r>
  </si>
  <si>
    <r>
      <t xml:space="preserve">Командный приз. Всадники на пони
</t>
    </r>
    <r>
      <rPr>
        <sz val="10"/>
        <rFont val="Verdana"/>
        <family val="2"/>
        <charset val="204"/>
      </rPr>
      <t>Судьи:  Е - Русинова Е. - ВК - Ленинградская область, С - Кротова Н. - 2К - Ленинградская область, М - Кушнир М. - ВК - Ленинградская область</t>
    </r>
  </si>
  <si>
    <r>
      <t xml:space="preserve">Личный приз. Всадники на пони
</t>
    </r>
    <r>
      <rPr>
        <sz val="10"/>
        <rFont val="Verdana"/>
        <family val="2"/>
        <charset val="204"/>
      </rPr>
      <t>Судьи:  Е - Русинова Е. - ВК - Ленинградская область, С - Кротова Н. - 2К - Ленинградская область, М - Кушнир М. - ВК - Ленинградская область</t>
    </r>
  </si>
  <si>
    <r>
      <t xml:space="preserve">Средний Приз А
</t>
    </r>
    <r>
      <rPr>
        <sz val="10"/>
        <rFont val="Verdana"/>
        <family val="2"/>
        <charset val="204"/>
      </rPr>
      <t>Судьи:  Е - Русинова Е. - ВК - Ленинградская область, С - Лудина И. - ВК - Санкт-Петербург, М - Кушнир М. - ВК - Ленинградская область</t>
    </r>
  </si>
  <si>
    <r>
      <rPr>
        <b/>
        <sz val="16"/>
        <rFont val="Verdana"/>
        <family val="2"/>
        <charset val="204"/>
      </rPr>
      <t xml:space="preserve">КУБОК РОО «ФКС СПБ» 
СРЕДИ ВСАДНИКОВ НА ЛОШАДЯХ ДО 150 СМ В ХОЛКЕ (ПОНИ), ЭТАП
</t>
    </r>
    <r>
      <rPr>
        <sz val="12"/>
        <rFont val="Verdana"/>
        <family val="2"/>
        <charset val="204"/>
      </rPr>
      <t xml:space="preserve">КЛУБНЫЕ СОРЕВНОВАНИЯ
</t>
    </r>
    <r>
      <rPr>
        <sz val="10"/>
        <rFont val="Verdana"/>
        <family val="2"/>
        <charset val="204"/>
      </rPr>
      <t>мальчики и девочки 9-12 лет</t>
    </r>
  </si>
  <si>
    <r>
      <rPr>
        <b/>
        <sz val="16"/>
        <rFont val="Verdana"/>
        <family val="2"/>
        <charset val="204"/>
      </rPr>
      <t xml:space="preserve">КУБОК КСК «ВЕНТА-АРЕНА»
</t>
    </r>
    <r>
      <rPr>
        <sz val="12"/>
        <rFont val="Verdana"/>
        <family val="2"/>
        <charset val="204"/>
      </rPr>
      <t xml:space="preserve">КЛУБНЫЕ СОРЕВНОВАНИЯ
</t>
    </r>
    <r>
      <rPr>
        <sz val="10"/>
        <rFont val="Verdana"/>
        <family val="2"/>
        <charset val="204"/>
      </rPr>
      <t>мальчики и девочки 10-14 лет, юноши и девушки 14-18 лет, мужчины и женщины</t>
    </r>
  </si>
  <si>
    <r>
      <rPr>
        <b/>
        <sz val="16"/>
        <rFont val="Verdana"/>
        <family val="2"/>
        <charset val="204"/>
      </rPr>
      <t xml:space="preserve">КУБОК РОО «ФКС СПБ» 
СРЕДИ ВСАДНИКОВ НА ЛОШАДЯХ ДО 150 СМ В ХОЛКЕ (ПОНИ), ЭТАП
</t>
    </r>
    <r>
      <rPr>
        <sz val="12"/>
        <rFont val="Verdana"/>
        <family val="2"/>
        <charset val="204"/>
      </rPr>
      <t>КЛУБНЫЕ СОРЕВНОВАНИЯ</t>
    </r>
    <r>
      <rPr>
        <sz val="10"/>
        <rFont val="Verdana"/>
        <family val="2"/>
        <charset val="204"/>
      </rPr>
      <t xml:space="preserve">
мальчики и девочки 9-12 лет</t>
    </r>
  </si>
  <si>
    <r>
      <rPr>
        <b/>
        <sz val="16"/>
        <rFont val="Verdana"/>
        <family val="2"/>
        <charset val="204"/>
      </rPr>
      <t xml:space="preserve">КУБОК КСК "ВЕНТА-АРЕНА"
</t>
    </r>
    <r>
      <rPr>
        <sz val="12"/>
        <rFont val="Verdana"/>
        <family val="2"/>
        <charset val="204"/>
      </rPr>
      <t>КЛУБНЫЕ СОРЕВНОВАНИЯ</t>
    </r>
    <r>
      <rPr>
        <sz val="10"/>
        <rFont val="Verdana"/>
        <family val="2"/>
        <charset val="204"/>
      </rPr>
      <t xml:space="preserve">
мальчики и девочки 10-14 лет, юноши и девушки 14-18 лет, мужчины и женщины</t>
    </r>
  </si>
  <si>
    <r>
      <rPr>
        <b/>
        <sz val="16"/>
        <rFont val="Verdana"/>
        <family val="2"/>
        <charset val="204"/>
      </rPr>
      <t xml:space="preserve">КУБОК РОО «ФКС СПБ» 
СРЕДИ ВСАДНИКОВ НА ЛОШАДЯХ ДО 150 СМ В ХОЛКЕ (ПОНИ), ЭТАП
</t>
    </r>
    <r>
      <rPr>
        <sz val="12"/>
        <rFont val="Verdana"/>
        <family val="2"/>
        <charset val="204"/>
      </rPr>
      <t>КЛУБНЫЕ СОРЕВНОВАНИЯ</t>
    </r>
    <r>
      <rPr>
        <sz val="10"/>
        <rFont val="Verdana"/>
        <family val="2"/>
        <charset val="204"/>
      </rPr>
      <t xml:space="preserve">
мальчики и девочки 12-16 лет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</si>
</sst>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4" formatCode="_-* #,##0.00\ &quot;₽&quot;_-;\-* #,##0.00\ &quot;₽&quot;_-;_-* &quot;-&quot;??\ &quot;₽&quot;_-;_-@_-"/>
    <numFmt numFmtId="164" formatCode="_-* #,##0.00\ _₽_-;\-* #,##0.00\ _₽_-;_-* &quot;-&quot;??\ _₽_-;_-@_-"/>
    <numFmt numFmtId="165" formatCode="#,##0&quot;р.&quot;;\-#,##0&quot;р.&quot;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€&quot;#,##0.00;\-&quot;€&quot;#,##0.00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_(\$* #,##0.00_);_(\$* \(#,##0.00\);_(\$* \-??_);_(@_)"/>
    <numFmt numFmtId="175" formatCode="_-* #,##0.00&quot;р.&quot;_-;\-* #,##0.00&quot;р.&quot;_-;_-* \-??&quot;р.&quot;_-;_-@_-"/>
    <numFmt numFmtId="176" formatCode="&quot;SFr.&quot;\ #,##0;&quot;SFr.&quot;\ \-#,##0"/>
    <numFmt numFmtId="177" formatCode="_-* #,##0\ &quot;SFr.&quot;_-;\-* #,##0\ &quot;SFr.&quot;_-;_-* &quot;-&quot;\ &quot;SFr.&quot;_-;_-@_-"/>
    <numFmt numFmtId="178" formatCode="_ &quot;SFr.&quot;\ * #,##0.00_ ;_ &quot;SFr.&quot;\ * \-#,##0.00_ ;_ &quot;SFr.&quot;\ * &quot;-&quot;??_ ;_ @_ "/>
    <numFmt numFmtId="179" formatCode="_-* #,##0.00_р_._-;\-* #,##0.00_р_._-;_-* \-??_р_._-;_-@_-"/>
    <numFmt numFmtId="180" formatCode="000000"/>
    <numFmt numFmtId="181" formatCode="[$-FC19]d\ mmmm\ yyyy\ &quot;г.&quot;"/>
  </numFmts>
  <fonts count="65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sz val="10"/>
      <name val="Verdana"/>
      <family val="2"/>
      <charset val="204"/>
    </font>
    <font>
      <b/>
      <sz val="11"/>
      <name val="Verdana"/>
      <family val="2"/>
      <charset val="204"/>
    </font>
    <font>
      <b/>
      <sz val="9"/>
      <name val="Verdana"/>
      <family val="2"/>
      <charset val="204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sz val="9"/>
      <name val="Verdana"/>
      <family val="2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0"/>
      <name val="Arial Cyr"/>
    </font>
    <font>
      <sz val="10"/>
      <name val="Arial Cyr"/>
      <family val="2"/>
      <charset val="204"/>
    </font>
    <font>
      <b/>
      <sz val="10"/>
      <name val="Verdana"/>
      <family val="2"/>
      <charset val="204"/>
    </font>
    <font>
      <i/>
      <sz val="12"/>
      <name val="Verdana"/>
      <family val="2"/>
      <charset val="204"/>
    </font>
    <font>
      <b/>
      <i/>
      <sz val="9"/>
      <name val="Arial Cyr"/>
      <charset val="204"/>
    </font>
    <font>
      <i/>
      <sz val="9"/>
      <name val="Verdana"/>
      <family val="2"/>
      <charset val="204"/>
    </font>
    <font>
      <b/>
      <i/>
      <sz val="9"/>
      <name val="Verdana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7"/>
      <name val="Verdana"/>
      <family val="2"/>
      <charset val="204"/>
    </font>
    <font>
      <sz val="11"/>
      <color indexed="8"/>
      <name val="Calibri"/>
      <family val="2"/>
      <charset val="204"/>
    </font>
    <font>
      <sz val="7"/>
      <name val="Verdana"/>
      <family val="2"/>
      <charset val="204"/>
    </font>
    <font>
      <b/>
      <sz val="12"/>
      <color indexed="8"/>
      <name val="Verdan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1"/>
      <color theme="1"/>
      <name val="Verdana"/>
      <family val="2"/>
      <charset val="204"/>
    </font>
    <font>
      <sz val="10"/>
      <color theme="1"/>
      <name val="Verdana"/>
      <family val="2"/>
      <charset val="204"/>
    </font>
    <font>
      <b/>
      <sz val="10"/>
      <color theme="1"/>
      <name val="Verdana"/>
      <family val="2"/>
      <charset val="204"/>
    </font>
    <font>
      <b/>
      <sz val="11"/>
      <color theme="1"/>
      <name val="Verdana"/>
      <family val="2"/>
      <charset val="204"/>
    </font>
    <font>
      <sz val="9"/>
      <color theme="1"/>
      <name val="Verdana"/>
      <family val="2"/>
      <charset val="204"/>
    </font>
    <font>
      <b/>
      <u/>
      <sz val="11"/>
      <color theme="1"/>
      <name val="Verdana"/>
      <family val="2"/>
      <charset val="204"/>
    </font>
    <font>
      <b/>
      <sz val="14"/>
      <name val="Verdana"/>
      <family val="2"/>
      <charset val="204"/>
    </font>
    <font>
      <sz val="12"/>
      <name val="Verdana"/>
      <family val="2"/>
      <charset val="204"/>
    </font>
    <font>
      <b/>
      <sz val="16"/>
      <name val="Verdana"/>
      <family val="2"/>
      <charset val="204"/>
    </font>
    <font>
      <b/>
      <i/>
      <sz val="10"/>
      <name val="Verdana"/>
      <family val="2"/>
      <charset val="204"/>
    </font>
    <font>
      <sz val="9"/>
      <color indexed="8"/>
      <name val="Verdana"/>
      <family val="2"/>
      <charset val="204"/>
    </font>
    <font>
      <sz val="11"/>
      <name val="Verdana"/>
      <family val="2"/>
      <charset val="204"/>
    </font>
    <font>
      <sz val="11"/>
      <color rgb="FFFF0000"/>
      <name val="Verdana"/>
      <family val="2"/>
      <charset val="204"/>
    </font>
    <font>
      <b/>
      <sz val="10"/>
      <color rgb="FF7030A0"/>
      <name val="Verdana"/>
      <family val="2"/>
      <charset val="204"/>
    </font>
    <font>
      <sz val="10"/>
      <color indexed="8"/>
      <name val="Verdana"/>
      <family val="2"/>
      <charset val="204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5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4" fillId="0" borderId="0"/>
    <xf numFmtId="0" fontId="7" fillId="0" borderId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4" fillId="12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4" fillId="12" borderId="1" applyNumberFormat="0" applyAlignment="0" applyProtection="0"/>
    <xf numFmtId="0" fontId="4" fillId="12" borderId="1" applyNumberFormat="0" applyAlignment="0" applyProtection="0"/>
    <xf numFmtId="0" fontId="4" fillId="12" borderId="1" applyNumberFormat="0" applyAlignment="0" applyProtection="0"/>
    <xf numFmtId="0" fontId="4" fillId="12" borderId="1" applyNumberFormat="0" applyAlignment="0" applyProtection="0"/>
    <xf numFmtId="0" fontId="4" fillId="12" borderId="1" applyNumberFormat="0" applyAlignment="0" applyProtection="0"/>
    <xf numFmtId="0" fontId="4" fillId="12" borderId="1" applyNumberFormat="0" applyAlignment="0" applyProtection="0"/>
    <xf numFmtId="0" fontId="4" fillId="12" borderId="1" applyNumberFormat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166" fontId="2" fillId="0" borderId="0" applyFont="0" applyFill="0" applyBorder="0" applyAlignment="0" applyProtection="0"/>
    <xf numFmtId="174" fontId="7" fillId="0" borderId="0" applyFill="0" applyBorder="0" applyAlignment="0" applyProtection="0"/>
    <xf numFmtId="174" fontId="7" fillId="0" borderId="0" applyFill="0" applyBorder="0" applyAlignment="0" applyProtection="0"/>
    <xf numFmtId="165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5" fontId="8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2" fillId="0" borderId="0" applyFont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6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" fillId="0" borderId="0" applyFont="0" applyFill="0" applyBorder="0" applyAlignment="0" applyProtection="0"/>
    <xf numFmtId="174" fontId="8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0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4" fontId="7" fillId="0" borderId="0" applyFill="0" applyBorder="0" applyAlignment="0" applyProtection="0"/>
    <xf numFmtId="174" fontId="8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4" fontId="7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4" fontId="8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4" fontId="8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5" fontId="8" fillId="0" borderId="0" applyFill="0" applyBorder="0" applyAlignment="0" applyProtection="0"/>
    <xf numFmtId="16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5" fontId="8" fillId="0" borderId="0" applyFill="0" applyBorder="0" applyAlignment="0" applyProtection="0"/>
    <xf numFmtId="17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4" fontId="8" fillId="0" borderId="0" applyFill="0" applyBorder="0" applyAlignment="0" applyProtection="0"/>
    <xf numFmtId="170" fontId="7" fillId="0" borderId="0" applyFont="0" applyFill="0" applyBorder="0" applyAlignment="0" applyProtection="0"/>
    <xf numFmtId="174" fontId="8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4" fontId="7" fillId="0" borderId="0" applyFill="0" applyBorder="0" applyAlignment="0" applyProtection="0"/>
    <xf numFmtId="174" fontId="7" fillId="0" borderId="0" applyFill="0" applyBorder="0" applyAlignment="0" applyProtection="0"/>
    <xf numFmtId="174" fontId="7" fillId="0" borderId="0" applyFill="0" applyBorder="0" applyAlignment="0" applyProtection="0"/>
    <xf numFmtId="174" fontId="7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4" fontId="7" fillId="0" borderId="0" applyFill="0" applyBorder="0" applyAlignment="0" applyProtection="0"/>
    <xf numFmtId="174" fontId="7" fillId="0" borderId="0" applyFill="0" applyBorder="0" applyAlignment="0" applyProtection="0"/>
    <xf numFmtId="174" fontId="7" fillId="0" borderId="0" applyFill="0" applyBorder="0" applyAlignment="0" applyProtection="0"/>
    <xf numFmtId="174" fontId="7" fillId="0" borderId="0" applyFill="0" applyBorder="0" applyAlignment="0" applyProtection="0"/>
    <xf numFmtId="174" fontId="7" fillId="0" borderId="0" applyFill="0" applyBorder="0" applyAlignment="0" applyProtection="0"/>
    <xf numFmtId="174" fontId="7" fillId="0" borderId="0" applyFill="0" applyBorder="0" applyAlignment="0" applyProtection="0"/>
    <xf numFmtId="166" fontId="33" fillId="0" borderId="0" applyFont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5" fontId="8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5" fontId="7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4" fontId="8" fillId="0" borderId="0" applyFill="0" applyBorder="0" applyAlignment="0" applyProtection="0"/>
    <xf numFmtId="175" fontId="7" fillId="0" borderId="0" applyFill="0" applyBorder="0" applyAlignment="0" applyProtection="0"/>
    <xf numFmtId="166" fontId="9" fillId="0" borderId="0" applyFont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8" fontId="8" fillId="0" borderId="0" applyFill="0" applyBorder="0" applyAlignment="0" applyProtection="0"/>
    <xf numFmtId="177" fontId="8" fillId="0" borderId="0" applyFill="0" applyBorder="0" applyAlignment="0" applyProtection="0"/>
    <xf numFmtId="177" fontId="8" fillId="0" borderId="0" applyFill="0" applyBorder="0" applyAlignment="0" applyProtection="0"/>
    <xf numFmtId="177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8" fontId="8" fillId="0" borderId="0" applyFill="0" applyBorder="0" applyAlignment="0" applyProtection="0"/>
    <xf numFmtId="178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66" fontId="9" fillId="0" borderId="0" applyFont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66" fontId="9" fillId="0" borderId="0" applyFont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66" fontId="9" fillId="0" borderId="0" applyFont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66" fontId="9" fillId="0" borderId="0" applyFont="0" applyFill="0" applyBorder="0" applyAlignment="0" applyProtection="0"/>
    <xf numFmtId="174" fontId="8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4" fontId="8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4" fontId="8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4" fontId="8" fillId="0" borderId="0" applyFill="0" applyBorder="0" applyAlignment="0" applyProtection="0"/>
    <xf numFmtId="166" fontId="9" fillId="0" borderId="0" applyFont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66" fontId="9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4" fontId="8" fillId="0" borderId="0" applyFill="0" applyBorder="0" applyAlignment="0" applyProtection="0"/>
    <xf numFmtId="166" fontId="9" fillId="0" borderId="0" applyFont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66" fontId="9" fillId="0" borderId="0" applyFont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0" fontId="8" fillId="0" borderId="0" applyFill="0" applyBorder="0" applyAlignment="0" applyProtection="0"/>
    <xf numFmtId="166" fontId="9" fillId="0" borderId="0" applyFont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166" fontId="9" fillId="0" borderId="0" applyFont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166" fontId="9" fillId="0" borderId="0" applyFont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8" fillId="0" borderId="0" applyFill="0" applyBorder="0" applyAlignment="0" applyProtection="0"/>
    <xf numFmtId="174" fontId="8" fillId="0" borderId="0" applyFill="0" applyBorder="0" applyAlignment="0" applyProtection="0"/>
    <xf numFmtId="170" fontId="7" fillId="0" borderId="0" applyFont="0" applyFill="0" applyBorder="0" applyAlignment="0" applyProtection="0"/>
    <xf numFmtId="174" fontId="8" fillId="0" borderId="0" applyFill="0" applyBorder="0" applyAlignment="0" applyProtection="0"/>
    <xf numFmtId="166" fontId="9" fillId="0" borderId="0" applyFont="0" applyFill="0" applyBorder="0" applyAlignment="0" applyProtection="0"/>
    <xf numFmtId="174" fontId="8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4" fontId="8" fillId="0" borderId="0" applyFill="0" applyBorder="0" applyAlignment="0" applyProtection="0"/>
    <xf numFmtId="176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4" fontId="7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4" fontId="7" fillId="0" borderId="0" applyFill="0" applyBorder="0" applyAlignment="0" applyProtection="0"/>
    <xf numFmtId="166" fontId="2" fillId="0" borderId="0" applyFont="0" applyFill="0" applyBorder="0" applyAlignment="0" applyProtection="0"/>
    <xf numFmtId="174" fontId="8" fillId="0" borderId="0" applyFill="0" applyBorder="0" applyAlignment="0" applyProtection="0"/>
    <xf numFmtId="170" fontId="7" fillId="0" borderId="0" applyFont="0" applyFill="0" applyBorder="0" applyAlignment="0" applyProtection="0"/>
    <xf numFmtId="175" fontId="34" fillId="0" borderId="0" applyFill="0" applyBorder="0" applyAlignment="0" applyProtection="0"/>
    <xf numFmtId="166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174" fontId="8" fillId="0" borderId="0" applyFill="0" applyBorder="0" applyAlignment="0" applyProtection="0"/>
    <xf numFmtId="166" fontId="2" fillId="0" borderId="0" applyFont="0" applyFill="0" applyBorder="0" applyAlignment="0" applyProtection="0"/>
    <xf numFmtId="174" fontId="8" fillId="0" borderId="0" applyFill="0" applyBorder="0" applyAlignment="0" applyProtection="0"/>
    <xf numFmtId="170" fontId="7" fillId="0" borderId="0" applyFont="0" applyFill="0" applyBorder="0" applyAlignment="0" applyProtection="0"/>
    <xf numFmtId="175" fontId="34" fillId="0" borderId="0" applyFill="0" applyBorder="0" applyAlignment="0" applyProtection="0"/>
    <xf numFmtId="175" fontId="34" fillId="0" borderId="0" applyFill="0" applyBorder="0" applyAlignment="0" applyProtection="0"/>
    <xf numFmtId="175" fontId="34" fillId="0" borderId="0" applyFill="0" applyBorder="0" applyAlignment="0" applyProtection="0"/>
    <xf numFmtId="170" fontId="7" fillId="0" borderId="0" applyFont="0" applyFill="0" applyBorder="0" applyAlignment="0" applyProtection="0"/>
    <xf numFmtId="166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166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4" fontId="8" fillId="0" borderId="0" applyFill="0" applyBorder="0" applyAlignment="0" applyProtection="0"/>
    <xf numFmtId="174" fontId="7" fillId="0" borderId="0" applyFill="0" applyBorder="0" applyAlignment="0" applyProtection="0"/>
    <xf numFmtId="174" fontId="7" fillId="0" borderId="0" applyFill="0" applyBorder="0" applyAlignment="0" applyProtection="0"/>
    <xf numFmtId="174" fontId="7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70" fontId="7" fillId="0" borderId="0" applyFont="0" applyFill="0" applyBorder="0" applyAlignment="0" applyProtection="0"/>
    <xf numFmtId="174" fontId="7" fillId="0" borderId="0" applyFill="0" applyBorder="0" applyAlignment="0" applyProtection="0"/>
    <xf numFmtId="17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4" fontId="7" fillId="0" borderId="0" applyFill="0" applyBorder="0" applyAlignment="0" applyProtection="0"/>
    <xf numFmtId="174" fontId="8" fillId="0" borderId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4" fontId="8" fillId="0" borderId="0" applyFill="0" applyBorder="0" applyAlignment="0" applyProtection="0"/>
    <xf numFmtId="170" fontId="7" fillId="0" borderId="0" applyFont="0" applyFill="0" applyBorder="0" applyAlignment="0" applyProtection="0"/>
    <xf numFmtId="166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174" fontId="7" fillId="0" borderId="0" applyFill="0" applyBorder="0" applyAlignment="0" applyProtection="0"/>
    <xf numFmtId="174" fontId="8" fillId="0" borderId="0" applyFill="0" applyBorder="0" applyAlignment="0" applyProtection="0"/>
    <xf numFmtId="170" fontId="7" fillId="0" borderId="0" applyFont="0" applyFill="0" applyBorder="0" applyAlignment="0" applyProtection="0"/>
    <xf numFmtId="174" fontId="8" fillId="0" borderId="0" applyFill="0" applyBorder="0" applyAlignment="0" applyProtection="0"/>
    <xf numFmtId="170" fontId="7" fillId="0" borderId="0" applyFont="0" applyFill="0" applyBorder="0" applyAlignment="0" applyProtection="0"/>
    <xf numFmtId="174" fontId="8" fillId="0" borderId="0" applyFill="0" applyBorder="0" applyAlignment="0" applyProtection="0"/>
    <xf numFmtId="174" fontId="7" fillId="0" borderId="0" applyFill="0" applyBorder="0" applyAlignment="0" applyProtection="0"/>
    <xf numFmtId="174" fontId="7" fillId="0" borderId="0" applyFill="0" applyBorder="0" applyAlignment="0" applyProtection="0"/>
    <xf numFmtId="174" fontId="7" fillId="0" borderId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4" fontId="7" fillId="0" borderId="0" applyFill="0" applyBorder="0" applyAlignment="0" applyProtection="0"/>
    <xf numFmtId="174" fontId="8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4" fontId="8" fillId="0" borderId="0" applyFill="0" applyBorder="0" applyAlignment="0" applyProtection="0"/>
    <xf numFmtId="174" fontId="7" fillId="0" borderId="0" applyFill="0" applyBorder="0" applyAlignment="0" applyProtection="0"/>
    <xf numFmtId="174" fontId="7" fillId="0" borderId="0" applyFill="0" applyBorder="0" applyAlignment="0" applyProtection="0"/>
    <xf numFmtId="174" fontId="7" fillId="0" borderId="0" applyFill="0" applyBorder="0" applyAlignment="0" applyProtection="0"/>
    <xf numFmtId="174" fontId="8" fillId="0" borderId="0" applyFill="0" applyBorder="0" applyAlignment="0" applyProtection="0"/>
    <xf numFmtId="17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4" fontId="7" fillId="0" borderId="0" applyFill="0" applyBorder="0" applyAlignment="0" applyProtection="0"/>
    <xf numFmtId="174" fontId="8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4" fontId="8" fillId="0" borderId="0" applyFill="0" applyBorder="0" applyAlignment="0" applyProtection="0"/>
    <xf numFmtId="174" fontId="7" fillId="0" borderId="0" applyFill="0" applyBorder="0" applyAlignment="0" applyProtection="0"/>
    <xf numFmtId="174" fontId="7" fillId="0" borderId="0" applyFill="0" applyBorder="0" applyAlignment="0" applyProtection="0"/>
    <xf numFmtId="174" fontId="7" fillId="0" borderId="0" applyFill="0" applyBorder="0" applyAlignment="0" applyProtection="0"/>
    <xf numFmtId="174" fontId="8" fillId="0" borderId="0" applyFill="0" applyBorder="0" applyAlignment="0" applyProtection="0"/>
    <xf numFmtId="44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174" fontId="7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4" fontId="8" fillId="0" borderId="0" applyFill="0" applyBorder="0" applyAlignment="0" applyProtection="0"/>
    <xf numFmtId="170" fontId="7" fillId="0" borderId="0" applyFont="0" applyFill="0" applyBorder="0" applyAlignment="0" applyProtection="0"/>
    <xf numFmtId="174" fontId="8" fillId="0" borderId="0" applyFill="0" applyBorder="0" applyAlignment="0" applyProtection="0"/>
    <xf numFmtId="174" fontId="7" fillId="0" borderId="0" applyFill="0" applyBorder="0" applyAlignment="0" applyProtection="0"/>
    <xf numFmtId="174" fontId="7" fillId="0" borderId="0" applyFill="0" applyBorder="0" applyAlignment="0" applyProtection="0"/>
    <xf numFmtId="174" fontId="7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7" fillId="0" borderId="0" applyFill="0" applyBorder="0" applyAlignment="0" applyProtection="0"/>
    <xf numFmtId="174" fontId="8" fillId="0" borderId="0" applyFill="0" applyBorder="0" applyAlignment="0" applyProtection="0"/>
    <xf numFmtId="174" fontId="7" fillId="0" borderId="0" applyFill="0" applyBorder="0" applyAlignment="0" applyProtection="0"/>
    <xf numFmtId="174" fontId="7" fillId="0" borderId="0" applyFill="0" applyBorder="0" applyAlignment="0" applyProtection="0"/>
    <xf numFmtId="174" fontId="7" fillId="0" borderId="0" applyFill="0" applyBorder="0" applyAlignment="0" applyProtection="0"/>
    <xf numFmtId="174" fontId="8" fillId="0" borderId="0" applyFill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40" borderId="7" applyNumberFormat="0" applyAlignment="0" applyProtection="0"/>
    <xf numFmtId="0" fontId="14" fillId="41" borderId="7" applyNumberFormat="0" applyAlignment="0" applyProtection="0"/>
    <xf numFmtId="0" fontId="14" fillId="41" borderId="7" applyNumberFormat="0" applyAlignment="0" applyProtection="0"/>
    <xf numFmtId="0" fontId="14" fillId="40" borderId="7" applyNumberFormat="0" applyAlignment="0" applyProtection="0"/>
    <xf numFmtId="0" fontId="14" fillId="40" borderId="7" applyNumberFormat="0" applyAlignment="0" applyProtection="0"/>
    <xf numFmtId="0" fontId="14" fillId="40" borderId="7" applyNumberFormat="0" applyAlignment="0" applyProtection="0"/>
    <xf numFmtId="0" fontId="14" fillId="40" borderId="7" applyNumberFormat="0" applyAlignment="0" applyProtection="0"/>
    <xf numFmtId="0" fontId="14" fillId="40" borderId="7" applyNumberFormat="0" applyAlignment="0" applyProtection="0"/>
    <xf numFmtId="0" fontId="14" fillId="40" borderId="7" applyNumberFormat="0" applyAlignment="0" applyProtection="0"/>
    <xf numFmtId="0" fontId="14" fillId="40" borderId="7" applyNumberFormat="0" applyAlignment="0" applyProtection="0"/>
    <xf numFmtId="0" fontId="14" fillId="40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7" fillId="0" borderId="0"/>
    <xf numFmtId="0" fontId="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3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33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34" fillId="0" borderId="0"/>
    <xf numFmtId="0" fontId="34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31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4" fillId="0" borderId="0"/>
    <xf numFmtId="0" fontId="7" fillId="0" borderId="0"/>
    <xf numFmtId="0" fontId="34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34" fillId="0" borderId="0"/>
    <xf numFmtId="0" fontId="33" fillId="0" borderId="0"/>
    <xf numFmtId="0" fontId="34" fillId="0" borderId="0"/>
    <xf numFmtId="0" fontId="34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47" fillId="0" borderId="0"/>
    <xf numFmtId="0" fontId="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7" fillId="0" borderId="0"/>
    <xf numFmtId="0" fontId="7" fillId="0" borderId="0"/>
    <xf numFmtId="0" fontId="7" fillId="0" borderId="0"/>
    <xf numFmtId="0" fontId="34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7" fillId="0" borderId="0"/>
    <xf numFmtId="0" fontId="4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7" fillId="0" borderId="0"/>
    <xf numFmtId="0" fontId="34" fillId="0" borderId="0"/>
    <xf numFmtId="0" fontId="8" fillId="0" borderId="0"/>
    <xf numFmtId="0" fontId="7" fillId="0" borderId="0"/>
    <xf numFmtId="0" fontId="8" fillId="0" borderId="0"/>
    <xf numFmtId="0" fontId="47" fillId="0" borderId="0"/>
    <xf numFmtId="0" fontId="34" fillId="0" borderId="0"/>
    <xf numFmtId="0" fontId="34" fillId="0" borderId="0"/>
    <xf numFmtId="0" fontId="34" fillId="0" borderId="0"/>
    <xf numFmtId="0" fontId="8" fillId="0" borderId="0"/>
    <xf numFmtId="0" fontId="47" fillId="0" borderId="0"/>
    <xf numFmtId="0" fontId="4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48" fillId="0" borderId="0"/>
    <xf numFmtId="0" fontId="47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4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9" fillId="0" borderId="0"/>
    <xf numFmtId="0" fontId="49" fillId="0" borderId="0"/>
    <xf numFmtId="0" fontId="7" fillId="0" borderId="0"/>
    <xf numFmtId="0" fontId="7" fillId="0" borderId="0"/>
    <xf numFmtId="0" fontId="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40" fillId="0" borderId="0"/>
    <xf numFmtId="0" fontId="7" fillId="0" borderId="0"/>
    <xf numFmtId="0" fontId="4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0" fillId="0" borderId="0"/>
    <xf numFmtId="0" fontId="7" fillId="0" borderId="0"/>
    <xf numFmtId="0" fontId="7" fillId="0" borderId="0"/>
    <xf numFmtId="0" fontId="9" fillId="0" borderId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44" borderId="8" applyNumberFormat="0" applyFont="0" applyAlignment="0" applyProtection="0"/>
    <xf numFmtId="0" fontId="2" fillId="45" borderId="8" applyNumberFormat="0" applyAlignment="0" applyProtection="0"/>
    <xf numFmtId="0" fontId="7" fillId="45" borderId="8" applyNumberFormat="0" applyAlignment="0" applyProtection="0"/>
    <xf numFmtId="0" fontId="7" fillId="45" borderId="8" applyNumberFormat="0" applyAlignment="0" applyProtection="0"/>
    <xf numFmtId="0" fontId="7" fillId="44" borderId="8" applyNumberFormat="0" applyFont="0" applyAlignment="0" applyProtection="0"/>
    <xf numFmtId="0" fontId="7" fillId="44" borderId="8" applyNumberFormat="0" applyFont="0" applyAlignment="0" applyProtection="0"/>
    <xf numFmtId="0" fontId="7" fillId="44" borderId="8" applyNumberFormat="0" applyFont="0" applyAlignment="0" applyProtection="0"/>
    <xf numFmtId="0" fontId="7" fillId="44" borderId="8" applyNumberFormat="0" applyFont="0" applyAlignment="0" applyProtection="0"/>
    <xf numFmtId="0" fontId="7" fillId="44" borderId="8" applyNumberFormat="0" applyFont="0" applyAlignment="0" applyProtection="0"/>
    <xf numFmtId="0" fontId="7" fillId="44" borderId="8" applyNumberFormat="0" applyFont="0" applyAlignment="0" applyProtection="0"/>
    <xf numFmtId="0" fontId="7" fillId="44" borderId="8" applyNumberFormat="0" applyFont="0" applyAlignment="0" applyProtection="0"/>
    <xf numFmtId="0" fontId="7" fillId="44" borderId="8" applyNumberFormat="0" applyFont="0" applyAlignment="0" applyProtection="0"/>
    <xf numFmtId="9" fontId="29" fillId="0" borderId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7" fontId="7" fillId="0" borderId="0" applyFont="0" applyFill="0" applyBorder="0" applyAlignment="0" applyProtection="0"/>
    <xf numFmtId="179" fontId="8" fillId="0" borderId="0" applyFill="0" applyBorder="0" applyAlignment="0" applyProtection="0"/>
    <xf numFmtId="171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1" fillId="0" borderId="0"/>
    <xf numFmtId="0" fontId="7" fillId="0" borderId="0"/>
    <xf numFmtId="0" fontId="34" fillId="0" borderId="0"/>
    <xf numFmtId="166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7" fillId="0" borderId="0"/>
    <xf numFmtId="170" fontId="7" fillId="0" borderId="0" applyFont="0" applyFill="0" applyBorder="0" applyAlignment="0" applyProtection="0"/>
    <xf numFmtId="0" fontId="7" fillId="0" borderId="0"/>
    <xf numFmtId="44" fontId="2" fillId="0" borderId="0" applyFont="0" applyFill="0" applyBorder="0" applyAlignment="0" applyProtection="0"/>
    <xf numFmtId="0" fontId="7" fillId="0" borderId="0"/>
    <xf numFmtId="170" fontId="7" fillId="0" borderId="0" applyFont="0" applyFill="0" applyBorder="0" applyAlignment="0" applyProtection="0"/>
  </cellStyleXfs>
  <cellXfs count="322">
    <xf numFmtId="0" fontId="0" fillId="0" borderId="0" xfId="0"/>
    <xf numFmtId="0" fontId="23" fillId="0" borderId="0" xfId="2233" applyNumberFormat="1" applyFont="1" applyFill="1" applyBorder="1" applyAlignment="1" applyProtection="1">
      <alignment vertical="center"/>
      <protection locked="0"/>
    </xf>
    <xf numFmtId="0" fontId="40" fillId="0" borderId="0" xfId="2235" applyFont="1" applyAlignment="1" applyProtection="1">
      <alignment vertical="center"/>
      <protection locked="0"/>
    </xf>
    <xf numFmtId="0" fontId="25" fillId="0" borderId="0" xfId="2246" applyFont="1" applyProtection="1">
      <protection locked="0"/>
    </xf>
    <xf numFmtId="0" fontId="25" fillId="0" borderId="0" xfId="2246" applyFont="1" applyAlignment="1" applyProtection="1">
      <alignment wrapText="1"/>
      <protection locked="0"/>
    </xf>
    <xf numFmtId="0" fontId="25" fillId="0" borderId="0" xfId="2246" applyFont="1" applyAlignment="1" applyProtection="1">
      <alignment shrinkToFit="1"/>
      <protection locked="0"/>
    </xf>
    <xf numFmtId="1" fontId="37" fillId="0" borderId="0" xfId="2246" applyNumberFormat="1" applyFont="1" applyProtection="1">
      <protection locked="0"/>
    </xf>
    <xf numFmtId="172" fontId="25" fillId="0" borderId="0" xfId="2246" applyNumberFormat="1" applyFont="1" applyProtection="1">
      <protection locked="0"/>
    </xf>
    <xf numFmtId="0" fontId="37" fillId="0" borderId="0" xfId="2246" applyFont="1" applyProtection="1">
      <protection locked="0"/>
    </xf>
    <xf numFmtId="172" fontId="37" fillId="0" borderId="0" xfId="2246" applyNumberFormat="1" applyFont="1" applyProtection="1">
      <protection locked="0"/>
    </xf>
    <xf numFmtId="0" fontId="25" fillId="0" borderId="0" xfId="2246" applyFont="1" applyBorder="1" applyAlignment="1" applyProtection="1">
      <alignment horizontal="right" vertical="center"/>
      <protection locked="0"/>
    </xf>
    <xf numFmtId="0" fontId="7" fillId="0" borderId="0" xfId="2235" applyNumberFormat="1" applyFont="1" applyFill="1" applyBorder="1" applyAlignment="1" applyProtection="1">
      <alignment horizontal="center" vertical="center"/>
      <protection locked="0"/>
    </xf>
    <xf numFmtId="0" fontId="23" fillId="0" borderId="0" xfId="2235" applyNumberFormat="1" applyFont="1" applyFill="1" applyBorder="1" applyAlignment="1" applyProtection="1">
      <alignment vertical="center"/>
      <protection locked="0"/>
    </xf>
    <xf numFmtId="0" fontId="7" fillId="0" borderId="0" xfId="2235" applyNumberFormat="1" applyFont="1" applyFill="1" applyBorder="1" applyAlignment="1" applyProtection="1">
      <alignment vertical="center"/>
      <protection locked="0"/>
    </xf>
    <xf numFmtId="1" fontId="28" fillId="46" borderId="10" xfId="2238" applyNumberFormat="1" applyFont="1" applyFill="1" applyBorder="1" applyAlignment="1" applyProtection="1">
      <alignment horizontal="center" vertical="center" textRotation="90" wrapText="1"/>
      <protection locked="0"/>
    </xf>
    <xf numFmtId="172" fontId="28" fillId="46" borderId="10" xfId="2238" applyNumberFormat="1" applyFont="1" applyFill="1" applyBorder="1" applyAlignment="1" applyProtection="1">
      <alignment horizontal="center" vertical="center" wrapText="1"/>
      <protection locked="0"/>
    </xf>
    <xf numFmtId="0" fontId="28" fillId="46" borderId="10" xfId="2238" applyFont="1" applyFill="1" applyBorder="1" applyAlignment="1" applyProtection="1">
      <alignment horizontal="center" vertical="center" textRotation="90" wrapText="1"/>
      <protection locked="0"/>
    </xf>
    <xf numFmtId="0" fontId="7" fillId="0" borderId="0" xfId="2236" applyFont="1" applyAlignment="1" applyProtection="1">
      <alignment vertical="center"/>
      <protection locked="0"/>
    </xf>
    <xf numFmtId="0" fontId="7" fillId="0" borderId="0" xfId="2248" applyFont="1" applyAlignment="1" applyProtection="1">
      <alignment vertical="center"/>
      <protection locked="0"/>
    </xf>
    <xf numFmtId="0" fontId="41" fillId="0" borderId="0" xfId="2248" applyFont="1" applyAlignment="1" applyProtection="1">
      <alignment vertical="center"/>
      <protection locked="0"/>
    </xf>
    <xf numFmtId="0" fontId="42" fillId="0" borderId="0" xfId="2248" applyFont="1" applyAlignment="1" applyProtection="1">
      <alignment vertical="center"/>
      <protection locked="0"/>
    </xf>
    <xf numFmtId="0" fontId="42" fillId="0" borderId="0" xfId="2236" applyFont="1" applyAlignment="1" applyProtection="1">
      <alignment vertical="center"/>
      <protection locked="0"/>
    </xf>
    <xf numFmtId="0" fontId="23" fillId="0" borderId="0" xfId="2236" applyFont="1" applyAlignment="1" applyProtection="1">
      <alignment vertical="center"/>
      <protection locked="0"/>
    </xf>
    <xf numFmtId="0" fontId="23" fillId="0" borderId="0" xfId="2236" applyNumberFormat="1" applyFont="1" applyFill="1" applyBorder="1" applyAlignment="1" applyProtection="1">
      <alignment vertical="center"/>
      <protection locked="0"/>
    </xf>
    <xf numFmtId="0" fontId="7" fillId="0" borderId="0" xfId="2236" applyNumberFormat="1" applyFont="1" applyFill="1" applyBorder="1" applyAlignment="1" applyProtection="1">
      <alignment horizontal="center" vertical="center"/>
      <protection locked="0"/>
    </xf>
    <xf numFmtId="1" fontId="23" fillId="0" borderId="0" xfId="2236" applyNumberFormat="1" applyFont="1" applyAlignment="1" applyProtection="1">
      <alignment vertical="center"/>
      <protection locked="0"/>
    </xf>
    <xf numFmtId="172" fontId="7" fillId="0" borderId="0" xfId="2236" applyNumberFormat="1" applyFont="1" applyAlignment="1" applyProtection="1">
      <alignment vertical="center"/>
      <protection locked="0"/>
    </xf>
    <xf numFmtId="1" fontId="7" fillId="0" borderId="0" xfId="2236" applyNumberFormat="1" applyFont="1" applyAlignment="1" applyProtection="1">
      <alignment vertical="center"/>
      <protection locked="0"/>
    </xf>
    <xf numFmtId="0" fontId="7" fillId="0" borderId="0" xfId="2240" applyFill="1" applyAlignment="1" applyProtection="1">
      <alignment vertical="center"/>
      <protection locked="0"/>
    </xf>
    <xf numFmtId="0" fontId="22" fillId="0" borderId="0" xfId="2240" applyFont="1" applyFill="1" applyAlignment="1" applyProtection="1">
      <alignment vertical="center"/>
      <protection locked="0"/>
    </xf>
    <xf numFmtId="0" fontId="7" fillId="0" borderId="0" xfId="2240" applyFont="1" applyFill="1" applyAlignment="1" applyProtection="1">
      <alignment horizontal="center" vertical="center"/>
      <protection locked="0"/>
    </xf>
    <xf numFmtId="0" fontId="30" fillId="0" borderId="0" xfId="2240" applyFont="1" applyFill="1" applyAlignment="1" applyProtection="1">
      <alignment horizontal="center" vertical="center"/>
      <protection locked="0"/>
    </xf>
    <xf numFmtId="0" fontId="7" fillId="0" borderId="0" xfId="2240" applyFill="1" applyAlignment="1" applyProtection="1">
      <alignment horizontal="center" vertical="center" wrapText="1"/>
      <protection locked="0"/>
    </xf>
    <xf numFmtId="0" fontId="35" fillId="0" borderId="0" xfId="2235" applyFont="1" applyAlignment="1" applyProtection="1">
      <alignment horizontal="center"/>
      <protection locked="0"/>
    </xf>
    <xf numFmtId="0" fontId="26" fillId="0" borderId="10" xfId="2238" applyFont="1" applyBorder="1" applyAlignment="1" applyProtection="1">
      <alignment horizontal="center" vertical="center" wrapText="1"/>
      <protection locked="0"/>
    </xf>
    <xf numFmtId="0" fontId="42" fillId="0" borderId="0" xfId="2240" applyFont="1" applyFill="1" applyAlignment="1" applyProtection="1">
      <alignment vertical="center"/>
      <protection locked="0"/>
    </xf>
    <xf numFmtId="0" fontId="25" fillId="0" borderId="0" xfId="2240" applyFont="1" applyFill="1" applyProtection="1">
      <protection locked="0"/>
    </xf>
    <xf numFmtId="0" fontId="25" fillId="0" borderId="0" xfId="2240" applyFont="1" applyFill="1" applyAlignment="1" applyProtection="1">
      <alignment wrapText="1"/>
      <protection locked="0"/>
    </xf>
    <xf numFmtId="0" fontId="25" fillId="0" borderId="0" xfId="2240" applyFont="1" applyFill="1" applyAlignment="1" applyProtection="1">
      <alignment shrinkToFit="1"/>
      <protection locked="0"/>
    </xf>
    <xf numFmtId="0" fontId="25" fillId="0" borderId="0" xfId="2240" applyFont="1" applyFill="1" applyAlignment="1" applyProtection="1">
      <alignment horizontal="left"/>
      <protection locked="0"/>
    </xf>
    <xf numFmtId="0" fontId="37" fillId="0" borderId="0" xfId="2240" applyFont="1" applyFill="1" applyProtection="1">
      <protection locked="0"/>
    </xf>
    <xf numFmtId="0" fontId="26" fillId="0" borderId="10" xfId="2240" applyFont="1" applyFill="1" applyBorder="1" applyAlignment="1" applyProtection="1">
      <alignment horizontal="center" vertical="center" textRotation="90" wrapText="1"/>
      <protection locked="0"/>
    </xf>
    <xf numFmtId="0" fontId="26" fillId="0" borderId="10" xfId="2240" applyFont="1" applyFill="1" applyBorder="1" applyAlignment="1" applyProtection="1">
      <alignment horizontal="center" vertical="center" wrapText="1"/>
      <protection locked="0"/>
    </xf>
    <xf numFmtId="0" fontId="7" fillId="0" borderId="0" xfId="2236" applyNumberFormat="1" applyFont="1" applyAlignment="1" applyProtection="1">
      <alignment vertical="center"/>
      <protection locked="0"/>
    </xf>
    <xf numFmtId="0" fontId="24" fillId="0" borderId="10" xfId="2238" applyFont="1" applyFill="1" applyBorder="1" applyAlignment="1" applyProtection="1">
      <alignment horizontal="center" vertical="center" wrapText="1"/>
      <protection locked="0"/>
    </xf>
    <xf numFmtId="0" fontId="26" fillId="0" borderId="10" xfId="2238" applyFont="1" applyFill="1" applyBorder="1" applyAlignment="1" applyProtection="1">
      <alignment horizontal="center" vertical="center" wrapText="1"/>
      <protection locked="0"/>
    </xf>
    <xf numFmtId="0" fontId="25" fillId="0" borderId="10" xfId="2248" applyFont="1" applyFill="1" applyBorder="1" applyAlignment="1" applyProtection="1">
      <alignment horizontal="center" vertical="center" wrapText="1"/>
      <protection locked="0"/>
    </xf>
    <xf numFmtId="0" fontId="42" fillId="0" borderId="0" xfId="2236" applyFont="1" applyFill="1" applyAlignment="1" applyProtection="1">
      <alignment vertical="center"/>
      <protection locked="0"/>
    </xf>
    <xf numFmtId="0" fontId="24" fillId="0" borderId="0" xfId="2238" applyFont="1" applyBorder="1" applyAlignment="1" applyProtection="1">
      <alignment horizontal="center" vertical="center" wrapText="1"/>
      <protection locked="0"/>
    </xf>
    <xf numFmtId="49" fontId="27" fillId="0" borderId="0" xfId="2232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2238" applyFont="1" applyBorder="1" applyAlignment="1" applyProtection="1">
      <alignment horizontal="center" vertical="center" wrapText="1"/>
      <protection locked="0"/>
    </xf>
    <xf numFmtId="0" fontId="25" fillId="46" borderId="0" xfId="2248" applyFont="1" applyFill="1" applyBorder="1" applyAlignment="1" applyProtection="1">
      <alignment horizontal="center" vertical="center" textRotation="90" wrapText="1"/>
      <protection locked="0"/>
    </xf>
    <xf numFmtId="173" fontId="27" fillId="46" borderId="0" xfId="2238" applyNumberFormat="1" applyFont="1" applyFill="1" applyBorder="1" applyAlignment="1" applyProtection="1">
      <alignment horizontal="center" vertical="center" wrapText="1"/>
      <protection locked="0"/>
    </xf>
    <xf numFmtId="172" fontId="39" fillId="0" borderId="0" xfId="2236" applyNumberFormat="1" applyFont="1" applyBorder="1" applyAlignment="1" applyProtection="1">
      <alignment horizontal="center" vertical="center" wrapText="1"/>
      <protection locked="0"/>
    </xf>
    <xf numFmtId="0" fontId="25" fillId="46" borderId="0" xfId="2248" applyFont="1" applyFill="1" applyBorder="1" applyAlignment="1" applyProtection="1">
      <alignment horizontal="center" vertical="center" wrapText="1"/>
      <protection locked="0"/>
    </xf>
    <xf numFmtId="0" fontId="24" fillId="0" borderId="0" xfId="2238" applyFont="1" applyFill="1" applyBorder="1" applyAlignment="1" applyProtection="1">
      <alignment horizontal="center" vertical="center" wrapText="1"/>
      <protection locked="0"/>
    </xf>
    <xf numFmtId="0" fontId="26" fillId="0" borderId="0" xfId="2238" applyFont="1" applyFill="1" applyBorder="1" applyAlignment="1" applyProtection="1">
      <alignment horizontal="center" vertical="center" wrapText="1"/>
      <protection locked="0"/>
    </xf>
    <xf numFmtId="0" fontId="25" fillId="0" borderId="0" xfId="2248" applyFont="1" applyFill="1" applyBorder="1" applyAlignment="1" applyProtection="1">
      <alignment horizontal="center" vertical="center" wrapText="1"/>
      <protection locked="0"/>
    </xf>
    <xf numFmtId="0" fontId="38" fillId="0" borderId="0" xfId="2240" applyFont="1" applyFill="1" applyAlignment="1" applyProtection="1">
      <alignment vertical="center"/>
      <protection locked="0"/>
    </xf>
    <xf numFmtId="0" fontId="0" fillId="0" borderId="0" xfId="0" applyFill="1"/>
    <xf numFmtId="0" fontId="22" fillId="0" borderId="10" xfId="2243" applyFont="1" applyFill="1" applyBorder="1" applyAlignment="1" applyProtection="1">
      <alignment horizontal="center" vertical="center"/>
      <protection locked="0"/>
    </xf>
    <xf numFmtId="0" fontId="22" fillId="0" borderId="0" xfId="2243" applyFont="1" applyFill="1" applyBorder="1" applyAlignment="1" applyProtection="1">
      <alignment horizontal="center" vertical="center"/>
      <protection locked="0"/>
    </xf>
    <xf numFmtId="0" fontId="27" fillId="0" borderId="0" xfId="2249" applyFont="1" applyFill="1" applyBorder="1" applyAlignment="1" applyProtection="1">
      <alignment horizontal="center" vertical="center"/>
      <protection locked="0"/>
    </xf>
    <xf numFmtId="49" fontId="25" fillId="0" borderId="0" xfId="816" applyNumberFormat="1" applyFont="1" applyFill="1" applyBorder="1" applyAlignment="1" applyProtection="1">
      <alignment vertical="center" wrapText="1"/>
      <protection locked="0"/>
    </xf>
    <xf numFmtId="0" fontId="40" fillId="0" borderId="0" xfId="2235" applyFont="1" applyFill="1" applyAlignment="1" applyProtection="1">
      <alignment vertical="center"/>
      <protection locked="0"/>
    </xf>
    <xf numFmtId="0" fontId="7" fillId="0" borderId="0" xfId="2246" applyFont="1" applyFill="1" applyAlignment="1" applyProtection="1">
      <alignment vertical="center"/>
      <protection locked="0"/>
    </xf>
    <xf numFmtId="0" fontId="41" fillId="0" borderId="0" xfId="2246" applyFont="1" applyFill="1" applyAlignment="1" applyProtection="1">
      <alignment vertical="center"/>
      <protection locked="0"/>
    </xf>
    <xf numFmtId="0" fontId="42" fillId="0" borderId="0" xfId="2246" applyFont="1" applyFill="1" applyAlignment="1" applyProtection="1">
      <alignment vertical="center"/>
      <protection locked="0"/>
    </xf>
    <xf numFmtId="0" fontId="25" fillId="0" borderId="0" xfId="2246" applyFont="1" applyFill="1" applyProtection="1">
      <protection locked="0"/>
    </xf>
    <xf numFmtId="0" fontId="25" fillId="0" borderId="0" xfId="2246" applyFont="1" applyFill="1" applyAlignment="1" applyProtection="1">
      <alignment wrapText="1"/>
      <protection locked="0"/>
    </xf>
    <xf numFmtId="0" fontId="25" fillId="0" borderId="0" xfId="2246" applyFont="1" applyFill="1" applyAlignment="1" applyProtection="1">
      <alignment shrinkToFit="1"/>
      <protection locked="0"/>
    </xf>
    <xf numFmtId="1" fontId="37" fillId="0" borderId="0" xfId="2246" applyNumberFormat="1" applyFont="1" applyFill="1" applyProtection="1">
      <protection locked="0"/>
    </xf>
    <xf numFmtId="172" fontId="25" fillId="0" borderId="0" xfId="2246" applyNumberFormat="1" applyFont="1" applyFill="1" applyProtection="1">
      <protection locked="0"/>
    </xf>
    <xf numFmtId="0" fontId="37" fillId="0" borderId="0" xfId="2246" applyFont="1" applyFill="1" applyProtection="1">
      <protection locked="0"/>
    </xf>
    <xf numFmtId="172" fontId="37" fillId="0" borderId="0" xfId="2246" applyNumberFormat="1" applyFont="1" applyFill="1" applyProtection="1">
      <protection locked="0"/>
    </xf>
    <xf numFmtId="0" fontId="25" fillId="0" borderId="0" xfId="2246" applyFont="1" applyFill="1" applyBorder="1" applyAlignment="1" applyProtection="1">
      <alignment horizontal="right" vertical="center"/>
      <protection locked="0"/>
    </xf>
    <xf numFmtId="0" fontId="25" fillId="0" borderId="10" xfId="2246" applyFont="1" applyFill="1" applyBorder="1" applyAlignment="1" applyProtection="1">
      <alignment horizontal="center" vertical="center" wrapText="1"/>
      <protection locked="0"/>
    </xf>
    <xf numFmtId="0" fontId="42" fillId="0" borderId="0" xfId="2235" applyFont="1" applyFill="1" applyAlignment="1" applyProtection="1">
      <alignment vertical="center"/>
      <protection locked="0"/>
    </xf>
    <xf numFmtId="1" fontId="28" fillId="0" borderId="10" xfId="2237" applyNumberFormat="1" applyFont="1" applyFill="1" applyBorder="1" applyAlignment="1" applyProtection="1">
      <alignment horizontal="center" vertical="center" textRotation="90" wrapText="1"/>
      <protection locked="0"/>
    </xf>
    <xf numFmtId="172" fontId="28" fillId="0" borderId="10" xfId="2237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2237" applyFont="1" applyFill="1" applyBorder="1" applyAlignment="1" applyProtection="1">
      <alignment horizontal="center" vertical="center" textRotation="90" wrapText="1"/>
      <protection locked="0"/>
    </xf>
    <xf numFmtId="173" fontId="27" fillId="0" borderId="10" xfId="2235" applyNumberFormat="1" applyFont="1" applyFill="1" applyBorder="1" applyAlignment="1" applyProtection="1">
      <alignment horizontal="center" vertical="center" wrapText="1"/>
      <protection locked="0"/>
    </xf>
    <xf numFmtId="172" fontId="39" fillId="0" borderId="10" xfId="2235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2235" applyFont="1" applyFill="1" applyBorder="1" applyAlignment="1" applyProtection="1">
      <alignment horizontal="center" vertical="center" wrapText="1"/>
      <protection locked="0"/>
    </xf>
    <xf numFmtId="0" fontId="35" fillId="0" borderId="10" xfId="2235" applyFont="1" applyFill="1" applyBorder="1" applyAlignment="1" applyProtection="1">
      <alignment horizontal="center" vertical="center" wrapText="1"/>
      <protection locked="0"/>
    </xf>
    <xf numFmtId="0" fontId="30" fillId="0" borderId="0" xfId="2235" applyFont="1" applyFill="1" applyAlignment="1" applyProtection="1">
      <alignment vertical="center"/>
      <protection locked="0"/>
    </xf>
    <xf numFmtId="1" fontId="28" fillId="0" borderId="0" xfId="2235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2235" applyFont="1" applyFill="1" applyAlignment="1" applyProtection="1">
      <alignment vertical="center"/>
      <protection locked="0"/>
    </xf>
    <xf numFmtId="1" fontId="23" fillId="0" borderId="0" xfId="2235" applyNumberFormat="1" applyFont="1" applyFill="1" applyAlignment="1" applyProtection="1">
      <alignment vertical="center"/>
      <protection locked="0"/>
    </xf>
    <xf numFmtId="172" fontId="23" fillId="0" borderId="0" xfId="2235" applyNumberFormat="1" applyFont="1" applyFill="1" applyAlignment="1" applyProtection="1">
      <alignment vertical="center"/>
      <protection locked="0"/>
    </xf>
    <xf numFmtId="1" fontId="40" fillId="0" borderId="0" xfId="2235" applyNumberFormat="1" applyFont="1" applyFill="1" applyAlignment="1" applyProtection="1">
      <alignment vertical="center"/>
      <protection locked="0"/>
    </xf>
    <xf numFmtId="172" fontId="40" fillId="0" borderId="0" xfId="2235" applyNumberFormat="1" applyFont="1" applyFill="1" applyAlignment="1" applyProtection="1">
      <alignment vertical="center"/>
      <protection locked="0"/>
    </xf>
    <xf numFmtId="0" fontId="23" fillId="0" borderId="0" xfId="2234" applyFont="1" applyAlignment="1" applyProtection="1">
      <alignment vertical="center"/>
      <protection locked="0"/>
    </xf>
    <xf numFmtId="49" fontId="27" fillId="46" borderId="0" xfId="2232" applyNumberFormat="1" applyFont="1" applyFill="1" applyBorder="1" applyAlignment="1" applyProtection="1">
      <alignment horizontal="center" vertical="center" wrapText="1"/>
      <protection locked="0"/>
    </xf>
    <xf numFmtId="0" fontId="35" fillId="46" borderId="0" xfId="1887" applyFont="1" applyFill="1" applyBorder="1" applyAlignment="1" applyProtection="1">
      <alignment horizontal="left" vertical="center" wrapText="1"/>
      <protection locked="0"/>
    </xf>
    <xf numFmtId="49" fontId="26" fillId="46" borderId="0" xfId="838" applyNumberFormat="1" applyFont="1" applyFill="1" applyBorder="1" applyAlignment="1" applyProtection="1">
      <alignment vertical="center" wrapText="1"/>
      <protection locked="0"/>
    </xf>
    <xf numFmtId="49" fontId="27" fillId="46" borderId="0" xfId="1843" applyNumberFormat="1" applyFont="1" applyFill="1" applyBorder="1" applyAlignment="1" applyProtection="1">
      <alignment horizontal="center" vertical="center" wrapText="1"/>
      <protection locked="0"/>
    </xf>
    <xf numFmtId="49" fontId="27" fillId="46" borderId="0" xfId="838" applyNumberFormat="1" applyFont="1" applyFill="1" applyBorder="1" applyAlignment="1" applyProtection="1">
      <alignment horizontal="center" vertical="center" wrapText="1"/>
      <protection locked="0"/>
    </xf>
    <xf numFmtId="49" fontId="27" fillId="46" borderId="0" xfId="811" applyNumberFormat="1" applyFont="1" applyFill="1" applyBorder="1" applyAlignment="1" applyProtection="1">
      <alignment horizontal="center" vertical="center" wrapText="1"/>
      <protection locked="0"/>
    </xf>
    <xf numFmtId="49" fontId="27" fillId="47" borderId="0" xfId="811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2235" applyFont="1" applyFill="1" applyAlignment="1" applyProtection="1">
      <alignment horizontal="center"/>
      <protection locked="0"/>
    </xf>
    <xf numFmtId="173" fontId="27" fillId="0" borderId="0" xfId="2235" applyNumberFormat="1" applyFont="1" applyFill="1" applyBorder="1" applyAlignment="1" applyProtection="1">
      <alignment horizontal="center" vertical="center" wrapText="1"/>
      <protection locked="0"/>
    </xf>
    <xf numFmtId="172" fontId="39" fillId="0" borderId="0" xfId="2235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2235" applyFont="1" applyFill="1" applyBorder="1" applyAlignment="1" applyProtection="1">
      <alignment horizontal="center" vertical="center" wrapText="1"/>
      <protection locked="0"/>
    </xf>
    <xf numFmtId="0" fontId="35" fillId="0" borderId="0" xfId="2235" applyFont="1" applyFill="1" applyBorder="1" applyAlignment="1" applyProtection="1">
      <alignment horizontal="center" vertical="center" wrapText="1"/>
      <protection locked="0"/>
    </xf>
    <xf numFmtId="49" fontId="25" fillId="0" borderId="0" xfId="2231" applyNumberFormat="1" applyFont="1" applyFill="1" applyBorder="1" applyAlignment="1" applyProtection="1">
      <alignment horizontal="left" vertical="center" wrapText="1"/>
      <protection locked="0"/>
    </xf>
    <xf numFmtId="49" fontId="27" fillId="0" borderId="0" xfId="2231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1815" applyFont="1" applyFill="1" applyBorder="1" applyAlignment="1" applyProtection="1">
      <alignment horizontal="center" vertical="center" wrapText="1"/>
      <protection locked="0"/>
    </xf>
    <xf numFmtId="49" fontId="27" fillId="0" borderId="0" xfId="816" applyNumberFormat="1" applyFont="1" applyFill="1" applyBorder="1" applyAlignment="1" applyProtection="1">
      <alignment horizontal="center" vertical="center"/>
      <protection locked="0"/>
    </xf>
    <xf numFmtId="0" fontId="50" fillId="0" borderId="0" xfId="1776" applyFont="1"/>
    <xf numFmtId="0" fontId="51" fillId="0" borderId="0" xfId="1776" applyFont="1"/>
    <xf numFmtId="0" fontId="52" fillId="0" borderId="10" xfId="1776" applyFont="1" applyBorder="1"/>
    <xf numFmtId="0" fontId="53" fillId="0" borderId="10" xfId="1776" applyFont="1" applyBorder="1"/>
    <xf numFmtId="0" fontId="51" fillId="0" borderId="10" xfId="1776" applyFont="1" applyBorder="1" applyAlignment="1">
      <alignment wrapText="1"/>
    </xf>
    <xf numFmtId="0" fontId="51" fillId="0" borderId="10" xfId="1776" applyFont="1" applyBorder="1"/>
    <xf numFmtId="0" fontId="50" fillId="0" borderId="10" xfId="1776" applyFont="1" applyBorder="1"/>
    <xf numFmtId="0" fontId="50" fillId="0" borderId="0" xfId="1776" applyFont="1" applyFill="1"/>
    <xf numFmtId="0" fontId="23" fillId="0" borderId="0" xfId="2244" applyFont="1" applyAlignment="1" applyProtection="1">
      <protection locked="0"/>
    </xf>
    <xf numFmtId="0" fontId="53" fillId="0" borderId="0" xfId="1776" applyFont="1" applyBorder="1"/>
    <xf numFmtId="0" fontId="50" fillId="0" borderId="0" xfId="1776" applyFont="1" applyBorder="1"/>
    <xf numFmtId="0" fontId="50" fillId="0" borderId="0" xfId="1776" applyFont="1" applyFill="1" applyBorder="1"/>
    <xf numFmtId="172" fontId="45" fillId="0" borderId="10" xfId="2235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2236" applyFont="1" applyFill="1" applyAlignment="1" applyProtection="1">
      <alignment vertical="center"/>
      <protection locked="0"/>
    </xf>
    <xf numFmtId="0" fontId="7" fillId="0" borderId="0" xfId="2247" applyFont="1" applyFill="1" applyAlignment="1" applyProtection="1">
      <alignment vertical="center"/>
      <protection locked="0"/>
    </xf>
    <xf numFmtId="0" fontId="41" fillId="0" borderId="0" xfId="2247" applyFont="1" applyFill="1" applyAlignment="1" applyProtection="1">
      <alignment vertical="center"/>
      <protection locked="0"/>
    </xf>
    <xf numFmtId="0" fontId="42" fillId="0" borderId="0" xfId="2247" applyFont="1" applyFill="1" applyAlignment="1" applyProtection="1">
      <alignment vertical="center"/>
      <protection locked="0"/>
    </xf>
    <xf numFmtId="0" fontId="25" fillId="0" borderId="0" xfId="2247" applyFont="1" applyFill="1" applyProtection="1">
      <protection locked="0"/>
    </xf>
    <xf numFmtId="0" fontId="25" fillId="0" borderId="0" xfId="2247" applyFont="1" applyFill="1" applyAlignment="1" applyProtection="1">
      <alignment wrapText="1"/>
      <protection locked="0"/>
    </xf>
    <xf numFmtId="0" fontId="25" fillId="0" borderId="0" xfId="2247" applyFont="1" applyFill="1" applyAlignment="1" applyProtection="1">
      <alignment shrinkToFit="1"/>
      <protection locked="0"/>
    </xf>
    <xf numFmtId="1" fontId="37" fillId="0" borderId="0" xfId="2247" applyNumberFormat="1" applyFont="1" applyFill="1" applyProtection="1">
      <protection locked="0"/>
    </xf>
    <xf numFmtId="172" fontId="25" fillId="0" borderId="0" xfId="2247" applyNumberFormat="1" applyFont="1" applyFill="1" applyProtection="1">
      <protection locked="0"/>
    </xf>
    <xf numFmtId="0" fontId="37" fillId="0" borderId="0" xfId="2247" applyFont="1" applyFill="1" applyProtection="1">
      <protection locked="0"/>
    </xf>
    <xf numFmtId="172" fontId="37" fillId="0" borderId="0" xfId="2247" applyNumberFormat="1" applyFont="1" applyFill="1" applyProtection="1">
      <protection locked="0"/>
    </xf>
    <xf numFmtId="0" fontId="25" fillId="0" borderId="0" xfId="2247" applyFont="1" applyFill="1" applyBorder="1" applyAlignment="1" applyProtection="1">
      <alignment horizontal="right" vertical="center"/>
      <protection locked="0"/>
    </xf>
    <xf numFmtId="1" fontId="28" fillId="0" borderId="10" xfId="2238" applyNumberFormat="1" applyFont="1" applyFill="1" applyBorder="1" applyAlignment="1" applyProtection="1">
      <alignment horizontal="center" vertical="center" textRotation="90" wrapText="1"/>
      <protection locked="0"/>
    </xf>
    <xf numFmtId="172" fontId="28" fillId="0" borderId="10" xfId="2238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2238" applyFont="1" applyFill="1" applyBorder="1" applyAlignment="1" applyProtection="1">
      <alignment horizontal="center" vertical="center" textRotation="90" wrapText="1"/>
      <protection locked="0"/>
    </xf>
    <xf numFmtId="173" fontId="27" fillId="0" borderId="10" xfId="2236" applyNumberFormat="1" applyFont="1" applyFill="1" applyBorder="1" applyAlignment="1" applyProtection="1">
      <alignment horizontal="center" vertical="center" wrapText="1"/>
      <protection locked="0"/>
    </xf>
    <xf numFmtId="172" fontId="39" fillId="0" borderId="10" xfId="2236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2236" applyFont="1" applyFill="1" applyBorder="1" applyAlignment="1" applyProtection="1">
      <alignment horizontal="center" vertical="center" wrapText="1"/>
      <protection locked="0"/>
    </xf>
    <xf numFmtId="0" fontId="30" fillId="0" borderId="0" xfId="2236" applyFont="1" applyFill="1" applyAlignment="1" applyProtection="1">
      <alignment vertical="center"/>
      <protection locked="0"/>
    </xf>
    <xf numFmtId="172" fontId="45" fillId="0" borderId="10" xfId="2236" applyNumberFormat="1" applyFont="1" applyFill="1" applyBorder="1" applyAlignment="1" applyProtection="1">
      <alignment horizontal="center" vertical="center" wrapText="1"/>
      <protection locked="0"/>
    </xf>
    <xf numFmtId="173" fontId="27" fillId="0" borderId="0" xfId="2236" applyNumberFormat="1" applyFont="1" applyFill="1" applyBorder="1" applyAlignment="1" applyProtection="1">
      <alignment horizontal="center" vertical="center" wrapText="1"/>
      <protection locked="0"/>
    </xf>
    <xf numFmtId="172" fontId="39" fillId="0" borderId="0" xfId="2236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2236" applyFont="1" applyFill="1" applyBorder="1" applyAlignment="1" applyProtection="1">
      <alignment horizontal="center" vertical="center" wrapText="1"/>
      <protection locked="0"/>
    </xf>
    <xf numFmtId="1" fontId="28" fillId="0" borderId="0" xfId="2236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2236" applyFont="1" applyFill="1" applyBorder="1" applyAlignment="1" applyProtection="1">
      <alignment horizontal="center" vertical="center" wrapText="1"/>
      <protection locked="0"/>
    </xf>
    <xf numFmtId="1" fontId="7" fillId="0" borderId="0" xfId="2236" applyNumberFormat="1" applyFont="1" applyFill="1" applyAlignment="1" applyProtection="1">
      <alignment vertical="center"/>
      <protection locked="0"/>
    </xf>
    <xf numFmtId="172" fontId="7" fillId="0" borderId="0" xfId="2236" applyNumberFormat="1" applyFont="1" applyFill="1" applyAlignment="1" applyProtection="1">
      <alignment vertical="center"/>
      <protection locked="0"/>
    </xf>
    <xf numFmtId="0" fontId="25" fillId="0" borderId="10" xfId="2242" applyFont="1" applyFill="1" applyBorder="1" applyAlignment="1" applyProtection="1">
      <alignment vertical="center" wrapText="1"/>
      <protection locked="0"/>
    </xf>
    <xf numFmtId="0" fontId="28" fillId="0" borderId="10" xfId="2242" applyFont="1" applyFill="1" applyBorder="1" applyAlignment="1" applyProtection="1">
      <alignment horizontal="center" vertical="center" wrapText="1"/>
      <protection locked="0"/>
    </xf>
    <xf numFmtId="0" fontId="25" fillId="0" borderId="10" xfId="2242" applyFont="1" applyFill="1" applyBorder="1" applyAlignment="1" applyProtection="1">
      <alignment horizontal="left" vertical="center" wrapText="1"/>
      <protection locked="0"/>
    </xf>
    <xf numFmtId="0" fontId="25" fillId="46" borderId="10" xfId="2242" applyFont="1" applyFill="1" applyBorder="1" applyAlignment="1" applyProtection="1">
      <alignment vertical="center" wrapText="1"/>
      <protection locked="0"/>
    </xf>
    <xf numFmtId="0" fontId="25" fillId="46" borderId="10" xfId="2242" applyFont="1" applyFill="1" applyBorder="1" applyAlignment="1" applyProtection="1">
      <alignment horizontal="left" vertical="center" wrapText="1"/>
      <protection locked="0"/>
    </xf>
    <xf numFmtId="0" fontId="35" fillId="0" borderId="0" xfId="2236" applyFont="1" applyFill="1" applyAlignment="1" applyProtection="1">
      <protection locked="0"/>
    </xf>
    <xf numFmtId="0" fontId="59" fillId="0" borderId="0" xfId="2241" applyFont="1" applyAlignment="1" applyProtection="1">
      <alignment horizontal="right" vertical="center"/>
      <protection locked="0"/>
    </xf>
    <xf numFmtId="0" fontId="23" fillId="46" borderId="0" xfId="2336" applyFont="1" applyFill="1" applyAlignment="1" applyProtection="1">
      <alignment vertical="center"/>
      <protection locked="0"/>
    </xf>
    <xf numFmtId="49" fontId="28" fillId="0" borderId="10" xfId="2242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2239" applyFont="1" applyFill="1" applyBorder="1" applyAlignment="1" applyProtection="1">
      <alignment horizontal="center" vertical="center" wrapText="1"/>
      <protection locked="0"/>
    </xf>
    <xf numFmtId="0" fontId="30" fillId="0" borderId="0" xfId="2240" applyFont="1" applyFill="1" applyAlignment="1" applyProtection="1">
      <alignment vertical="center"/>
      <protection locked="0"/>
    </xf>
    <xf numFmtId="49" fontId="28" fillId="46" borderId="10" xfId="2242" applyNumberFormat="1" applyFont="1" applyFill="1" applyBorder="1" applyAlignment="1" applyProtection="1">
      <alignment horizontal="center" vertical="center" wrapText="1"/>
      <protection locked="0"/>
    </xf>
    <xf numFmtId="0" fontId="28" fillId="46" borderId="10" xfId="2242" applyFont="1" applyFill="1" applyBorder="1" applyAlignment="1" applyProtection="1">
      <alignment horizontal="center" vertical="center" wrapText="1"/>
      <protection locked="0"/>
    </xf>
    <xf numFmtId="0" fontId="28" fillId="46" borderId="10" xfId="2239" applyFont="1" applyFill="1" applyBorder="1" applyAlignment="1" applyProtection="1">
      <alignment horizontal="center" vertical="center" wrapText="1"/>
      <protection locked="0"/>
    </xf>
    <xf numFmtId="0" fontId="28" fillId="0" borderId="10" xfId="2234" applyFont="1" applyFill="1" applyBorder="1" applyAlignment="1" applyProtection="1">
      <alignment horizontal="center" vertical="center"/>
      <protection locked="0"/>
    </xf>
    <xf numFmtId="0" fontId="25" fillId="46" borderId="10" xfId="2241" applyFont="1" applyFill="1" applyBorder="1" applyAlignment="1" applyProtection="1">
      <alignment vertical="center" wrapText="1"/>
      <protection locked="0"/>
    </xf>
    <xf numFmtId="49" fontId="28" fillId="46" borderId="10" xfId="2241" applyNumberFormat="1" applyFont="1" applyFill="1" applyBorder="1" applyAlignment="1" applyProtection="1">
      <alignment horizontal="center" vertical="center" wrapText="1"/>
      <protection locked="0"/>
    </xf>
    <xf numFmtId="0" fontId="28" fillId="46" borderId="10" xfId="2241" applyFont="1" applyFill="1" applyBorder="1" applyAlignment="1" applyProtection="1">
      <alignment horizontal="center" vertical="center" wrapText="1"/>
      <protection locked="0"/>
    </xf>
    <xf numFmtId="0" fontId="25" fillId="46" borderId="10" xfId="2241" applyFont="1" applyFill="1" applyBorder="1" applyAlignment="1" applyProtection="1">
      <alignment horizontal="left" vertical="center" wrapText="1"/>
      <protection locked="0"/>
    </xf>
    <xf numFmtId="49" fontId="28" fillId="0" borderId="10" xfId="2232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2231" applyFont="1" applyFill="1" applyBorder="1" applyAlignment="1" applyProtection="1">
      <alignment horizontal="center" vertical="center" wrapText="1"/>
      <protection locked="0"/>
    </xf>
    <xf numFmtId="49" fontId="25" fillId="0" borderId="10" xfId="816" applyNumberFormat="1" applyFont="1" applyFill="1" applyBorder="1" applyAlignment="1" applyProtection="1">
      <alignment vertical="center" wrapText="1"/>
      <protection locked="0"/>
    </xf>
    <xf numFmtId="49" fontId="28" fillId="0" borderId="10" xfId="1815" applyNumberFormat="1" applyFont="1" applyFill="1" applyBorder="1" applyAlignment="1" applyProtection="1">
      <alignment horizontal="center" vertical="center"/>
      <protection locked="0"/>
    </xf>
    <xf numFmtId="49" fontId="25" fillId="0" borderId="10" xfId="2231" applyNumberFormat="1" applyFont="1" applyFill="1" applyBorder="1" applyAlignment="1" applyProtection="1">
      <alignment horizontal="left" vertical="center" wrapText="1"/>
      <protection locked="0"/>
    </xf>
    <xf numFmtId="0" fontId="28" fillId="0" borderId="10" xfId="2244" applyNumberFormat="1" applyFont="1" applyFill="1" applyBorder="1" applyAlignment="1" applyProtection="1">
      <alignment horizontal="center" vertical="center"/>
      <protection locked="0"/>
    </xf>
    <xf numFmtId="0" fontId="30" fillId="0" borderId="10" xfId="2240" applyFont="1" applyFill="1" applyBorder="1" applyAlignment="1" applyProtection="1">
      <alignment horizontal="center" vertical="center"/>
      <protection locked="0"/>
    </xf>
    <xf numFmtId="0" fontId="28" fillId="0" borderId="10" xfId="2247" applyNumberFormat="1" applyFont="1" applyFill="1" applyBorder="1" applyAlignment="1" applyProtection="1">
      <alignment horizontal="center" vertical="center"/>
      <protection locked="0"/>
    </xf>
    <xf numFmtId="0" fontId="38" fillId="0" borderId="0" xfId="2244" applyFont="1" applyAlignment="1" applyProtection="1">
      <alignment horizontal="right" vertical="center"/>
      <protection locked="0"/>
    </xf>
    <xf numFmtId="49" fontId="25" fillId="0" borderId="10" xfId="811" applyNumberFormat="1" applyFont="1" applyFill="1" applyBorder="1" applyAlignment="1" applyProtection="1">
      <alignment vertical="center" wrapText="1"/>
      <protection locked="0"/>
    </xf>
    <xf numFmtId="49" fontId="28" fillId="0" borderId="10" xfId="812" applyNumberFormat="1" applyFont="1" applyFill="1" applyBorder="1" applyAlignment="1" applyProtection="1">
      <alignment horizontal="center" vertical="center" wrapText="1"/>
      <protection locked="0"/>
    </xf>
    <xf numFmtId="0" fontId="25" fillId="48" borderId="10" xfId="2242" applyFont="1" applyFill="1" applyBorder="1" applyAlignment="1" applyProtection="1">
      <alignment vertical="center" wrapText="1"/>
      <protection locked="0"/>
    </xf>
    <xf numFmtId="49" fontId="28" fillId="48" borderId="10" xfId="2242" applyNumberFormat="1" applyFont="1" applyFill="1" applyBorder="1" applyAlignment="1" applyProtection="1">
      <alignment horizontal="center" vertical="center" wrapText="1"/>
      <protection locked="0"/>
    </xf>
    <xf numFmtId="0" fontId="28" fillId="48" borderId="10" xfId="2242" applyFont="1" applyFill="1" applyBorder="1" applyAlignment="1" applyProtection="1">
      <alignment horizontal="center" vertical="center" wrapText="1"/>
      <protection locked="0"/>
    </xf>
    <xf numFmtId="0" fontId="25" fillId="48" borderId="10" xfId="2242" applyFont="1" applyFill="1" applyBorder="1" applyAlignment="1" applyProtection="1">
      <alignment horizontal="left" vertical="center" wrapText="1"/>
      <protection locked="0"/>
    </xf>
    <xf numFmtId="0" fontId="25" fillId="0" borderId="10" xfId="2246" applyFont="1" applyFill="1" applyBorder="1" applyAlignment="1" applyProtection="1">
      <alignment horizontal="center" vertical="center" wrapText="1"/>
      <protection locked="0"/>
    </xf>
    <xf numFmtId="0" fontId="35" fillId="0" borderId="0" xfId="2235" applyFont="1" applyFill="1" applyAlignment="1" applyProtection="1">
      <alignment horizontal="center"/>
      <protection locked="0"/>
    </xf>
    <xf numFmtId="173" fontId="27" fillId="0" borderId="10" xfId="2238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2248" applyFont="1" applyFill="1" applyBorder="1" applyAlignment="1" applyProtection="1">
      <alignment horizontal="center" vertical="center" textRotation="90" wrapText="1"/>
      <protection locked="0"/>
    </xf>
    <xf numFmtId="0" fontId="30" fillId="49" borderId="0" xfId="2236" applyFont="1" applyFill="1" applyAlignment="1" applyProtection="1">
      <alignment vertical="center"/>
      <protection locked="0"/>
    </xf>
    <xf numFmtId="0" fontId="35" fillId="0" borderId="10" xfId="2236" applyFont="1" applyFill="1" applyBorder="1" applyAlignment="1" applyProtection="1">
      <alignment horizontal="center" vertical="center" wrapText="1"/>
      <protection locked="0"/>
    </xf>
    <xf numFmtId="0" fontId="27" fillId="0" borderId="10" xfId="2245" applyFont="1" applyFill="1" applyBorder="1" applyAlignment="1" applyProtection="1">
      <alignment horizontal="center" vertical="center" wrapText="1"/>
      <protection locked="0"/>
    </xf>
    <xf numFmtId="0" fontId="23" fillId="0" borderId="10" xfId="1776" applyFont="1" applyFill="1" applyBorder="1" applyAlignment="1">
      <alignment wrapText="1"/>
    </xf>
    <xf numFmtId="0" fontId="23" fillId="0" borderId="10" xfId="1776" applyFont="1" applyBorder="1"/>
    <xf numFmtId="0" fontId="61" fillId="0" borderId="10" xfId="1776" applyFont="1" applyFill="1" applyBorder="1"/>
    <xf numFmtId="0" fontId="61" fillId="0" borderId="0" xfId="1776" applyFont="1" applyFill="1"/>
    <xf numFmtId="0" fontId="30" fillId="49" borderId="0" xfId="2235" applyFont="1" applyFill="1" applyAlignment="1" applyProtection="1">
      <alignment vertical="center"/>
      <protection locked="0"/>
    </xf>
    <xf numFmtId="172" fontId="23" fillId="0" borderId="10" xfId="2235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2240" applyFont="1" applyFill="1" applyAlignment="1" applyProtection="1">
      <alignment vertical="center"/>
      <protection locked="0"/>
    </xf>
    <xf numFmtId="0" fontId="62" fillId="0" borderId="0" xfId="1776" applyFont="1"/>
    <xf numFmtId="0" fontId="23" fillId="0" borderId="0" xfId="1776" applyFont="1"/>
    <xf numFmtId="0" fontId="25" fillId="48" borderId="10" xfId="2241" applyFont="1" applyFill="1" applyBorder="1" applyAlignment="1" applyProtection="1">
      <alignment horizontal="left" vertical="center" wrapText="1"/>
      <protection locked="0"/>
    </xf>
    <xf numFmtId="49" fontId="28" fillId="48" borderId="10" xfId="2241" applyNumberFormat="1" applyFont="1" applyFill="1" applyBorder="1" applyAlignment="1" applyProtection="1">
      <alignment horizontal="center" vertical="center" wrapText="1"/>
      <protection locked="0"/>
    </xf>
    <xf numFmtId="0" fontId="28" fillId="48" borderId="10" xfId="2239" applyFont="1" applyFill="1" applyBorder="1" applyAlignment="1" applyProtection="1">
      <alignment horizontal="center" vertical="center" wrapText="1"/>
      <protection locked="0"/>
    </xf>
    <xf numFmtId="0" fontId="25" fillId="48" borderId="10" xfId="2241" applyFont="1" applyFill="1" applyBorder="1" applyAlignment="1" applyProtection="1">
      <alignment vertical="center" wrapText="1"/>
      <protection locked="0"/>
    </xf>
    <xf numFmtId="0" fontId="28" fillId="48" borderId="10" xfId="2241" applyFont="1" applyFill="1" applyBorder="1" applyAlignment="1" applyProtection="1">
      <alignment horizontal="center" vertical="center" wrapText="1"/>
      <protection locked="0"/>
    </xf>
    <xf numFmtId="49" fontId="28" fillId="0" borderId="10" xfId="2241" applyNumberFormat="1" applyFont="1" applyFill="1" applyBorder="1" applyAlignment="1" applyProtection="1">
      <alignment horizontal="center" vertical="center" wrapText="1"/>
      <protection locked="0"/>
    </xf>
    <xf numFmtId="172" fontId="28" fillId="0" borderId="10" xfId="2235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2241" applyFont="1" applyFill="1" applyBorder="1" applyAlignment="1" applyProtection="1">
      <alignment vertical="center" wrapText="1"/>
      <protection locked="0"/>
    </xf>
    <xf numFmtId="0" fontId="25" fillId="0" borderId="10" xfId="2241" applyFont="1" applyFill="1" applyBorder="1" applyAlignment="1" applyProtection="1">
      <alignment horizontal="left" vertical="center" wrapText="1"/>
      <protection locked="0"/>
    </xf>
    <xf numFmtId="49" fontId="25" fillId="0" borderId="10" xfId="2337" applyNumberFormat="1" applyFont="1" applyFill="1" applyBorder="1" applyAlignment="1" applyProtection="1">
      <alignment horizontal="left" vertical="center" wrapText="1"/>
      <protection locked="0"/>
    </xf>
    <xf numFmtId="0" fontId="28" fillId="0" borderId="10" xfId="2345" applyFont="1" applyFill="1" applyBorder="1" applyAlignment="1" applyProtection="1">
      <alignment horizontal="center" vertical="center"/>
      <protection locked="0"/>
    </xf>
    <xf numFmtId="49" fontId="28" fillId="0" borderId="10" xfId="2337" applyNumberFormat="1" applyFont="1" applyFill="1" applyBorder="1" applyAlignment="1">
      <alignment horizontal="center" vertical="center" shrinkToFit="1"/>
    </xf>
    <xf numFmtId="49" fontId="28" fillId="0" borderId="10" xfId="814" applyNumberFormat="1" applyFont="1" applyFill="1" applyBorder="1" applyAlignment="1" applyProtection="1">
      <alignment horizontal="center" vertical="center" wrapText="1"/>
      <protection locked="0"/>
    </xf>
    <xf numFmtId="49" fontId="28" fillId="48" borderId="10" xfId="2343" applyNumberFormat="1" applyFont="1" applyFill="1" applyBorder="1" applyAlignment="1" applyProtection="1">
      <alignment horizontal="center" vertical="center" wrapText="1"/>
      <protection locked="0"/>
    </xf>
    <xf numFmtId="0" fontId="28" fillId="48" borderId="10" xfId="2343" applyFont="1" applyFill="1" applyBorder="1" applyAlignment="1" applyProtection="1">
      <alignment horizontal="center" vertical="center" wrapText="1"/>
      <protection locked="0"/>
    </xf>
    <xf numFmtId="0" fontId="25" fillId="48" borderId="10" xfId="2343" applyFont="1" applyFill="1" applyBorder="1" applyAlignment="1" applyProtection="1">
      <alignment horizontal="left" vertical="center" wrapText="1"/>
      <protection locked="0"/>
    </xf>
    <xf numFmtId="0" fontId="28" fillId="48" borderId="10" xfId="2342" applyFont="1" applyFill="1" applyBorder="1" applyAlignment="1" applyProtection="1">
      <alignment horizontal="center" vertical="center" wrapText="1"/>
      <protection locked="0"/>
    </xf>
    <xf numFmtId="0" fontId="25" fillId="48" borderId="10" xfId="2343" applyFont="1" applyFill="1" applyBorder="1" applyAlignment="1" applyProtection="1">
      <alignment vertical="center" wrapText="1"/>
      <protection locked="0"/>
    </xf>
    <xf numFmtId="0" fontId="25" fillId="0" borderId="10" xfId="2343" applyFont="1" applyFill="1" applyBorder="1" applyAlignment="1" applyProtection="1">
      <alignment vertical="center" wrapText="1"/>
      <protection locked="0"/>
    </xf>
    <xf numFmtId="49" fontId="28" fillId="0" borderId="10" xfId="2343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2343" applyFont="1" applyFill="1" applyBorder="1" applyAlignment="1" applyProtection="1">
      <alignment horizontal="center" vertical="center" wrapText="1"/>
      <protection locked="0"/>
    </xf>
    <xf numFmtId="0" fontId="25" fillId="0" borderId="10" xfId="2343" applyFont="1" applyFill="1" applyBorder="1" applyAlignment="1" applyProtection="1">
      <alignment horizontal="left" vertical="center" wrapText="1"/>
      <protection locked="0"/>
    </xf>
    <xf numFmtId="0" fontId="27" fillId="0" borderId="10" xfId="2240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2342" applyFont="1" applyFill="1" applyBorder="1" applyAlignment="1" applyProtection="1">
      <alignment horizontal="center" vertical="center" wrapText="1"/>
      <protection locked="0"/>
    </xf>
    <xf numFmtId="49" fontId="25" fillId="0" borderId="10" xfId="817" applyNumberFormat="1" applyFont="1" applyFill="1" applyBorder="1" applyAlignment="1" applyProtection="1">
      <alignment vertical="center" wrapText="1"/>
      <protection locked="0"/>
    </xf>
    <xf numFmtId="0" fontId="25" fillId="46" borderId="10" xfId="2248" applyFont="1" applyFill="1" applyBorder="1" applyAlignment="1" applyProtection="1">
      <alignment horizontal="center" vertical="center" wrapText="1"/>
      <protection locked="0"/>
    </xf>
    <xf numFmtId="0" fontId="25" fillId="46" borderId="10" xfId="2248" applyFont="1" applyFill="1" applyBorder="1" applyAlignment="1" applyProtection="1">
      <alignment horizontal="center" vertical="center" wrapText="1"/>
      <protection locked="0"/>
    </xf>
    <xf numFmtId="0" fontId="27" fillId="0" borderId="0" xfId="224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2347" applyFont="1" applyAlignment="1" applyProtection="1">
      <alignment vertical="center"/>
      <protection locked="0"/>
    </xf>
    <xf numFmtId="173" fontId="27" fillId="0" borderId="10" xfId="2236" applyNumberFormat="1" applyFont="1" applyBorder="1" applyAlignment="1" applyProtection="1">
      <alignment horizontal="center" vertical="center" wrapText="1"/>
      <protection locked="0"/>
    </xf>
    <xf numFmtId="172" fontId="59" fillId="0" borderId="10" xfId="2236" applyNumberFormat="1" applyFont="1" applyBorder="1" applyAlignment="1" applyProtection="1">
      <alignment horizontal="center" vertical="center" wrapText="1"/>
      <protection locked="0"/>
    </xf>
    <xf numFmtId="0" fontId="25" fillId="0" borderId="10" xfId="2236" applyFont="1" applyBorder="1" applyAlignment="1" applyProtection="1">
      <alignment horizontal="center" vertical="center" wrapText="1"/>
      <protection locked="0"/>
    </xf>
    <xf numFmtId="1" fontId="28" fillId="0" borderId="10" xfId="2236" applyNumberFormat="1" applyFont="1" applyBorder="1" applyAlignment="1" applyProtection="1">
      <alignment horizontal="center" vertical="center" wrapText="1"/>
      <protection locked="0"/>
    </xf>
    <xf numFmtId="0" fontId="25" fillId="0" borderId="10" xfId="2247" applyFont="1" applyFill="1" applyBorder="1" applyAlignment="1" applyProtection="1">
      <alignment horizontal="center" vertical="center" wrapText="1"/>
      <protection locked="0"/>
    </xf>
    <xf numFmtId="0" fontId="25" fillId="0" borderId="10" xfId="2246" applyFont="1" applyFill="1" applyBorder="1" applyAlignment="1" applyProtection="1">
      <alignment horizontal="center" vertical="center" wrapText="1"/>
      <protection locked="0"/>
    </xf>
    <xf numFmtId="0" fontId="35" fillId="0" borderId="0" xfId="2235" applyFont="1" applyFill="1" applyAlignment="1" applyProtection="1">
      <alignment horizontal="center"/>
      <protection locked="0"/>
    </xf>
    <xf numFmtId="0" fontId="35" fillId="0" borderId="0" xfId="2236" applyFont="1" applyFill="1" applyAlignment="1" applyProtection="1">
      <alignment horizontal="center"/>
      <protection locked="0"/>
    </xf>
    <xf numFmtId="0" fontId="25" fillId="46" borderId="10" xfId="0" applyNumberFormat="1" applyFont="1" applyFill="1" applyBorder="1" applyAlignment="1" applyProtection="1">
      <alignment horizontal="left" vertical="center" wrapText="1"/>
      <protection locked="0"/>
    </xf>
    <xf numFmtId="0" fontId="28" fillId="46" borderId="10" xfId="0" applyNumberFormat="1" applyFont="1" applyFill="1" applyBorder="1" applyAlignment="1">
      <alignment horizontal="center" vertical="center" wrapText="1"/>
    </xf>
    <xf numFmtId="0" fontId="28" fillId="0" borderId="10" xfId="2241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2240" applyNumberFormat="1" applyFont="1" applyFill="1" applyBorder="1" applyAlignment="1" applyProtection="1">
      <alignment horizontal="center" vertical="center" wrapText="1"/>
      <protection locked="0"/>
    </xf>
    <xf numFmtId="0" fontId="25" fillId="48" borderId="0" xfId="2241" applyFont="1" applyFill="1" applyBorder="1" applyAlignment="1" applyProtection="1">
      <alignment vertical="center" wrapText="1"/>
      <protection locked="0"/>
    </xf>
    <xf numFmtId="49" fontId="28" fillId="48" borderId="0" xfId="2241" applyNumberFormat="1" applyFont="1" applyFill="1" applyBorder="1" applyAlignment="1" applyProtection="1">
      <alignment horizontal="center" vertical="center" wrapText="1"/>
      <protection locked="0"/>
    </xf>
    <xf numFmtId="0" fontId="28" fillId="48" borderId="0" xfId="2241" applyFont="1" applyFill="1" applyBorder="1" applyAlignment="1" applyProtection="1">
      <alignment horizontal="center" vertical="center" wrapText="1"/>
      <protection locked="0"/>
    </xf>
    <xf numFmtId="0" fontId="25" fillId="48" borderId="0" xfId="2241" applyFont="1" applyFill="1" applyBorder="1" applyAlignment="1" applyProtection="1">
      <alignment horizontal="left" vertical="center" wrapText="1"/>
      <protection locked="0"/>
    </xf>
    <xf numFmtId="0" fontId="28" fillId="48" borderId="0" xfId="2342" applyFont="1" applyFill="1" applyBorder="1" applyAlignment="1" applyProtection="1">
      <alignment horizontal="center" vertical="center" wrapText="1"/>
      <protection locked="0"/>
    </xf>
    <xf numFmtId="173" fontId="27" fillId="0" borderId="0" xfId="2236" applyNumberFormat="1" applyFont="1" applyBorder="1" applyAlignment="1" applyProtection="1">
      <alignment horizontal="center" vertical="center" wrapText="1"/>
      <protection locked="0"/>
    </xf>
    <xf numFmtId="172" fontId="59" fillId="0" borderId="0" xfId="2236" applyNumberFormat="1" applyFont="1" applyBorder="1" applyAlignment="1" applyProtection="1">
      <alignment horizontal="center" vertical="center" wrapText="1"/>
      <protection locked="0"/>
    </xf>
    <xf numFmtId="0" fontId="25" fillId="0" borderId="0" xfId="2236" applyFont="1" applyBorder="1" applyAlignment="1" applyProtection="1">
      <alignment horizontal="center" vertical="center" wrapText="1"/>
      <protection locked="0"/>
    </xf>
    <xf numFmtId="1" fontId="28" fillId="0" borderId="0" xfId="2236" applyNumberFormat="1" applyFont="1" applyBorder="1" applyAlignment="1" applyProtection="1">
      <alignment horizontal="center" vertical="center" wrapText="1"/>
      <protection locked="0"/>
    </xf>
    <xf numFmtId="0" fontId="61" fillId="0" borderId="0" xfId="1776" applyFont="1" applyBorder="1"/>
    <xf numFmtId="0" fontId="61" fillId="0" borderId="0" xfId="1776" applyFont="1"/>
    <xf numFmtId="0" fontId="7" fillId="0" borderId="0" xfId="0" applyFont="1" applyFill="1"/>
    <xf numFmtId="172" fontId="59" fillId="0" borderId="10" xfId="2236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2344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Fill="1" applyBorder="1" applyAlignment="1">
      <alignment vertical="center" wrapText="1"/>
    </xf>
    <xf numFmtId="0" fontId="28" fillId="0" borderId="10" xfId="2241" applyFont="1" applyFill="1" applyBorder="1" applyAlignment="1" applyProtection="1">
      <alignment horizontal="center" vertical="center" wrapText="1"/>
      <protection locked="0"/>
    </xf>
    <xf numFmtId="0" fontId="25" fillId="0" borderId="10" xfId="2247" applyFont="1" applyFill="1" applyBorder="1" applyAlignment="1" applyProtection="1">
      <alignment horizontal="center" vertical="center" wrapText="1"/>
      <protection locked="0"/>
    </xf>
    <xf numFmtId="0" fontId="35" fillId="0" borderId="0" xfId="2236" applyFont="1" applyFill="1" applyAlignment="1" applyProtection="1">
      <alignment horizontal="center"/>
      <protection locked="0"/>
    </xf>
    <xf numFmtId="0" fontId="35" fillId="0" borderId="0" xfId="2235" applyFont="1" applyFill="1" applyAlignment="1" applyProtection="1">
      <alignment horizontal="center"/>
      <protection locked="0"/>
    </xf>
    <xf numFmtId="0" fontId="25" fillId="0" borderId="10" xfId="2246" applyFont="1" applyFill="1" applyBorder="1" applyAlignment="1" applyProtection="1">
      <alignment horizontal="center" vertical="center" wrapText="1"/>
      <protection locked="0"/>
    </xf>
    <xf numFmtId="0" fontId="25" fillId="46" borderId="10" xfId="2248" applyFont="1" applyFill="1" applyBorder="1" applyAlignment="1" applyProtection="1">
      <alignment horizontal="center" vertical="center" wrapText="1"/>
      <protection locked="0"/>
    </xf>
    <xf numFmtId="0" fontId="28" fillId="0" borderId="10" xfId="2241" applyFont="1" applyFill="1" applyBorder="1" applyAlignment="1" applyProtection="1">
      <alignment horizontal="center" vertical="center" wrapText="1"/>
      <protection locked="0"/>
    </xf>
    <xf numFmtId="1" fontId="28" fillId="0" borderId="10" xfId="2236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8" fillId="0" borderId="10" xfId="0" applyNumberFormat="1" applyFont="1" applyFill="1" applyBorder="1" applyAlignment="1">
      <alignment horizontal="center" vertical="center" wrapText="1"/>
    </xf>
    <xf numFmtId="0" fontId="35" fillId="0" borderId="0" xfId="2240" applyFont="1" applyFill="1" applyAlignment="1" applyProtection="1">
      <alignment horizontal="center" vertical="center" wrapText="1"/>
      <protection locked="0"/>
    </xf>
    <xf numFmtId="0" fontId="23" fillId="0" borderId="0" xfId="2242" applyFont="1" applyFill="1" applyAlignment="1" applyProtection="1">
      <alignment horizontal="center" vertical="center" wrapText="1"/>
      <protection locked="0"/>
    </xf>
    <xf numFmtId="0" fontId="24" fillId="0" borderId="0" xfId="2240" applyFont="1" applyFill="1" applyAlignment="1" applyProtection="1">
      <alignment horizontal="center" vertical="center"/>
      <protection locked="0"/>
    </xf>
    <xf numFmtId="0" fontId="25" fillId="46" borderId="10" xfId="2248" applyFont="1" applyFill="1" applyBorder="1" applyAlignment="1" applyProtection="1">
      <alignment horizontal="center" vertical="center" wrapText="1"/>
      <protection locked="0"/>
    </xf>
    <xf numFmtId="0" fontId="35" fillId="0" borderId="10" xfId="2237" applyFont="1" applyFill="1" applyBorder="1" applyAlignment="1" applyProtection="1">
      <alignment horizontal="center" vertical="center"/>
      <protection locked="0"/>
    </xf>
    <xf numFmtId="0" fontId="26" fillId="46" borderId="10" xfId="2248" applyFont="1" applyFill="1" applyBorder="1" applyAlignment="1" applyProtection="1">
      <alignment horizontal="center" vertical="center" textRotation="90" wrapText="1"/>
      <protection locked="0"/>
    </xf>
    <xf numFmtId="0" fontId="26" fillId="0" borderId="11" xfId="2246" applyFont="1" applyFill="1" applyBorder="1" applyAlignment="1" applyProtection="1">
      <alignment horizontal="center" vertical="center" textRotation="90" wrapText="1"/>
      <protection locked="0"/>
    </xf>
    <xf numFmtId="0" fontId="26" fillId="0" borderId="14" xfId="2246" applyFont="1" applyFill="1" applyBorder="1" applyAlignment="1" applyProtection="1">
      <alignment horizontal="center" vertical="center" textRotation="90" wrapText="1"/>
      <protection locked="0"/>
    </xf>
    <xf numFmtId="0" fontId="25" fillId="46" borderId="10" xfId="2248" applyFont="1" applyFill="1" applyBorder="1" applyAlignment="1" applyProtection="1">
      <alignment horizontal="center" vertical="center" textRotation="90" wrapText="1"/>
      <protection locked="0"/>
    </xf>
    <xf numFmtId="0" fontId="43" fillId="46" borderId="10" xfId="2248" applyFont="1" applyFill="1" applyBorder="1" applyAlignment="1" applyProtection="1">
      <alignment horizontal="center" vertical="center" textRotation="90" wrapText="1"/>
      <protection locked="0"/>
    </xf>
    <xf numFmtId="172" fontId="25" fillId="46" borderId="10" xfId="2248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2235" applyFont="1" applyFill="1" applyAlignment="1" applyProtection="1">
      <alignment horizontal="center"/>
      <protection locked="0"/>
    </xf>
    <xf numFmtId="0" fontId="35" fillId="0" borderId="0" xfId="2235" applyFont="1" applyAlignment="1" applyProtection="1">
      <alignment horizontal="center" vertical="center" wrapText="1"/>
      <protection locked="0"/>
    </xf>
    <xf numFmtId="0" fontId="35" fillId="0" borderId="0" xfId="2235" applyFont="1" applyAlignment="1" applyProtection="1">
      <alignment horizontal="center" vertical="center"/>
      <protection locked="0"/>
    </xf>
    <xf numFmtId="0" fontId="23" fillId="0" borderId="0" xfId="2248" applyFont="1" applyAlignment="1" applyProtection="1">
      <alignment horizontal="center" vertical="center" wrapText="1"/>
      <protection locked="0"/>
    </xf>
    <xf numFmtId="0" fontId="24" fillId="0" borderId="0" xfId="2240" applyFont="1" applyAlignment="1" applyProtection="1">
      <alignment horizontal="center" vertical="center"/>
      <protection locked="0"/>
    </xf>
    <xf numFmtId="0" fontId="36" fillId="0" borderId="0" xfId="2241" applyFont="1" applyAlignment="1" applyProtection="1">
      <alignment horizontal="center" vertical="center" wrapText="1"/>
      <protection locked="0"/>
    </xf>
    <xf numFmtId="0" fontId="36" fillId="0" borderId="0" xfId="2241" applyFont="1" applyAlignment="1" applyProtection="1">
      <alignment horizontal="center" vertical="center"/>
      <protection locked="0"/>
    </xf>
    <xf numFmtId="0" fontId="26" fillId="0" borderId="12" xfId="2247" applyFont="1" applyFill="1" applyBorder="1" applyAlignment="1" applyProtection="1">
      <alignment horizontal="center" vertical="center" textRotation="90" wrapText="1"/>
      <protection locked="0"/>
    </xf>
    <xf numFmtId="0" fontId="26" fillId="0" borderId="15" xfId="2247" applyFont="1" applyFill="1" applyBorder="1" applyAlignment="1" applyProtection="1">
      <alignment horizontal="center" vertical="center" textRotation="90" wrapText="1"/>
      <protection locked="0"/>
    </xf>
    <xf numFmtId="0" fontId="26" fillId="0" borderId="13" xfId="2247" applyFont="1" applyFill="1" applyBorder="1" applyAlignment="1" applyProtection="1">
      <alignment horizontal="center" vertical="center" textRotation="90" wrapText="1"/>
      <protection locked="0"/>
    </xf>
    <xf numFmtId="0" fontId="26" fillId="0" borderId="11" xfId="2247" applyFont="1" applyFill="1" applyBorder="1" applyAlignment="1" applyProtection="1">
      <alignment horizontal="center" vertical="center" textRotation="90" wrapText="1"/>
      <protection locked="0"/>
    </xf>
    <xf numFmtId="0" fontId="26" fillId="0" borderId="16" xfId="2247" applyFont="1" applyFill="1" applyBorder="1" applyAlignment="1" applyProtection="1">
      <alignment horizontal="center" vertical="center" textRotation="90" wrapText="1"/>
      <protection locked="0"/>
    </xf>
    <xf numFmtId="0" fontId="26" fillId="0" borderId="14" xfId="2247" applyFont="1" applyFill="1" applyBorder="1" applyAlignment="1" applyProtection="1">
      <alignment horizontal="center" vertical="center" textRotation="90" wrapText="1"/>
      <protection locked="0"/>
    </xf>
    <xf numFmtId="0" fontId="25" fillId="0" borderId="10" xfId="2247" applyFont="1" applyFill="1" applyBorder="1" applyAlignment="1" applyProtection="1">
      <alignment horizontal="center" vertical="center" textRotation="90" wrapText="1"/>
      <protection locked="0"/>
    </xf>
    <xf numFmtId="0" fontId="26" fillId="0" borderId="10" xfId="2247" applyFont="1" applyFill="1" applyBorder="1" applyAlignment="1" applyProtection="1">
      <alignment horizontal="center" vertical="center" textRotation="90" wrapText="1"/>
      <protection locked="0"/>
    </xf>
    <xf numFmtId="172" fontId="25" fillId="0" borderId="10" xfId="2247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2247" applyFont="1" applyFill="1" applyBorder="1" applyAlignment="1" applyProtection="1">
      <alignment horizontal="center" vertical="center" wrapText="1"/>
      <protection locked="0"/>
    </xf>
    <xf numFmtId="0" fontId="35" fillId="0" borderId="10" xfId="2238" applyFont="1" applyFill="1" applyBorder="1" applyAlignment="1" applyProtection="1">
      <alignment horizontal="center" vertical="center"/>
      <protection locked="0"/>
    </xf>
    <xf numFmtId="0" fontId="35" fillId="0" borderId="17" xfId="2238" applyFont="1" applyFill="1" applyBorder="1" applyAlignment="1" applyProtection="1">
      <alignment horizontal="center" vertical="center"/>
      <protection locked="0"/>
    </xf>
    <xf numFmtId="0" fontId="35" fillId="0" borderId="18" xfId="2238" applyFont="1" applyFill="1" applyBorder="1" applyAlignment="1" applyProtection="1">
      <alignment horizontal="center" vertical="center"/>
      <protection locked="0"/>
    </xf>
    <xf numFmtId="0" fontId="35" fillId="0" borderId="19" xfId="2238" applyFont="1" applyFill="1" applyBorder="1" applyAlignment="1" applyProtection="1">
      <alignment horizontal="center" vertical="center"/>
      <protection locked="0"/>
    </xf>
    <xf numFmtId="0" fontId="23" fillId="0" borderId="0" xfId="2247" applyFont="1" applyFill="1" applyAlignment="1" applyProtection="1">
      <alignment horizontal="center" vertical="center" wrapText="1"/>
      <protection locked="0"/>
    </xf>
    <xf numFmtId="0" fontId="35" fillId="0" borderId="0" xfId="2236" applyFont="1" applyFill="1" applyAlignment="1" applyProtection="1">
      <alignment horizontal="center" vertical="center" wrapText="1"/>
      <protection locked="0"/>
    </xf>
    <xf numFmtId="0" fontId="35" fillId="0" borderId="0" xfId="2236" applyFont="1" applyFill="1" applyAlignment="1" applyProtection="1">
      <alignment horizontal="center" vertical="center"/>
      <protection locked="0"/>
    </xf>
    <xf numFmtId="0" fontId="36" fillId="0" borderId="0" xfId="2247" applyFont="1" applyFill="1" applyAlignment="1" applyProtection="1">
      <alignment horizontal="center" vertical="center" wrapText="1"/>
      <protection locked="0"/>
    </xf>
    <xf numFmtId="0" fontId="36" fillId="0" borderId="0" xfId="2247" applyFont="1" applyFill="1" applyAlignment="1" applyProtection="1">
      <alignment horizontal="center" vertical="center"/>
      <protection locked="0"/>
    </xf>
    <xf numFmtId="0" fontId="35" fillId="0" borderId="0" xfId="2236" applyFont="1" applyFill="1" applyAlignment="1" applyProtection="1">
      <alignment horizontal="center"/>
      <protection locked="0"/>
    </xf>
    <xf numFmtId="172" fontId="25" fillId="0" borderId="10" xfId="2246" applyNumberFormat="1" applyFont="1" applyFill="1" applyBorder="1" applyAlignment="1" applyProtection="1">
      <alignment horizontal="center" vertical="center" wrapText="1"/>
      <protection locked="0"/>
    </xf>
    <xf numFmtId="0" fontId="26" fillId="0" borderId="12" xfId="2246" applyFont="1" applyFill="1" applyBorder="1" applyAlignment="1" applyProtection="1">
      <alignment horizontal="center" vertical="center" textRotation="90" wrapText="1"/>
      <protection locked="0"/>
    </xf>
    <xf numFmtId="0" fontId="26" fillId="0" borderId="13" xfId="2246" applyFont="1" applyFill="1" applyBorder="1" applyAlignment="1" applyProtection="1">
      <alignment horizontal="center" vertical="center" textRotation="90" wrapText="1"/>
      <protection locked="0"/>
    </xf>
    <xf numFmtId="0" fontId="25" fillId="0" borderId="10" xfId="2246" applyFont="1" applyFill="1" applyBorder="1" applyAlignment="1" applyProtection="1">
      <alignment horizontal="center" vertical="center" textRotation="90" wrapText="1"/>
      <protection locked="0"/>
    </xf>
    <xf numFmtId="0" fontId="26" fillId="0" borderId="10" xfId="2246" applyFont="1" applyFill="1" applyBorder="1" applyAlignment="1" applyProtection="1">
      <alignment horizontal="center" vertical="center" textRotation="90" wrapText="1"/>
      <protection locked="0"/>
    </xf>
    <xf numFmtId="0" fontId="25" fillId="0" borderId="10" xfId="2246" applyFont="1" applyFill="1" applyBorder="1" applyAlignment="1" applyProtection="1">
      <alignment horizontal="center" vertical="center" wrapText="1"/>
      <protection locked="0"/>
    </xf>
    <xf numFmtId="0" fontId="35" fillId="0" borderId="0" xfId="2235" applyFont="1" applyFill="1" applyAlignment="1" applyProtection="1">
      <alignment horizontal="center" vertical="center" wrapText="1"/>
      <protection locked="0"/>
    </xf>
    <xf numFmtId="0" fontId="35" fillId="0" borderId="0" xfId="2235" applyFont="1" applyFill="1" applyAlignment="1" applyProtection="1">
      <alignment horizontal="center" vertical="center"/>
      <protection locked="0"/>
    </xf>
    <xf numFmtId="0" fontId="23" fillId="0" borderId="0" xfId="2246" applyFont="1" applyFill="1" applyAlignment="1" applyProtection="1">
      <alignment horizontal="center" vertical="center" wrapText="1"/>
      <protection locked="0"/>
    </xf>
    <xf numFmtId="0" fontId="36" fillId="0" borderId="0" xfId="2246" applyFont="1" applyFill="1" applyAlignment="1" applyProtection="1">
      <alignment horizontal="center" vertical="center" wrapText="1"/>
      <protection locked="0"/>
    </xf>
    <xf numFmtId="0" fontId="36" fillId="0" borderId="0" xfId="2246" applyFont="1" applyFill="1" applyAlignment="1" applyProtection="1">
      <alignment horizontal="center" vertical="center"/>
      <protection locked="0"/>
    </xf>
    <xf numFmtId="0" fontId="35" fillId="0" borderId="17" xfId="2236" applyFont="1" applyFill="1" applyBorder="1" applyAlignment="1" applyProtection="1">
      <alignment horizontal="center" vertical="center" wrapText="1"/>
      <protection locked="0"/>
    </xf>
    <xf numFmtId="0" fontId="35" fillId="0" borderId="18" xfId="2236" applyFont="1" applyFill="1" applyBorder="1" applyAlignment="1" applyProtection="1">
      <alignment horizontal="center" vertical="center"/>
      <protection locked="0"/>
    </xf>
    <xf numFmtId="0" fontId="35" fillId="0" borderId="19" xfId="2236" applyFont="1" applyFill="1" applyBorder="1" applyAlignment="1" applyProtection="1">
      <alignment horizontal="center" vertical="center"/>
      <protection locked="0"/>
    </xf>
    <xf numFmtId="0" fontId="57" fillId="0" borderId="0" xfId="2247" applyFont="1" applyAlignment="1" applyProtection="1">
      <alignment horizontal="center" vertical="center"/>
      <protection locked="0"/>
    </xf>
    <xf numFmtId="0" fontId="63" fillId="0" borderId="0" xfId="2235" applyFont="1" applyFill="1" applyAlignment="1" applyProtection="1">
      <alignment horizontal="center"/>
      <protection locked="0"/>
    </xf>
    <xf numFmtId="0" fontId="46" fillId="0" borderId="0" xfId="1776" applyFont="1" applyAlignment="1">
      <alignment horizontal="center" vertical="center" wrapText="1"/>
    </xf>
    <xf numFmtId="0" fontId="54" fillId="0" borderId="0" xfId="1776" applyFont="1" applyAlignment="1">
      <alignment horizontal="center" vertical="center" wrapText="1"/>
    </xf>
    <xf numFmtId="0" fontId="55" fillId="0" borderId="0" xfId="1776" applyFont="1" applyAlignment="1">
      <alignment horizontal="center"/>
    </xf>
  </cellXfs>
  <cellStyles count="2353">
    <cellStyle name="20% - Акцент1 10" xfId="1" xr:uid="{00000000-0005-0000-0000-000000000000}"/>
    <cellStyle name="20% - Акцент1 2" xfId="2" xr:uid="{00000000-0005-0000-0000-000001000000}"/>
    <cellStyle name="20% - Акцент1 2 2" xfId="3" xr:uid="{00000000-0005-0000-0000-000002000000}"/>
    <cellStyle name="20% - Акцент1 2 3" xfId="4" xr:uid="{00000000-0005-0000-0000-000003000000}"/>
    <cellStyle name="20% - Акцент1 2_29-30 мая" xfId="5" xr:uid="{00000000-0005-0000-0000-000004000000}"/>
    <cellStyle name="20% - Акцент1 3" xfId="6" xr:uid="{00000000-0005-0000-0000-000005000000}"/>
    <cellStyle name="20% - Акцент1 4" xfId="7" xr:uid="{00000000-0005-0000-0000-000006000000}"/>
    <cellStyle name="20% - Акцент1 5" xfId="8" xr:uid="{00000000-0005-0000-0000-000007000000}"/>
    <cellStyle name="20% - Акцент1 6" xfId="9" xr:uid="{00000000-0005-0000-0000-000008000000}"/>
    <cellStyle name="20% - Акцент1 7" xfId="10" xr:uid="{00000000-0005-0000-0000-000009000000}"/>
    <cellStyle name="20% - Акцент1 8" xfId="11" xr:uid="{00000000-0005-0000-0000-00000A000000}"/>
    <cellStyle name="20% - Акцент1 9" xfId="12" xr:uid="{00000000-0005-0000-0000-00000B000000}"/>
    <cellStyle name="20% - Акцент2 10" xfId="13" xr:uid="{00000000-0005-0000-0000-00000C000000}"/>
    <cellStyle name="20% - Акцент2 2" xfId="14" xr:uid="{00000000-0005-0000-0000-00000D000000}"/>
    <cellStyle name="20% - Акцент2 2 2" xfId="15" xr:uid="{00000000-0005-0000-0000-00000E000000}"/>
    <cellStyle name="20% - Акцент2 2 3" xfId="16" xr:uid="{00000000-0005-0000-0000-00000F000000}"/>
    <cellStyle name="20% - Акцент2 2_29-30 мая" xfId="17" xr:uid="{00000000-0005-0000-0000-000010000000}"/>
    <cellStyle name="20% - Акцент2 3" xfId="18" xr:uid="{00000000-0005-0000-0000-000011000000}"/>
    <cellStyle name="20% - Акцент2 4" xfId="19" xr:uid="{00000000-0005-0000-0000-000012000000}"/>
    <cellStyle name="20% - Акцент2 5" xfId="20" xr:uid="{00000000-0005-0000-0000-000013000000}"/>
    <cellStyle name="20% - Акцент2 6" xfId="21" xr:uid="{00000000-0005-0000-0000-000014000000}"/>
    <cellStyle name="20% - Акцент2 7" xfId="22" xr:uid="{00000000-0005-0000-0000-000015000000}"/>
    <cellStyle name="20% - Акцент2 8" xfId="23" xr:uid="{00000000-0005-0000-0000-000016000000}"/>
    <cellStyle name="20% - Акцент2 9" xfId="24" xr:uid="{00000000-0005-0000-0000-000017000000}"/>
    <cellStyle name="20% - Акцент3 10" xfId="25" xr:uid="{00000000-0005-0000-0000-000018000000}"/>
    <cellStyle name="20% - Акцент3 2" xfId="26" xr:uid="{00000000-0005-0000-0000-000019000000}"/>
    <cellStyle name="20% - Акцент3 2 2" xfId="27" xr:uid="{00000000-0005-0000-0000-00001A000000}"/>
    <cellStyle name="20% - Акцент3 2 3" xfId="28" xr:uid="{00000000-0005-0000-0000-00001B000000}"/>
    <cellStyle name="20% - Акцент3 2_29-30 мая" xfId="29" xr:uid="{00000000-0005-0000-0000-00001C000000}"/>
    <cellStyle name="20% - Акцент3 3" xfId="30" xr:uid="{00000000-0005-0000-0000-00001D000000}"/>
    <cellStyle name="20% - Акцент3 4" xfId="31" xr:uid="{00000000-0005-0000-0000-00001E000000}"/>
    <cellStyle name="20% - Акцент3 5" xfId="32" xr:uid="{00000000-0005-0000-0000-00001F000000}"/>
    <cellStyle name="20% - Акцент3 6" xfId="33" xr:uid="{00000000-0005-0000-0000-000020000000}"/>
    <cellStyle name="20% - Акцент3 7" xfId="34" xr:uid="{00000000-0005-0000-0000-000021000000}"/>
    <cellStyle name="20% - Акцент3 8" xfId="35" xr:uid="{00000000-0005-0000-0000-000022000000}"/>
    <cellStyle name="20% - Акцент3 9" xfId="36" xr:uid="{00000000-0005-0000-0000-000023000000}"/>
    <cellStyle name="20% - Акцент4 10" xfId="37" xr:uid="{00000000-0005-0000-0000-000024000000}"/>
    <cellStyle name="20% - Акцент4 2" xfId="38" xr:uid="{00000000-0005-0000-0000-000025000000}"/>
    <cellStyle name="20% - Акцент4 2 2" xfId="39" xr:uid="{00000000-0005-0000-0000-000026000000}"/>
    <cellStyle name="20% - Акцент4 2 3" xfId="40" xr:uid="{00000000-0005-0000-0000-000027000000}"/>
    <cellStyle name="20% - Акцент4 2_29-30 мая" xfId="41" xr:uid="{00000000-0005-0000-0000-000028000000}"/>
    <cellStyle name="20% - Акцент4 3" xfId="42" xr:uid="{00000000-0005-0000-0000-000029000000}"/>
    <cellStyle name="20% - Акцент4 4" xfId="43" xr:uid="{00000000-0005-0000-0000-00002A000000}"/>
    <cellStyle name="20% - Акцент4 5" xfId="44" xr:uid="{00000000-0005-0000-0000-00002B000000}"/>
    <cellStyle name="20% - Акцент4 6" xfId="45" xr:uid="{00000000-0005-0000-0000-00002C000000}"/>
    <cellStyle name="20% - Акцент4 7" xfId="46" xr:uid="{00000000-0005-0000-0000-00002D000000}"/>
    <cellStyle name="20% - Акцент4 8" xfId="47" xr:uid="{00000000-0005-0000-0000-00002E000000}"/>
    <cellStyle name="20% - Акцент4 9" xfId="48" xr:uid="{00000000-0005-0000-0000-00002F000000}"/>
    <cellStyle name="20% - Акцент5 10" xfId="49" xr:uid="{00000000-0005-0000-0000-000030000000}"/>
    <cellStyle name="20% - Акцент5 2" xfId="50" xr:uid="{00000000-0005-0000-0000-000031000000}"/>
    <cellStyle name="20% - Акцент5 2 2" xfId="51" xr:uid="{00000000-0005-0000-0000-000032000000}"/>
    <cellStyle name="20% - Акцент5 2 3" xfId="52" xr:uid="{00000000-0005-0000-0000-000033000000}"/>
    <cellStyle name="20% - Акцент5 2_29-30 мая" xfId="53" xr:uid="{00000000-0005-0000-0000-000034000000}"/>
    <cellStyle name="20% - Акцент5 3" xfId="54" xr:uid="{00000000-0005-0000-0000-000035000000}"/>
    <cellStyle name="20% - Акцент5 4" xfId="55" xr:uid="{00000000-0005-0000-0000-000036000000}"/>
    <cellStyle name="20% - Акцент5 5" xfId="56" xr:uid="{00000000-0005-0000-0000-000037000000}"/>
    <cellStyle name="20% - Акцент5 6" xfId="57" xr:uid="{00000000-0005-0000-0000-000038000000}"/>
    <cellStyle name="20% - Акцент5 7" xfId="58" xr:uid="{00000000-0005-0000-0000-000039000000}"/>
    <cellStyle name="20% - Акцент5 8" xfId="59" xr:uid="{00000000-0005-0000-0000-00003A000000}"/>
    <cellStyle name="20% - Акцент5 9" xfId="60" xr:uid="{00000000-0005-0000-0000-00003B000000}"/>
    <cellStyle name="20% - Акцент6 10" xfId="61" xr:uid="{00000000-0005-0000-0000-00003C000000}"/>
    <cellStyle name="20% - Акцент6 2" xfId="62" xr:uid="{00000000-0005-0000-0000-00003D000000}"/>
    <cellStyle name="20% - Акцент6 2 2" xfId="63" xr:uid="{00000000-0005-0000-0000-00003E000000}"/>
    <cellStyle name="20% - Акцент6 2 3" xfId="64" xr:uid="{00000000-0005-0000-0000-00003F000000}"/>
    <cellStyle name="20% - Акцент6 2_29-30 мая" xfId="65" xr:uid="{00000000-0005-0000-0000-000040000000}"/>
    <cellStyle name="20% - Акцент6 3" xfId="66" xr:uid="{00000000-0005-0000-0000-000041000000}"/>
    <cellStyle name="20% - Акцент6 4" xfId="67" xr:uid="{00000000-0005-0000-0000-000042000000}"/>
    <cellStyle name="20% - Акцент6 5" xfId="68" xr:uid="{00000000-0005-0000-0000-000043000000}"/>
    <cellStyle name="20% - Акцент6 6" xfId="69" xr:uid="{00000000-0005-0000-0000-000044000000}"/>
    <cellStyle name="20% - Акцент6 7" xfId="70" xr:uid="{00000000-0005-0000-0000-000045000000}"/>
    <cellStyle name="20% - Акцент6 8" xfId="71" xr:uid="{00000000-0005-0000-0000-000046000000}"/>
    <cellStyle name="20% - Акцент6 9" xfId="72" xr:uid="{00000000-0005-0000-0000-000047000000}"/>
    <cellStyle name="40% - Акцент1 10" xfId="73" xr:uid="{00000000-0005-0000-0000-000048000000}"/>
    <cellStyle name="40% - Акцент1 2" xfId="74" xr:uid="{00000000-0005-0000-0000-000049000000}"/>
    <cellStyle name="40% - Акцент1 2 2" xfId="75" xr:uid="{00000000-0005-0000-0000-00004A000000}"/>
    <cellStyle name="40% - Акцент1 2 3" xfId="76" xr:uid="{00000000-0005-0000-0000-00004B000000}"/>
    <cellStyle name="40% - Акцент1 2_29-30 мая" xfId="77" xr:uid="{00000000-0005-0000-0000-00004C000000}"/>
    <cellStyle name="40% - Акцент1 3" xfId="78" xr:uid="{00000000-0005-0000-0000-00004D000000}"/>
    <cellStyle name="40% - Акцент1 4" xfId="79" xr:uid="{00000000-0005-0000-0000-00004E000000}"/>
    <cellStyle name="40% - Акцент1 5" xfId="80" xr:uid="{00000000-0005-0000-0000-00004F000000}"/>
    <cellStyle name="40% - Акцент1 6" xfId="81" xr:uid="{00000000-0005-0000-0000-000050000000}"/>
    <cellStyle name="40% - Акцент1 7" xfId="82" xr:uid="{00000000-0005-0000-0000-000051000000}"/>
    <cellStyle name="40% - Акцент1 8" xfId="83" xr:uid="{00000000-0005-0000-0000-000052000000}"/>
    <cellStyle name="40% - Акцент1 9" xfId="84" xr:uid="{00000000-0005-0000-0000-000053000000}"/>
    <cellStyle name="40% - Акцент2 10" xfId="85" xr:uid="{00000000-0005-0000-0000-000054000000}"/>
    <cellStyle name="40% - Акцент2 2" xfId="86" xr:uid="{00000000-0005-0000-0000-000055000000}"/>
    <cellStyle name="40% - Акцент2 2 2" xfId="87" xr:uid="{00000000-0005-0000-0000-000056000000}"/>
    <cellStyle name="40% - Акцент2 2 3" xfId="88" xr:uid="{00000000-0005-0000-0000-000057000000}"/>
    <cellStyle name="40% - Акцент2 2_29-30 мая" xfId="89" xr:uid="{00000000-0005-0000-0000-000058000000}"/>
    <cellStyle name="40% - Акцент2 3" xfId="90" xr:uid="{00000000-0005-0000-0000-000059000000}"/>
    <cellStyle name="40% - Акцент2 4" xfId="91" xr:uid="{00000000-0005-0000-0000-00005A000000}"/>
    <cellStyle name="40% - Акцент2 5" xfId="92" xr:uid="{00000000-0005-0000-0000-00005B000000}"/>
    <cellStyle name="40% - Акцент2 6" xfId="93" xr:uid="{00000000-0005-0000-0000-00005C000000}"/>
    <cellStyle name="40% - Акцент2 7" xfId="94" xr:uid="{00000000-0005-0000-0000-00005D000000}"/>
    <cellStyle name="40% - Акцент2 8" xfId="95" xr:uid="{00000000-0005-0000-0000-00005E000000}"/>
    <cellStyle name="40% - Акцент2 9" xfId="96" xr:uid="{00000000-0005-0000-0000-00005F000000}"/>
    <cellStyle name="40% - Акцент3 10" xfId="97" xr:uid="{00000000-0005-0000-0000-000060000000}"/>
    <cellStyle name="40% - Акцент3 2" xfId="98" xr:uid="{00000000-0005-0000-0000-000061000000}"/>
    <cellStyle name="40% - Акцент3 2 2" xfId="99" xr:uid="{00000000-0005-0000-0000-000062000000}"/>
    <cellStyle name="40% - Акцент3 2 3" xfId="100" xr:uid="{00000000-0005-0000-0000-000063000000}"/>
    <cellStyle name="40% - Акцент3 2_29-30 мая" xfId="101" xr:uid="{00000000-0005-0000-0000-000064000000}"/>
    <cellStyle name="40% - Акцент3 3" xfId="102" xr:uid="{00000000-0005-0000-0000-000065000000}"/>
    <cellStyle name="40% - Акцент3 4" xfId="103" xr:uid="{00000000-0005-0000-0000-000066000000}"/>
    <cellStyle name="40% - Акцент3 5" xfId="104" xr:uid="{00000000-0005-0000-0000-000067000000}"/>
    <cellStyle name="40% - Акцент3 6" xfId="105" xr:uid="{00000000-0005-0000-0000-000068000000}"/>
    <cellStyle name="40% - Акцент3 7" xfId="106" xr:uid="{00000000-0005-0000-0000-000069000000}"/>
    <cellStyle name="40% - Акцент3 8" xfId="107" xr:uid="{00000000-0005-0000-0000-00006A000000}"/>
    <cellStyle name="40% - Акцент3 9" xfId="108" xr:uid="{00000000-0005-0000-0000-00006B000000}"/>
    <cellStyle name="40% - Акцент4 10" xfId="109" xr:uid="{00000000-0005-0000-0000-00006C000000}"/>
    <cellStyle name="40% - Акцент4 2" xfId="110" xr:uid="{00000000-0005-0000-0000-00006D000000}"/>
    <cellStyle name="40% - Акцент4 2 2" xfId="111" xr:uid="{00000000-0005-0000-0000-00006E000000}"/>
    <cellStyle name="40% - Акцент4 2 3" xfId="112" xr:uid="{00000000-0005-0000-0000-00006F000000}"/>
    <cellStyle name="40% - Акцент4 2_29-30 мая" xfId="113" xr:uid="{00000000-0005-0000-0000-000070000000}"/>
    <cellStyle name="40% - Акцент4 3" xfId="114" xr:uid="{00000000-0005-0000-0000-000071000000}"/>
    <cellStyle name="40% - Акцент4 4" xfId="115" xr:uid="{00000000-0005-0000-0000-000072000000}"/>
    <cellStyle name="40% - Акцент4 5" xfId="116" xr:uid="{00000000-0005-0000-0000-000073000000}"/>
    <cellStyle name="40% - Акцент4 6" xfId="117" xr:uid="{00000000-0005-0000-0000-000074000000}"/>
    <cellStyle name="40% - Акцент4 7" xfId="118" xr:uid="{00000000-0005-0000-0000-000075000000}"/>
    <cellStyle name="40% - Акцент4 8" xfId="119" xr:uid="{00000000-0005-0000-0000-000076000000}"/>
    <cellStyle name="40% - Акцент4 9" xfId="120" xr:uid="{00000000-0005-0000-0000-000077000000}"/>
    <cellStyle name="40% - Акцент5 10" xfId="121" xr:uid="{00000000-0005-0000-0000-000078000000}"/>
    <cellStyle name="40% - Акцент5 2" xfId="122" xr:uid="{00000000-0005-0000-0000-000079000000}"/>
    <cellStyle name="40% - Акцент5 2 2" xfId="123" xr:uid="{00000000-0005-0000-0000-00007A000000}"/>
    <cellStyle name="40% - Акцент5 2 3" xfId="124" xr:uid="{00000000-0005-0000-0000-00007B000000}"/>
    <cellStyle name="40% - Акцент5 2_29-30 мая" xfId="125" xr:uid="{00000000-0005-0000-0000-00007C000000}"/>
    <cellStyle name="40% - Акцент5 3" xfId="126" xr:uid="{00000000-0005-0000-0000-00007D000000}"/>
    <cellStyle name="40% - Акцент5 4" xfId="127" xr:uid="{00000000-0005-0000-0000-00007E000000}"/>
    <cellStyle name="40% - Акцент5 5" xfId="128" xr:uid="{00000000-0005-0000-0000-00007F000000}"/>
    <cellStyle name="40% - Акцент5 6" xfId="129" xr:uid="{00000000-0005-0000-0000-000080000000}"/>
    <cellStyle name="40% - Акцент5 7" xfId="130" xr:uid="{00000000-0005-0000-0000-000081000000}"/>
    <cellStyle name="40% - Акцент5 8" xfId="131" xr:uid="{00000000-0005-0000-0000-000082000000}"/>
    <cellStyle name="40% - Акцент5 9" xfId="132" xr:uid="{00000000-0005-0000-0000-000083000000}"/>
    <cellStyle name="40% - Акцент6 10" xfId="133" xr:uid="{00000000-0005-0000-0000-000084000000}"/>
    <cellStyle name="40% - Акцент6 2" xfId="134" xr:uid="{00000000-0005-0000-0000-000085000000}"/>
    <cellStyle name="40% - Акцент6 2 2" xfId="135" xr:uid="{00000000-0005-0000-0000-000086000000}"/>
    <cellStyle name="40% - Акцент6 2 3" xfId="136" xr:uid="{00000000-0005-0000-0000-000087000000}"/>
    <cellStyle name="40% - Акцент6 2_29-30 мая" xfId="137" xr:uid="{00000000-0005-0000-0000-000088000000}"/>
    <cellStyle name="40% - Акцент6 3" xfId="138" xr:uid="{00000000-0005-0000-0000-000089000000}"/>
    <cellStyle name="40% - Акцент6 4" xfId="139" xr:uid="{00000000-0005-0000-0000-00008A000000}"/>
    <cellStyle name="40% - Акцент6 5" xfId="140" xr:uid="{00000000-0005-0000-0000-00008B000000}"/>
    <cellStyle name="40% - Акцент6 6" xfId="141" xr:uid="{00000000-0005-0000-0000-00008C000000}"/>
    <cellStyle name="40% - Акцент6 7" xfId="142" xr:uid="{00000000-0005-0000-0000-00008D000000}"/>
    <cellStyle name="40% - Акцент6 8" xfId="143" xr:uid="{00000000-0005-0000-0000-00008E000000}"/>
    <cellStyle name="40% - Акцент6 9" xfId="144" xr:uid="{00000000-0005-0000-0000-00008F000000}"/>
    <cellStyle name="60% - Акцент1 10" xfId="145" xr:uid="{00000000-0005-0000-0000-000090000000}"/>
    <cellStyle name="60% - Акцент1 2" xfId="146" xr:uid="{00000000-0005-0000-0000-000091000000}"/>
    <cellStyle name="60% - Акцент1 3" xfId="147" xr:uid="{00000000-0005-0000-0000-000092000000}"/>
    <cellStyle name="60% - Акцент1 4" xfId="148" xr:uid="{00000000-0005-0000-0000-000093000000}"/>
    <cellStyle name="60% - Акцент1 5" xfId="149" xr:uid="{00000000-0005-0000-0000-000094000000}"/>
    <cellStyle name="60% - Акцент1 6" xfId="150" xr:uid="{00000000-0005-0000-0000-000095000000}"/>
    <cellStyle name="60% - Акцент1 7" xfId="151" xr:uid="{00000000-0005-0000-0000-000096000000}"/>
    <cellStyle name="60% - Акцент1 8" xfId="152" xr:uid="{00000000-0005-0000-0000-000097000000}"/>
    <cellStyle name="60% - Акцент1 9" xfId="153" xr:uid="{00000000-0005-0000-0000-000098000000}"/>
    <cellStyle name="60% - Акцент2 10" xfId="154" xr:uid="{00000000-0005-0000-0000-000099000000}"/>
    <cellStyle name="60% - Акцент2 2" xfId="155" xr:uid="{00000000-0005-0000-0000-00009A000000}"/>
    <cellStyle name="60% - Акцент2 3" xfId="156" xr:uid="{00000000-0005-0000-0000-00009B000000}"/>
    <cellStyle name="60% - Акцент2 4" xfId="157" xr:uid="{00000000-0005-0000-0000-00009C000000}"/>
    <cellStyle name="60% - Акцент2 5" xfId="158" xr:uid="{00000000-0005-0000-0000-00009D000000}"/>
    <cellStyle name="60% - Акцент2 6" xfId="159" xr:uid="{00000000-0005-0000-0000-00009E000000}"/>
    <cellStyle name="60% - Акцент2 7" xfId="160" xr:uid="{00000000-0005-0000-0000-00009F000000}"/>
    <cellStyle name="60% - Акцент2 8" xfId="161" xr:uid="{00000000-0005-0000-0000-0000A0000000}"/>
    <cellStyle name="60% - Акцент2 9" xfId="162" xr:uid="{00000000-0005-0000-0000-0000A1000000}"/>
    <cellStyle name="60% - Акцент3 10" xfId="163" xr:uid="{00000000-0005-0000-0000-0000A2000000}"/>
    <cellStyle name="60% - Акцент3 2" xfId="164" xr:uid="{00000000-0005-0000-0000-0000A3000000}"/>
    <cellStyle name="60% - Акцент3 3" xfId="165" xr:uid="{00000000-0005-0000-0000-0000A4000000}"/>
    <cellStyle name="60% - Акцент3 4" xfId="166" xr:uid="{00000000-0005-0000-0000-0000A5000000}"/>
    <cellStyle name="60% - Акцент3 5" xfId="167" xr:uid="{00000000-0005-0000-0000-0000A6000000}"/>
    <cellStyle name="60% - Акцент3 6" xfId="168" xr:uid="{00000000-0005-0000-0000-0000A7000000}"/>
    <cellStyle name="60% - Акцент3 7" xfId="169" xr:uid="{00000000-0005-0000-0000-0000A8000000}"/>
    <cellStyle name="60% - Акцент3 8" xfId="170" xr:uid="{00000000-0005-0000-0000-0000A9000000}"/>
    <cellStyle name="60% - Акцент3 9" xfId="171" xr:uid="{00000000-0005-0000-0000-0000AA000000}"/>
    <cellStyle name="60% - Акцент4 10" xfId="172" xr:uid="{00000000-0005-0000-0000-0000AB000000}"/>
    <cellStyle name="60% - Акцент4 2" xfId="173" xr:uid="{00000000-0005-0000-0000-0000AC000000}"/>
    <cellStyle name="60% - Акцент4 3" xfId="174" xr:uid="{00000000-0005-0000-0000-0000AD000000}"/>
    <cellStyle name="60% - Акцент4 4" xfId="175" xr:uid="{00000000-0005-0000-0000-0000AE000000}"/>
    <cellStyle name="60% - Акцент4 5" xfId="176" xr:uid="{00000000-0005-0000-0000-0000AF000000}"/>
    <cellStyle name="60% - Акцент4 6" xfId="177" xr:uid="{00000000-0005-0000-0000-0000B0000000}"/>
    <cellStyle name="60% - Акцент4 7" xfId="178" xr:uid="{00000000-0005-0000-0000-0000B1000000}"/>
    <cellStyle name="60% - Акцент4 8" xfId="179" xr:uid="{00000000-0005-0000-0000-0000B2000000}"/>
    <cellStyle name="60% - Акцент4 9" xfId="180" xr:uid="{00000000-0005-0000-0000-0000B3000000}"/>
    <cellStyle name="60% - Акцент5 10" xfId="181" xr:uid="{00000000-0005-0000-0000-0000B4000000}"/>
    <cellStyle name="60% - Акцент5 2" xfId="182" xr:uid="{00000000-0005-0000-0000-0000B5000000}"/>
    <cellStyle name="60% - Акцент5 3" xfId="183" xr:uid="{00000000-0005-0000-0000-0000B6000000}"/>
    <cellStyle name="60% - Акцент5 4" xfId="184" xr:uid="{00000000-0005-0000-0000-0000B7000000}"/>
    <cellStyle name="60% - Акцент5 5" xfId="185" xr:uid="{00000000-0005-0000-0000-0000B8000000}"/>
    <cellStyle name="60% - Акцент5 6" xfId="186" xr:uid="{00000000-0005-0000-0000-0000B9000000}"/>
    <cellStyle name="60% - Акцент5 7" xfId="187" xr:uid="{00000000-0005-0000-0000-0000BA000000}"/>
    <cellStyle name="60% - Акцент5 8" xfId="188" xr:uid="{00000000-0005-0000-0000-0000BB000000}"/>
    <cellStyle name="60% - Акцент5 9" xfId="189" xr:uid="{00000000-0005-0000-0000-0000BC000000}"/>
    <cellStyle name="60% - Акцент6 10" xfId="190" xr:uid="{00000000-0005-0000-0000-0000BD000000}"/>
    <cellStyle name="60% - Акцент6 2" xfId="191" xr:uid="{00000000-0005-0000-0000-0000BE000000}"/>
    <cellStyle name="60% - Акцент6 3" xfId="192" xr:uid="{00000000-0005-0000-0000-0000BF000000}"/>
    <cellStyle name="60% - Акцент6 4" xfId="193" xr:uid="{00000000-0005-0000-0000-0000C0000000}"/>
    <cellStyle name="60% - Акцент6 5" xfId="194" xr:uid="{00000000-0005-0000-0000-0000C1000000}"/>
    <cellStyle name="60% - Акцент6 6" xfId="195" xr:uid="{00000000-0005-0000-0000-0000C2000000}"/>
    <cellStyle name="60% - Акцент6 7" xfId="196" xr:uid="{00000000-0005-0000-0000-0000C3000000}"/>
    <cellStyle name="60% - Акцент6 8" xfId="197" xr:uid="{00000000-0005-0000-0000-0000C4000000}"/>
    <cellStyle name="60% - Акцент6 9" xfId="198" xr:uid="{00000000-0005-0000-0000-0000C5000000}"/>
    <cellStyle name="Excel Built-in Normal" xfId="199" xr:uid="{00000000-0005-0000-0000-0000C6000000}"/>
    <cellStyle name="Normal_технические" xfId="200" xr:uid="{00000000-0005-0000-0000-0000C7000000}"/>
    <cellStyle name="Акцент1" xfId="201" builtinId="29" customBuiltin="1"/>
    <cellStyle name="Акцент1 2" xfId="202" xr:uid="{00000000-0005-0000-0000-0000C9000000}"/>
    <cellStyle name="Акцент1 3" xfId="203" xr:uid="{00000000-0005-0000-0000-0000CA000000}"/>
    <cellStyle name="Акцент1 4" xfId="204" xr:uid="{00000000-0005-0000-0000-0000CB000000}"/>
    <cellStyle name="Акцент1 5" xfId="205" xr:uid="{00000000-0005-0000-0000-0000CC000000}"/>
    <cellStyle name="Акцент1 5 2" xfId="206" xr:uid="{00000000-0005-0000-0000-0000CD000000}"/>
    <cellStyle name="Акцент1 6" xfId="207" xr:uid="{00000000-0005-0000-0000-0000CE000000}"/>
    <cellStyle name="Акцент1 6 2" xfId="208" xr:uid="{00000000-0005-0000-0000-0000CF000000}"/>
    <cellStyle name="Акцент1 7" xfId="209" xr:uid="{00000000-0005-0000-0000-0000D0000000}"/>
    <cellStyle name="Акцент1 7 2" xfId="210" xr:uid="{00000000-0005-0000-0000-0000D1000000}"/>
    <cellStyle name="Акцент1 8" xfId="211" xr:uid="{00000000-0005-0000-0000-0000D2000000}"/>
    <cellStyle name="Акцент2" xfId="212" builtinId="33" customBuiltin="1"/>
    <cellStyle name="Акцент2 2" xfId="213" xr:uid="{00000000-0005-0000-0000-0000D4000000}"/>
    <cellStyle name="Акцент2 3" xfId="214" xr:uid="{00000000-0005-0000-0000-0000D5000000}"/>
    <cellStyle name="Акцент2 4" xfId="215" xr:uid="{00000000-0005-0000-0000-0000D6000000}"/>
    <cellStyle name="Акцент2 5" xfId="216" xr:uid="{00000000-0005-0000-0000-0000D7000000}"/>
    <cellStyle name="Акцент2 5 2" xfId="217" xr:uid="{00000000-0005-0000-0000-0000D8000000}"/>
    <cellStyle name="Акцент2 6" xfId="218" xr:uid="{00000000-0005-0000-0000-0000D9000000}"/>
    <cellStyle name="Акцент2 6 2" xfId="219" xr:uid="{00000000-0005-0000-0000-0000DA000000}"/>
    <cellStyle name="Акцент2 7" xfId="220" xr:uid="{00000000-0005-0000-0000-0000DB000000}"/>
    <cellStyle name="Акцент2 7 2" xfId="221" xr:uid="{00000000-0005-0000-0000-0000DC000000}"/>
    <cellStyle name="Акцент2 8" xfId="222" xr:uid="{00000000-0005-0000-0000-0000DD000000}"/>
    <cellStyle name="Акцент3" xfId="223" builtinId="37" customBuiltin="1"/>
    <cellStyle name="Акцент3 2" xfId="224" xr:uid="{00000000-0005-0000-0000-0000DF000000}"/>
    <cellStyle name="Акцент3 3" xfId="225" xr:uid="{00000000-0005-0000-0000-0000E0000000}"/>
    <cellStyle name="Акцент3 4" xfId="226" xr:uid="{00000000-0005-0000-0000-0000E1000000}"/>
    <cellStyle name="Акцент3 5" xfId="227" xr:uid="{00000000-0005-0000-0000-0000E2000000}"/>
    <cellStyle name="Акцент3 5 2" xfId="228" xr:uid="{00000000-0005-0000-0000-0000E3000000}"/>
    <cellStyle name="Акцент3 6" xfId="229" xr:uid="{00000000-0005-0000-0000-0000E4000000}"/>
    <cellStyle name="Акцент3 6 2" xfId="230" xr:uid="{00000000-0005-0000-0000-0000E5000000}"/>
    <cellStyle name="Акцент3 7" xfId="231" xr:uid="{00000000-0005-0000-0000-0000E6000000}"/>
    <cellStyle name="Акцент3 7 2" xfId="232" xr:uid="{00000000-0005-0000-0000-0000E7000000}"/>
    <cellStyle name="Акцент3 8" xfId="233" xr:uid="{00000000-0005-0000-0000-0000E8000000}"/>
    <cellStyle name="Акцент4" xfId="234" builtinId="41" customBuiltin="1"/>
    <cellStyle name="Акцент4 2" xfId="235" xr:uid="{00000000-0005-0000-0000-0000EA000000}"/>
    <cellStyle name="Акцент4 3" xfId="236" xr:uid="{00000000-0005-0000-0000-0000EB000000}"/>
    <cellStyle name="Акцент4 4" xfId="237" xr:uid="{00000000-0005-0000-0000-0000EC000000}"/>
    <cellStyle name="Акцент4 5" xfId="238" xr:uid="{00000000-0005-0000-0000-0000ED000000}"/>
    <cellStyle name="Акцент4 5 2" xfId="239" xr:uid="{00000000-0005-0000-0000-0000EE000000}"/>
    <cellStyle name="Акцент4 6" xfId="240" xr:uid="{00000000-0005-0000-0000-0000EF000000}"/>
    <cellStyle name="Акцент4 6 2" xfId="241" xr:uid="{00000000-0005-0000-0000-0000F0000000}"/>
    <cellStyle name="Акцент4 7" xfId="242" xr:uid="{00000000-0005-0000-0000-0000F1000000}"/>
    <cellStyle name="Акцент4 7 2" xfId="243" xr:uid="{00000000-0005-0000-0000-0000F2000000}"/>
    <cellStyle name="Акцент4 8" xfId="244" xr:uid="{00000000-0005-0000-0000-0000F3000000}"/>
    <cellStyle name="Акцент5" xfId="245" builtinId="45" customBuiltin="1"/>
    <cellStyle name="Акцент5 2" xfId="246" xr:uid="{00000000-0005-0000-0000-0000F5000000}"/>
    <cellStyle name="Акцент5 3" xfId="247" xr:uid="{00000000-0005-0000-0000-0000F6000000}"/>
    <cellStyle name="Акцент5 4" xfId="248" xr:uid="{00000000-0005-0000-0000-0000F7000000}"/>
    <cellStyle name="Акцент5 5" xfId="249" xr:uid="{00000000-0005-0000-0000-0000F8000000}"/>
    <cellStyle name="Акцент5 5 2" xfId="250" xr:uid="{00000000-0005-0000-0000-0000F9000000}"/>
    <cellStyle name="Акцент5 6" xfId="251" xr:uid="{00000000-0005-0000-0000-0000FA000000}"/>
    <cellStyle name="Акцент5 6 2" xfId="252" xr:uid="{00000000-0005-0000-0000-0000FB000000}"/>
    <cellStyle name="Акцент5 7" xfId="253" xr:uid="{00000000-0005-0000-0000-0000FC000000}"/>
    <cellStyle name="Акцент5 7 2" xfId="254" xr:uid="{00000000-0005-0000-0000-0000FD000000}"/>
    <cellStyle name="Акцент5 8" xfId="255" xr:uid="{00000000-0005-0000-0000-0000FE000000}"/>
    <cellStyle name="Акцент6" xfId="256" builtinId="49" customBuiltin="1"/>
    <cellStyle name="Акцент6 2" xfId="257" xr:uid="{00000000-0005-0000-0000-000000010000}"/>
    <cellStyle name="Акцент6 3" xfId="258" xr:uid="{00000000-0005-0000-0000-000001010000}"/>
    <cellStyle name="Акцент6 4" xfId="259" xr:uid="{00000000-0005-0000-0000-000002010000}"/>
    <cellStyle name="Акцент6 5" xfId="260" xr:uid="{00000000-0005-0000-0000-000003010000}"/>
    <cellStyle name="Акцент6 5 2" xfId="261" xr:uid="{00000000-0005-0000-0000-000004010000}"/>
    <cellStyle name="Акцент6 6" xfId="262" xr:uid="{00000000-0005-0000-0000-000005010000}"/>
    <cellStyle name="Акцент6 6 2" xfId="263" xr:uid="{00000000-0005-0000-0000-000006010000}"/>
    <cellStyle name="Акцент6 7" xfId="264" xr:uid="{00000000-0005-0000-0000-000007010000}"/>
    <cellStyle name="Акцент6 7 2" xfId="265" xr:uid="{00000000-0005-0000-0000-000008010000}"/>
    <cellStyle name="Акцент6 8" xfId="266" xr:uid="{00000000-0005-0000-0000-000009010000}"/>
    <cellStyle name="Ввод" xfId="267" builtinId="20" customBuiltin="1"/>
    <cellStyle name="Ввод  2" xfId="268" xr:uid="{00000000-0005-0000-0000-00000B010000}"/>
    <cellStyle name="Ввод  3" xfId="269" xr:uid="{00000000-0005-0000-0000-00000C010000}"/>
    <cellStyle name="Ввод  4" xfId="270" xr:uid="{00000000-0005-0000-0000-00000D010000}"/>
    <cellStyle name="Ввод  5" xfId="271" xr:uid="{00000000-0005-0000-0000-00000E010000}"/>
    <cellStyle name="Ввод  5 2" xfId="272" xr:uid="{00000000-0005-0000-0000-00000F010000}"/>
    <cellStyle name="Ввод  6" xfId="273" xr:uid="{00000000-0005-0000-0000-000010010000}"/>
    <cellStyle name="Ввод  6 2" xfId="274" xr:uid="{00000000-0005-0000-0000-000011010000}"/>
    <cellStyle name="Ввод  7" xfId="275" xr:uid="{00000000-0005-0000-0000-000012010000}"/>
    <cellStyle name="Ввод  7 2" xfId="276" xr:uid="{00000000-0005-0000-0000-000013010000}"/>
    <cellStyle name="Ввод  8" xfId="277" xr:uid="{00000000-0005-0000-0000-000014010000}"/>
    <cellStyle name="Вывод" xfId="278" builtinId="21" customBuiltin="1"/>
    <cellStyle name="Вывод 2" xfId="279" xr:uid="{00000000-0005-0000-0000-000016010000}"/>
    <cellStyle name="Вывод 3" xfId="280" xr:uid="{00000000-0005-0000-0000-000017010000}"/>
    <cellStyle name="Вывод 4" xfId="281" xr:uid="{00000000-0005-0000-0000-000018010000}"/>
    <cellStyle name="Вывод 5" xfId="282" xr:uid="{00000000-0005-0000-0000-000019010000}"/>
    <cellStyle name="Вывод 5 2" xfId="283" xr:uid="{00000000-0005-0000-0000-00001A010000}"/>
    <cellStyle name="Вывод 6" xfId="284" xr:uid="{00000000-0005-0000-0000-00001B010000}"/>
    <cellStyle name="Вывод 6 2" xfId="285" xr:uid="{00000000-0005-0000-0000-00001C010000}"/>
    <cellStyle name="Вывод 7" xfId="286" xr:uid="{00000000-0005-0000-0000-00001D010000}"/>
    <cellStyle name="Вывод 7 2" xfId="287" xr:uid="{00000000-0005-0000-0000-00001E010000}"/>
    <cellStyle name="Вывод 8" xfId="288" xr:uid="{00000000-0005-0000-0000-00001F010000}"/>
    <cellStyle name="Вычисление" xfId="289" builtinId="22" customBuiltin="1"/>
    <cellStyle name="Вычисление 2" xfId="290" xr:uid="{00000000-0005-0000-0000-000021010000}"/>
    <cellStyle name="Вычисление 3" xfId="291" xr:uid="{00000000-0005-0000-0000-000022010000}"/>
    <cellStyle name="Вычисление 4" xfId="292" xr:uid="{00000000-0005-0000-0000-000023010000}"/>
    <cellStyle name="Вычисление 5" xfId="293" xr:uid="{00000000-0005-0000-0000-000024010000}"/>
    <cellStyle name="Вычисление 5 2" xfId="294" xr:uid="{00000000-0005-0000-0000-000025010000}"/>
    <cellStyle name="Вычисление 6" xfId="295" xr:uid="{00000000-0005-0000-0000-000026010000}"/>
    <cellStyle name="Вычисление 6 2" xfId="296" xr:uid="{00000000-0005-0000-0000-000027010000}"/>
    <cellStyle name="Вычисление 7" xfId="297" xr:uid="{00000000-0005-0000-0000-000028010000}"/>
    <cellStyle name="Вычисление 7 2" xfId="298" xr:uid="{00000000-0005-0000-0000-000029010000}"/>
    <cellStyle name="Вычисление 8" xfId="299" xr:uid="{00000000-0005-0000-0000-00002A010000}"/>
    <cellStyle name="Денежный 10" xfId="300" xr:uid="{00000000-0005-0000-0000-00002B010000}"/>
    <cellStyle name="Денежный 10 2" xfId="301" xr:uid="{00000000-0005-0000-0000-00002C010000}"/>
    <cellStyle name="Денежный 10 2 2" xfId="302" xr:uid="{00000000-0005-0000-0000-00002D010000}"/>
    <cellStyle name="Денежный 10 2 2 2" xfId="303" xr:uid="{00000000-0005-0000-0000-00002E010000}"/>
    <cellStyle name="Денежный 10 2 2 2 10" xfId="304" xr:uid="{00000000-0005-0000-0000-00002F010000}"/>
    <cellStyle name="Денежный 10 2 2 2 11" xfId="305" xr:uid="{00000000-0005-0000-0000-000030010000}"/>
    <cellStyle name="Денежный 10 2 2 2 12" xfId="306" xr:uid="{00000000-0005-0000-0000-000031010000}"/>
    <cellStyle name="Денежный 10 2 2 2 2" xfId="307" xr:uid="{00000000-0005-0000-0000-000032010000}"/>
    <cellStyle name="Денежный 10 2 2 2 2 10" xfId="308" xr:uid="{00000000-0005-0000-0000-000033010000}"/>
    <cellStyle name="Денежный 10 2 2 2 2 11" xfId="309" xr:uid="{00000000-0005-0000-0000-000034010000}"/>
    <cellStyle name="Денежный 10 2 2 2 2 12" xfId="310" xr:uid="{00000000-0005-0000-0000-000035010000}"/>
    <cellStyle name="Денежный 10 2 2 2 2 2" xfId="311" xr:uid="{00000000-0005-0000-0000-000036010000}"/>
    <cellStyle name="Денежный 10 2 2 2 2 2 10" xfId="312" xr:uid="{00000000-0005-0000-0000-000037010000}"/>
    <cellStyle name="Денежный 10 2 2 2 2 2 2" xfId="313" xr:uid="{00000000-0005-0000-0000-000038010000}"/>
    <cellStyle name="Денежный 10 2 2 2 2 2 2 2" xfId="314" xr:uid="{00000000-0005-0000-0000-000039010000}"/>
    <cellStyle name="Денежный 10 2 2 2 2 2 2 2 2" xfId="315" xr:uid="{00000000-0005-0000-0000-00003A010000}"/>
    <cellStyle name="Денежный 10 2 2 2 2 2 2 2 3" xfId="316" xr:uid="{00000000-0005-0000-0000-00003B010000}"/>
    <cellStyle name="Денежный 10 2 2 2 2 2 2 2 4" xfId="317" xr:uid="{00000000-0005-0000-0000-00003C010000}"/>
    <cellStyle name="Денежный 10 2 2 2 2 2 2 2 5" xfId="318" xr:uid="{00000000-0005-0000-0000-00003D010000}"/>
    <cellStyle name="Денежный 10 2 2 2 2 2 2 2 6" xfId="319" xr:uid="{00000000-0005-0000-0000-00003E010000}"/>
    <cellStyle name="Денежный 10 2 2 2 2 2 2 2 7" xfId="320" xr:uid="{00000000-0005-0000-0000-00003F010000}"/>
    <cellStyle name="Денежный 10 2 2 2 2 2 2 2 8" xfId="321" xr:uid="{00000000-0005-0000-0000-000040010000}"/>
    <cellStyle name="Денежный 10 2 2 2 2 2 2 3" xfId="322" xr:uid="{00000000-0005-0000-0000-000041010000}"/>
    <cellStyle name="Денежный 10 2 2 2 2 2 2 4" xfId="323" xr:uid="{00000000-0005-0000-0000-000042010000}"/>
    <cellStyle name="Денежный 10 2 2 2 2 2 2 5" xfId="324" xr:uid="{00000000-0005-0000-0000-000043010000}"/>
    <cellStyle name="Денежный 10 2 2 2 2 2 2 6" xfId="325" xr:uid="{00000000-0005-0000-0000-000044010000}"/>
    <cellStyle name="Денежный 10 2 2 2 2 2 2 7" xfId="326" xr:uid="{00000000-0005-0000-0000-000045010000}"/>
    <cellStyle name="Денежный 10 2 2 2 2 2 2 8" xfId="327" xr:uid="{00000000-0005-0000-0000-000046010000}"/>
    <cellStyle name="Денежный 10 2 2 2 2 2 3" xfId="328" xr:uid="{00000000-0005-0000-0000-000047010000}"/>
    <cellStyle name="Денежный 10 2 2 2 2 2 4" xfId="329" xr:uid="{00000000-0005-0000-0000-000048010000}"/>
    <cellStyle name="Денежный 10 2 2 2 2 2 5" xfId="330" xr:uid="{00000000-0005-0000-0000-000049010000}"/>
    <cellStyle name="Денежный 10 2 2 2 2 2 6" xfId="331" xr:uid="{00000000-0005-0000-0000-00004A010000}"/>
    <cellStyle name="Денежный 10 2 2 2 2 2 7" xfId="332" xr:uid="{00000000-0005-0000-0000-00004B010000}"/>
    <cellStyle name="Денежный 10 2 2 2 2 2 8" xfId="333" xr:uid="{00000000-0005-0000-0000-00004C010000}"/>
    <cellStyle name="Денежный 10 2 2 2 2 2 9" xfId="334" xr:uid="{00000000-0005-0000-0000-00004D010000}"/>
    <cellStyle name="Денежный 10 2 2 2 2 3" xfId="335" xr:uid="{00000000-0005-0000-0000-00004E010000}"/>
    <cellStyle name="Денежный 10 2 2 2 2 4" xfId="336" xr:uid="{00000000-0005-0000-0000-00004F010000}"/>
    <cellStyle name="Денежный 10 2 2 2 2 5" xfId="337" xr:uid="{00000000-0005-0000-0000-000050010000}"/>
    <cellStyle name="Денежный 10 2 2 2 2 5 2" xfId="338" xr:uid="{00000000-0005-0000-0000-000051010000}"/>
    <cellStyle name="Денежный 10 2 2 2 2 5 2 2" xfId="339" xr:uid="{00000000-0005-0000-0000-000052010000}"/>
    <cellStyle name="Денежный 10 2 2 2 2 5 2 3" xfId="340" xr:uid="{00000000-0005-0000-0000-000053010000}"/>
    <cellStyle name="Денежный 10 2 2 2 2 5 2 4" xfId="341" xr:uid="{00000000-0005-0000-0000-000054010000}"/>
    <cellStyle name="Денежный 10 2 2 2 2 5 2 5" xfId="342" xr:uid="{00000000-0005-0000-0000-000055010000}"/>
    <cellStyle name="Денежный 10 2 2 2 2 5 2 6" xfId="343" xr:uid="{00000000-0005-0000-0000-000056010000}"/>
    <cellStyle name="Денежный 10 2 2 2 2 5 2 7" xfId="344" xr:uid="{00000000-0005-0000-0000-000057010000}"/>
    <cellStyle name="Денежный 10 2 2 2 2 5 2 8" xfId="345" xr:uid="{00000000-0005-0000-0000-000058010000}"/>
    <cellStyle name="Денежный 10 2 2 2 2 5 3" xfId="346" xr:uid="{00000000-0005-0000-0000-000059010000}"/>
    <cellStyle name="Денежный 10 2 2 2 2 5 4" xfId="347" xr:uid="{00000000-0005-0000-0000-00005A010000}"/>
    <cellStyle name="Денежный 10 2 2 2 2 5 5" xfId="348" xr:uid="{00000000-0005-0000-0000-00005B010000}"/>
    <cellStyle name="Денежный 10 2 2 2 2 5 6" xfId="349" xr:uid="{00000000-0005-0000-0000-00005C010000}"/>
    <cellStyle name="Денежный 10 2 2 2 2 5 7" xfId="350" xr:uid="{00000000-0005-0000-0000-00005D010000}"/>
    <cellStyle name="Денежный 10 2 2 2 2 5 8" xfId="351" xr:uid="{00000000-0005-0000-0000-00005E010000}"/>
    <cellStyle name="Денежный 10 2 2 2 2 6" xfId="352" xr:uid="{00000000-0005-0000-0000-00005F010000}"/>
    <cellStyle name="Денежный 10 2 2 2 2 7" xfId="353" xr:uid="{00000000-0005-0000-0000-000060010000}"/>
    <cellStyle name="Денежный 10 2 2 2 2 8" xfId="354" xr:uid="{00000000-0005-0000-0000-000061010000}"/>
    <cellStyle name="Денежный 10 2 2 2 2 9" xfId="355" xr:uid="{00000000-0005-0000-0000-000062010000}"/>
    <cellStyle name="Денежный 10 2 2 2 3" xfId="356" xr:uid="{00000000-0005-0000-0000-000063010000}"/>
    <cellStyle name="Денежный 10 2 2 2 3 10" xfId="357" xr:uid="{00000000-0005-0000-0000-000064010000}"/>
    <cellStyle name="Денежный 10 2 2 2 3 2" xfId="358" xr:uid="{00000000-0005-0000-0000-000065010000}"/>
    <cellStyle name="Денежный 10 2 2 2 3 2 2" xfId="359" xr:uid="{00000000-0005-0000-0000-000066010000}"/>
    <cellStyle name="Денежный 10 2 2 2 3 2 2 2" xfId="360" xr:uid="{00000000-0005-0000-0000-000067010000}"/>
    <cellStyle name="Денежный 10 2 2 2 3 2 2 3" xfId="361" xr:uid="{00000000-0005-0000-0000-000068010000}"/>
    <cellStyle name="Денежный 10 2 2 2 3 2 2 4" xfId="362" xr:uid="{00000000-0005-0000-0000-000069010000}"/>
    <cellStyle name="Денежный 10 2 2 2 3 2 2 5" xfId="363" xr:uid="{00000000-0005-0000-0000-00006A010000}"/>
    <cellStyle name="Денежный 10 2 2 2 3 2 2 6" xfId="364" xr:uid="{00000000-0005-0000-0000-00006B010000}"/>
    <cellStyle name="Денежный 10 2 2 2 3 2 2 7" xfId="365" xr:uid="{00000000-0005-0000-0000-00006C010000}"/>
    <cellStyle name="Денежный 10 2 2 2 3 2 2 8" xfId="366" xr:uid="{00000000-0005-0000-0000-00006D010000}"/>
    <cellStyle name="Денежный 10 2 2 2 3 2 3" xfId="367" xr:uid="{00000000-0005-0000-0000-00006E010000}"/>
    <cellStyle name="Денежный 10 2 2 2 3 2 4" xfId="368" xr:uid="{00000000-0005-0000-0000-00006F010000}"/>
    <cellStyle name="Денежный 10 2 2 2 3 2 5" xfId="369" xr:uid="{00000000-0005-0000-0000-000070010000}"/>
    <cellStyle name="Денежный 10 2 2 2 3 2 6" xfId="370" xr:uid="{00000000-0005-0000-0000-000071010000}"/>
    <cellStyle name="Денежный 10 2 2 2 3 2 7" xfId="371" xr:uid="{00000000-0005-0000-0000-000072010000}"/>
    <cellStyle name="Денежный 10 2 2 2 3 2 8" xfId="372" xr:uid="{00000000-0005-0000-0000-000073010000}"/>
    <cellStyle name="Денежный 10 2 2 2 3 3" xfId="373" xr:uid="{00000000-0005-0000-0000-000074010000}"/>
    <cellStyle name="Денежный 10 2 2 2 3 4" xfId="374" xr:uid="{00000000-0005-0000-0000-000075010000}"/>
    <cellStyle name="Денежный 10 2 2 2 3 5" xfId="375" xr:uid="{00000000-0005-0000-0000-000076010000}"/>
    <cellStyle name="Денежный 10 2 2 2 3 6" xfId="376" xr:uid="{00000000-0005-0000-0000-000077010000}"/>
    <cellStyle name="Денежный 10 2 2 2 3 7" xfId="377" xr:uid="{00000000-0005-0000-0000-000078010000}"/>
    <cellStyle name="Денежный 10 2 2 2 3 8" xfId="378" xr:uid="{00000000-0005-0000-0000-000079010000}"/>
    <cellStyle name="Денежный 10 2 2 2 3 9" xfId="379" xr:uid="{00000000-0005-0000-0000-00007A010000}"/>
    <cellStyle name="Денежный 10 2 2 2 4" xfId="380" xr:uid="{00000000-0005-0000-0000-00007B010000}"/>
    <cellStyle name="Денежный 10 2 2 2 5" xfId="381" xr:uid="{00000000-0005-0000-0000-00007C010000}"/>
    <cellStyle name="Денежный 10 2 2 2 5 2" xfId="382" xr:uid="{00000000-0005-0000-0000-00007D010000}"/>
    <cellStyle name="Денежный 10 2 2 2 5 2 2" xfId="383" xr:uid="{00000000-0005-0000-0000-00007E010000}"/>
    <cellStyle name="Денежный 10 2 2 2 5 2 3" xfId="384" xr:uid="{00000000-0005-0000-0000-00007F010000}"/>
    <cellStyle name="Денежный 10 2 2 2 5 2 4" xfId="385" xr:uid="{00000000-0005-0000-0000-000080010000}"/>
    <cellStyle name="Денежный 10 2 2 2 5 2 5" xfId="386" xr:uid="{00000000-0005-0000-0000-000081010000}"/>
    <cellStyle name="Денежный 10 2 2 2 5 2 6" xfId="387" xr:uid="{00000000-0005-0000-0000-000082010000}"/>
    <cellStyle name="Денежный 10 2 2 2 5 2 7" xfId="388" xr:uid="{00000000-0005-0000-0000-000083010000}"/>
    <cellStyle name="Денежный 10 2 2 2 5 2 8" xfId="389" xr:uid="{00000000-0005-0000-0000-000084010000}"/>
    <cellStyle name="Денежный 10 2 2 2 5 3" xfId="390" xr:uid="{00000000-0005-0000-0000-000085010000}"/>
    <cellStyle name="Денежный 10 2 2 2 5 4" xfId="391" xr:uid="{00000000-0005-0000-0000-000086010000}"/>
    <cellStyle name="Денежный 10 2 2 2 5 5" xfId="392" xr:uid="{00000000-0005-0000-0000-000087010000}"/>
    <cellStyle name="Денежный 10 2 2 2 5 6" xfId="393" xr:uid="{00000000-0005-0000-0000-000088010000}"/>
    <cellStyle name="Денежный 10 2 2 2 5 7" xfId="394" xr:uid="{00000000-0005-0000-0000-000089010000}"/>
    <cellStyle name="Денежный 10 2 2 2 5 8" xfId="395" xr:uid="{00000000-0005-0000-0000-00008A010000}"/>
    <cellStyle name="Денежный 10 2 2 2 6" xfId="396" xr:uid="{00000000-0005-0000-0000-00008B010000}"/>
    <cellStyle name="Денежный 10 2 2 2 7" xfId="397" xr:uid="{00000000-0005-0000-0000-00008C010000}"/>
    <cellStyle name="Денежный 10 2 2 2 8" xfId="398" xr:uid="{00000000-0005-0000-0000-00008D010000}"/>
    <cellStyle name="Денежный 10 2 2 2 9" xfId="399" xr:uid="{00000000-0005-0000-0000-00008E010000}"/>
    <cellStyle name="Денежный 10 2 3" xfId="400" xr:uid="{00000000-0005-0000-0000-00008F010000}"/>
    <cellStyle name="Денежный 10 2 3 2" xfId="401" xr:uid="{00000000-0005-0000-0000-000090010000}"/>
    <cellStyle name="Денежный 10 2 3 2 2" xfId="402" xr:uid="{00000000-0005-0000-0000-000091010000}"/>
    <cellStyle name="Денежный 10 2 3 3" xfId="403" xr:uid="{00000000-0005-0000-0000-000092010000}"/>
    <cellStyle name="Денежный 10 2 3 3 2" xfId="404" xr:uid="{00000000-0005-0000-0000-000093010000}"/>
    <cellStyle name="Денежный 10 2 3 3 2 2" xfId="405" xr:uid="{00000000-0005-0000-0000-000094010000}"/>
    <cellStyle name="Денежный 10 2 3 3 2 2 10" xfId="406" xr:uid="{00000000-0005-0000-0000-000095010000}"/>
    <cellStyle name="Денежный 10 2 3 3 2 2 11" xfId="407" xr:uid="{00000000-0005-0000-0000-000096010000}"/>
    <cellStyle name="Денежный 10 2 3 3 2 2 12" xfId="408" xr:uid="{00000000-0005-0000-0000-000097010000}"/>
    <cellStyle name="Денежный 10 2 3 3 2 2 13" xfId="409" xr:uid="{00000000-0005-0000-0000-000098010000}"/>
    <cellStyle name="Денежный 10 2 3 3 2 2 2" xfId="410" xr:uid="{00000000-0005-0000-0000-000099010000}"/>
    <cellStyle name="Денежный 10 2 3 3 2 2 3" xfId="411" xr:uid="{00000000-0005-0000-0000-00009A010000}"/>
    <cellStyle name="Денежный 10 2 3 3 2 2 3 10" xfId="412" xr:uid="{00000000-0005-0000-0000-00009B010000}"/>
    <cellStyle name="Денежный 10 2 3 3 2 2 3 2" xfId="413" xr:uid="{00000000-0005-0000-0000-00009C010000}"/>
    <cellStyle name="Денежный 10 2 3 3 2 2 3 2 2" xfId="414" xr:uid="{00000000-0005-0000-0000-00009D010000}"/>
    <cellStyle name="Денежный 10 2 3 3 2 2 3 2 2 2" xfId="415" xr:uid="{00000000-0005-0000-0000-00009E010000}"/>
    <cellStyle name="Денежный 10 2 3 3 2 2 3 2 2 3" xfId="416" xr:uid="{00000000-0005-0000-0000-00009F010000}"/>
    <cellStyle name="Денежный 10 2 3 3 2 2 3 2 2 4" xfId="417" xr:uid="{00000000-0005-0000-0000-0000A0010000}"/>
    <cellStyle name="Денежный 10 2 3 3 2 2 3 2 2 5" xfId="418" xr:uid="{00000000-0005-0000-0000-0000A1010000}"/>
    <cellStyle name="Денежный 10 2 3 3 2 2 3 2 2 6" xfId="419" xr:uid="{00000000-0005-0000-0000-0000A2010000}"/>
    <cellStyle name="Денежный 10 2 3 3 2 2 3 2 2 7" xfId="420" xr:uid="{00000000-0005-0000-0000-0000A3010000}"/>
    <cellStyle name="Денежный 10 2 3 3 2 2 3 2 2 8" xfId="421" xr:uid="{00000000-0005-0000-0000-0000A4010000}"/>
    <cellStyle name="Денежный 10 2 3 3 2 2 3 2 3" xfId="422" xr:uid="{00000000-0005-0000-0000-0000A5010000}"/>
    <cellStyle name="Денежный 10 2 3 3 2 2 3 2 4" xfId="423" xr:uid="{00000000-0005-0000-0000-0000A6010000}"/>
    <cellStyle name="Денежный 10 2 3 3 2 2 3 2 5" xfId="424" xr:uid="{00000000-0005-0000-0000-0000A7010000}"/>
    <cellStyle name="Денежный 10 2 3 3 2 2 3 2 6" xfId="425" xr:uid="{00000000-0005-0000-0000-0000A8010000}"/>
    <cellStyle name="Денежный 10 2 3 3 2 2 3 2 7" xfId="426" xr:uid="{00000000-0005-0000-0000-0000A9010000}"/>
    <cellStyle name="Денежный 10 2 3 3 2 2 3 2 8" xfId="427" xr:uid="{00000000-0005-0000-0000-0000AA010000}"/>
    <cellStyle name="Денежный 10 2 3 3 2 2 3 3" xfId="428" xr:uid="{00000000-0005-0000-0000-0000AB010000}"/>
    <cellStyle name="Денежный 10 2 3 3 2 2 3 4" xfId="429" xr:uid="{00000000-0005-0000-0000-0000AC010000}"/>
    <cellStyle name="Денежный 10 2 3 3 2 2 3 5" xfId="430" xr:uid="{00000000-0005-0000-0000-0000AD010000}"/>
    <cellStyle name="Денежный 10 2 3 3 2 2 3 6" xfId="431" xr:uid="{00000000-0005-0000-0000-0000AE010000}"/>
    <cellStyle name="Денежный 10 2 3 3 2 2 3 7" xfId="432" xr:uid="{00000000-0005-0000-0000-0000AF010000}"/>
    <cellStyle name="Денежный 10 2 3 3 2 2 3 8" xfId="433" xr:uid="{00000000-0005-0000-0000-0000B0010000}"/>
    <cellStyle name="Денежный 10 2 3 3 2 2 3 9" xfId="434" xr:uid="{00000000-0005-0000-0000-0000B1010000}"/>
    <cellStyle name="Денежный 10 2 3 3 2 2 4" xfId="435" xr:uid="{00000000-0005-0000-0000-0000B2010000}"/>
    <cellStyle name="Денежный 10 2 3 3 2 2 5" xfId="436" xr:uid="{00000000-0005-0000-0000-0000B3010000}"/>
    <cellStyle name="Денежный 10 2 3 3 2 2 6" xfId="437" xr:uid="{00000000-0005-0000-0000-0000B4010000}"/>
    <cellStyle name="Денежный 10 2 3 3 2 2 6 2" xfId="438" xr:uid="{00000000-0005-0000-0000-0000B5010000}"/>
    <cellStyle name="Денежный 10 2 3 3 2 2 6 2 2" xfId="439" xr:uid="{00000000-0005-0000-0000-0000B6010000}"/>
    <cellStyle name="Денежный 10 2 3 3 2 2 6 2 3" xfId="440" xr:uid="{00000000-0005-0000-0000-0000B7010000}"/>
    <cellStyle name="Денежный 10 2 3 3 2 2 6 2 4" xfId="441" xr:uid="{00000000-0005-0000-0000-0000B8010000}"/>
    <cellStyle name="Денежный 10 2 3 3 2 2 6 2 5" xfId="442" xr:uid="{00000000-0005-0000-0000-0000B9010000}"/>
    <cellStyle name="Денежный 10 2 3 3 2 2 6 2 6" xfId="443" xr:uid="{00000000-0005-0000-0000-0000BA010000}"/>
    <cellStyle name="Денежный 10 2 3 3 2 2 6 2 7" xfId="444" xr:uid="{00000000-0005-0000-0000-0000BB010000}"/>
    <cellStyle name="Денежный 10 2 3 3 2 2 6 2 8" xfId="445" xr:uid="{00000000-0005-0000-0000-0000BC010000}"/>
    <cellStyle name="Денежный 10 2 3 3 2 2 6 3" xfId="446" xr:uid="{00000000-0005-0000-0000-0000BD010000}"/>
    <cellStyle name="Денежный 10 2 3 3 2 2 6 4" xfId="447" xr:uid="{00000000-0005-0000-0000-0000BE010000}"/>
    <cellStyle name="Денежный 10 2 3 3 2 2 6 5" xfId="448" xr:uid="{00000000-0005-0000-0000-0000BF010000}"/>
    <cellStyle name="Денежный 10 2 3 3 2 2 6 6" xfId="449" xr:uid="{00000000-0005-0000-0000-0000C0010000}"/>
    <cellStyle name="Денежный 10 2 3 3 2 2 6 7" xfId="450" xr:uid="{00000000-0005-0000-0000-0000C1010000}"/>
    <cellStyle name="Денежный 10 2 3 3 2 2 6 8" xfId="451" xr:uid="{00000000-0005-0000-0000-0000C2010000}"/>
    <cellStyle name="Денежный 10 2 3 3 2 2 7" xfId="452" xr:uid="{00000000-0005-0000-0000-0000C3010000}"/>
    <cellStyle name="Денежный 10 2 3 3 2 2 8" xfId="453" xr:uid="{00000000-0005-0000-0000-0000C4010000}"/>
    <cellStyle name="Денежный 10 2 3 3 2 2 9" xfId="454" xr:uid="{00000000-0005-0000-0000-0000C5010000}"/>
    <cellStyle name="Денежный 10 2 4" xfId="455" xr:uid="{00000000-0005-0000-0000-0000C6010000}"/>
    <cellStyle name="Денежный 10 2 4 2" xfId="456" xr:uid="{00000000-0005-0000-0000-0000C7010000}"/>
    <cellStyle name="Денежный 10 2 4 3" xfId="457" xr:uid="{00000000-0005-0000-0000-0000C8010000}"/>
    <cellStyle name="Денежный 10 2 4 4" xfId="458" xr:uid="{00000000-0005-0000-0000-0000C9010000}"/>
    <cellStyle name="Денежный 10 2 5" xfId="459" xr:uid="{00000000-0005-0000-0000-0000CA010000}"/>
    <cellStyle name="Денежный 10 2 6" xfId="460" xr:uid="{00000000-0005-0000-0000-0000CB010000}"/>
    <cellStyle name="Денежный 10 2 7" xfId="461" xr:uid="{00000000-0005-0000-0000-0000CC010000}"/>
    <cellStyle name="Денежный 10 3" xfId="462" xr:uid="{00000000-0005-0000-0000-0000CD010000}"/>
    <cellStyle name="Денежный 10 3 2" xfId="463" xr:uid="{00000000-0005-0000-0000-0000CE010000}"/>
    <cellStyle name="Денежный 10 3 3" xfId="464" xr:uid="{00000000-0005-0000-0000-0000CF010000}"/>
    <cellStyle name="Денежный 10 4" xfId="465" xr:uid="{00000000-0005-0000-0000-0000D0010000}"/>
    <cellStyle name="Денежный 10 4 2" xfId="466" xr:uid="{00000000-0005-0000-0000-0000D1010000}"/>
    <cellStyle name="Денежный 10 4 3" xfId="467" xr:uid="{00000000-0005-0000-0000-0000D2010000}"/>
    <cellStyle name="Денежный 10 5" xfId="468" xr:uid="{00000000-0005-0000-0000-0000D3010000}"/>
    <cellStyle name="Денежный 10 5 2" xfId="469" xr:uid="{00000000-0005-0000-0000-0000D4010000}"/>
    <cellStyle name="Денежный 10 5 3" xfId="470" xr:uid="{00000000-0005-0000-0000-0000D5010000}"/>
    <cellStyle name="Денежный 10 6" xfId="471" xr:uid="{00000000-0005-0000-0000-0000D6010000}"/>
    <cellStyle name="Денежный 101" xfId="2348" xr:uid="{00000000-0005-0000-0000-0000D7010000}"/>
    <cellStyle name="Денежный 11" xfId="472" xr:uid="{00000000-0005-0000-0000-0000D8010000}"/>
    <cellStyle name="Денежный 11 10" xfId="473" xr:uid="{00000000-0005-0000-0000-0000D9010000}"/>
    <cellStyle name="Денежный 11 11" xfId="474" xr:uid="{00000000-0005-0000-0000-0000DA010000}"/>
    <cellStyle name="Денежный 11 11 2" xfId="475" xr:uid="{00000000-0005-0000-0000-0000DB010000}"/>
    <cellStyle name="Денежный 11 11 3" xfId="476" xr:uid="{00000000-0005-0000-0000-0000DC010000}"/>
    <cellStyle name="Денежный 11 12" xfId="477" xr:uid="{00000000-0005-0000-0000-0000DD010000}"/>
    <cellStyle name="Денежный 11 13" xfId="478" xr:uid="{00000000-0005-0000-0000-0000DE010000}"/>
    <cellStyle name="Денежный 11 14" xfId="479" xr:uid="{00000000-0005-0000-0000-0000DF010000}"/>
    <cellStyle name="Денежный 11 2" xfId="480" xr:uid="{00000000-0005-0000-0000-0000E0010000}"/>
    <cellStyle name="Денежный 11 2 2" xfId="481" xr:uid="{00000000-0005-0000-0000-0000E1010000}"/>
    <cellStyle name="Денежный 11 2 2 2" xfId="482" xr:uid="{00000000-0005-0000-0000-0000E2010000}"/>
    <cellStyle name="Денежный 11 2 2 3" xfId="483" xr:uid="{00000000-0005-0000-0000-0000E3010000}"/>
    <cellStyle name="Денежный 11 2 3" xfId="484" xr:uid="{00000000-0005-0000-0000-0000E4010000}"/>
    <cellStyle name="Денежный 11 3" xfId="485" xr:uid="{00000000-0005-0000-0000-0000E5010000}"/>
    <cellStyle name="Денежный 11 4" xfId="486" xr:uid="{00000000-0005-0000-0000-0000E6010000}"/>
    <cellStyle name="Денежный 11 5" xfId="487" xr:uid="{00000000-0005-0000-0000-0000E7010000}"/>
    <cellStyle name="Денежный 11 6" xfId="488" xr:uid="{00000000-0005-0000-0000-0000E8010000}"/>
    <cellStyle name="Денежный 11 7" xfId="489" xr:uid="{00000000-0005-0000-0000-0000E9010000}"/>
    <cellStyle name="Денежный 11 8" xfId="490" xr:uid="{00000000-0005-0000-0000-0000EA010000}"/>
    <cellStyle name="Денежный 11 9" xfId="491" xr:uid="{00000000-0005-0000-0000-0000EB010000}"/>
    <cellStyle name="Денежный 11 9 12" xfId="492" xr:uid="{00000000-0005-0000-0000-0000EC010000}"/>
    <cellStyle name="Денежный 11 9 2" xfId="493" xr:uid="{00000000-0005-0000-0000-0000ED010000}"/>
    <cellStyle name="Денежный 11 9 3" xfId="494" xr:uid="{00000000-0005-0000-0000-0000EE010000}"/>
    <cellStyle name="Денежный 11 9 4" xfId="495" xr:uid="{00000000-0005-0000-0000-0000EF010000}"/>
    <cellStyle name="Денежный 11 9 5" xfId="496" xr:uid="{00000000-0005-0000-0000-0000F0010000}"/>
    <cellStyle name="Денежный 11 9 6" xfId="497" xr:uid="{00000000-0005-0000-0000-0000F1010000}"/>
    <cellStyle name="Денежный 11 9 7" xfId="498" xr:uid="{00000000-0005-0000-0000-0000F2010000}"/>
    <cellStyle name="Денежный 11 9 8" xfId="499" xr:uid="{00000000-0005-0000-0000-0000F3010000}"/>
    <cellStyle name="Денежный 11 9 9" xfId="500" xr:uid="{00000000-0005-0000-0000-0000F4010000}"/>
    <cellStyle name="Денежный 12" xfId="501" xr:uid="{00000000-0005-0000-0000-0000F5010000}"/>
    <cellStyle name="Денежный 12 10" xfId="502" xr:uid="{00000000-0005-0000-0000-0000F6010000}"/>
    <cellStyle name="Денежный 12 11" xfId="503" xr:uid="{00000000-0005-0000-0000-0000F7010000}"/>
    <cellStyle name="Денежный 12 12" xfId="504" xr:uid="{00000000-0005-0000-0000-0000F8010000}"/>
    <cellStyle name="Денежный 12 12 10" xfId="505" xr:uid="{00000000-0005-0000-0000-0000F9010000}"/>
    <cellStyle name="Денежный 12 12 10 2" xfId="506" xr:uid="{00000000-0005-0000-0000-0000FA010000}"/>
    <cellStyle name="Денежный 12 12 10 3" xfId="507" xr:uid="{00000000-0005-0000-0000-0000FB010000}"/>
    <cellStyle name="Денежный 12 12 10 3 10" xfId="508" xr:uid="{00000000-0005-0000-0000-0000FC010000}"/>
    <cellStyle name="Денежный 12 12 10 3 11" xfId="509" xr:uid="{00000000-0005-0000-0000-0000FD010000}"/>
    <cellStyle name="Денежный 12 12 10 3 12" xfId="510" xr:uid="{00000000-0005-0000-0000-0000FE010000}"/>
    <cellStyle name="Денежный 12 12 10 3 2" xfId="511" xr:uid="{00000000-0005-0000-0000-0000FF010000}"/>
    <cellStyle name="Денежный 12 12 10 3 2 10" xfId="512" xr:uid="{00000000-0005-0000-0000-000000020000}"/>
    <cellStyle name="Денежный 12 12 10 3 2 11" xfId="513" xr:uid="{00000000-0005-0000-0000-000001020000}"/>
    <cellStyle name="Денежный 12 12 10 3 2 12" xfId="514" xr:uid="{00000000-0005-0000-0000-000002020000}"/>
    <cellStyle name="Денежный 12 12 10 3 2 2" xfId="515" xr:uid="{00000000-0005-0000-0000-000003020000}"/>
    <cellStyle name="Денежный 12 12 10 3 2 2 10" xfId="516" xr:uid="{00000000-0005-0000-0000-000004020000}"/>
    <cellStyle name="Денежный 12 12 10 3 2 2 2" xfId="517" xr:uid="{00000000-0005-0000-0000-000005020000}"/>
    <cellStyle name="Денежный 12 12 10 3 2 2 2 2" xfId="518" xr:uid="{00000000-0005-0000-0000-000006020000}"/>
    <cellStyle name="Денежный 12 12 10 3 2 2 2 2 2" xfId="519" xr:uid="{00000000-0005-0000-0000-000007020000}"/>
    <cellStyle name="Денежный 12 12 10 3 2 2 2 2 3" xfId="520" xr:uid="{00000000-0005-0000-0000-000008020000}"/>
    <cellStyle name="Денежный 12 12 10 3 2 2 2 2 4" xfId="521" xr:uid="{00000000-0005-0000-0000-000009020000}"/>
    <cellStyle name="Денежный 12 12 10 3 2 2 2 2 5" xfId="522" xr:uid="{00000000-0005-0000-0000-00000A020000}"/>
    <cellStyle name="Денежный 12 12 10 3 2 2 2 2 6" xfId="523" xr:uid="{00000000-0005-0000-0000-00000B020000}"/>
    <cellStyle name="Денежный 12 12 10 3 2 2 2 2 7" xfId="524" xr:uid="{00000000-0005-0000-0000-00000C020000}"/>
    <cellStyle name="Денежный 12 12 10 3 2 2 2 2 8" xfId="525" xr:uid="{00000000-0005-0000-0000-00000D020000}"/>
    <cellStyle name="Денежный 12 12 10 3 2 2 2 3" xfId="526" xr:uid="{00000000-0005-0000-0000-00000E020000}"/>
    <cellStyle name="Денежный 12 12 10 3 2 2 2 4" xfId="527" xr:uid="{00000000-0005-0000-0000-00000F020000}"/>
    <cellStyle name="Денежный 12 12 10 3 2 2 2 5" xfId="528" xr:uid="{00000000-0005-0000-0000-000010020000}"/>
    <cellStyle name="Денежный 12 12 10 3 2 2 2 6" xfId="529" xr:uid="{00000000-0005-0000-0000-000011020000}"/>
    <cellStyle name="Денежный 12 12 10 3 2 2 2 7" xfId="530" xr:uid="{00000000-0005-0000-0000-000012020000}"/>
    <cellStyle name="Денежный 12 12 10 3 2 2 2 8" xfId="531" xr:uid="{00000000-0005-0000-0000-000013020000}"/>
    <cellStyle name="Денежный 12 12 10 3 2 2 3" xfId="532" xr:uid="{00000000-0005-0000-0000-000014020000}"/>
    <cellStyle name="Денежный 12 12 10 3 2 2 4" xfId="533" xr:uid="{00000000-0005-0000-0000-000015020000}"/>
    <cellStyle name="Денежный 12 12 10 3 2 2 5" xfId="534" xr:uid="{00000000-0005-0000-0000-000016020000}"/>
    <cellStyle name="Денежный 12 12 10 3 2 2 6" xfId="535" xr:uid="{00000000-0005-0000-0000-000017020000}"/>
    <cellStyle name="Денежный 12 12 10 3 2 2 7" xfId="536" xr:uid="{00000000-0005-0000-0000-000018020000}"/>
    <cellStyle name="Денежный 12 12 10 3 2 2 8" xfId="537" xr:uid="{00000000-0005-0000-0000-000019020000}"/>
    <cellStyle name="Денежный 12 12 10 3 2 2 9" xfId="538" xr:uid="{00000000-0005-0000-0000-00001A020000}"/>
    <cellStyle name="Денежный 12 12 10 3 2 3" xfId="539" xr:uid="{00000000-0005-0000-0000-00001B020000}"/>
    <cellStyle name="Денежный 12 12 10 3 2 4" xfId="540" xr:uid="{00000000-0005-0000-0000-00001C020000}"/>
    <cellStyle name="Денежный 12 12 10 3 2 5" xfId="541" xr:uid="{00000000-0005-0000-0000-00001D020000}"/>
    <cellStyle name="Денежный 12 12 10 3 2 5 2" xfId="542" xr:uid="{00000000-0005-0000-0000-00001E020000}"/>
    <cellStyle name="Денежный 12 12 10 3 2 5 2 2" xfId="543" xr:uid="{00000000-0005-0000-0000-00001F020000}"/>
    <cellStyle name="Денежный 12 12 10 3 2 5 2 3" xfId="544" xr:uid="{00000000-0005-0000-0000-000020020000}"/>
    <cellStyle name="Денежный 12 12 10 3 2 5 2 4" xfId="545" xr:uid="{00000000-0005-0000-0000-000021020000}"/>
    <cellStyle name="Денежный 12 12 10 3 2 5 2 5" xfId="546" xr:uid="{00000000-0005-0000-0000-000022020000}"/>
    <cellStyle name="Денежный 12 12 10 3 2 5 2 6" xfId="547" xr:uid="{00000000-0005-0000-0000-000023020000}"/>
    <cellStyle name="Денежный 12 12 10 3 2 5 2 7" xfId="548" xr:uid="{00000000-0005-0000-0000-000024020000}"/>
    <cellStyle name="Денежный 12 12 10 3 2 5 2 8" xfId="549" xr:uid="{00000000-0005-0000-0000-000025020000}"/>
    <cellStyle name="Денежный 12 12 10 3 2 5 3" xfId="550" xr:uid="{00000000-0005-0000-0000-000026020000}"/>
    <cellStyle name="Денежный 12 12 10 3 2 5 4" xfId="551" xr:uid="{00000000-0005-0000-0000-000027020000}"/>
    <cellStyle name="Денежный 12 12 10 3 2 5 5" xfId="552" xr:uid="{00000000-0005-0000-0000-000028020000}"/>
    <cellStyle name="Денежный 12 12 10 3 2 5 6" xfId="553" xr:uid="{00000000-0005-0000-0000-000029020000}"/>
    <cellStyle name="Денежный 12 12 10 3 2 5 7" xfId="554" xr:uid="{00000000-0005-0000-0000-00002A020000}"/>
    <cellStyle name="Денежный 12 12 10 3 2 5 8" xfId="555" xr:uid="{00000000-0005-0000-0000-00002B020000}"/>
    <cellStyle name="Денежный 12 12 10 3 2 6" xfId="556" xr:uid="{00000000-0005-0000-0000-00002C020000}"/>
    <cellStyle name="Денежный 12 12 10 3 2 7" xfId="557" xr:uid="{00000000-0005-0000-0000-00002D020000}"/>
    <cellStyle name="Денежный 12 12 10 3 2 8" xfId="558" xr:uid="{00000000-0005-0000-0000-00002E020000}"/>
    <cellStyle name="Денежный 12 12 10 3 2 9" xfId="559" xr:uid="{00000000-0005-0000-0000-00002F020000}"/>
    <cellStyle name="Денежный 12 12 10 3 3" xfId="560" xr:uid="{00000000-0005-0000-0000-000030020000}"/>
    <cellStyle name="Денежный 12 12 10 3 3 10" xfId="561" xr:uid="{00000000-0005-0000-0000-000031020000}"/>
    <cellStyle name="Денежный 12 12 10 3 3 2" xfId="562" xr:uid="{00000000-0005-0000-0000-000032020000}"/>
    <cellStyle name="Денежный 12 12 10 3 3 2 2" xfId="563" xr:uid="{00000000-0005-0000-0000-000033020000}"/>
    <cellStyle name="Денежный 12 12 10 3 3 2 2 2" xfId="564" xr:uid="{00000000-0005-0000-0000-000034020000}"/>
    <cellStyle name="Денежный 12 12 10 3 3 2 2 3" xfId="565" xr:uid="{00000000-0005-0000-0000-000035020000}"/>
    <cellStyle name="Денежный 12 12 10 3 3 2 2 4" xfId="566" xr:uid="{00000000-0005-0000-0000-000036020000}"/>
    <cellStyle name="Денежный 12 12 10 3 3 2 2 5" xfId="567" xr:uid="{00000000-0005-0000-0000-000037020000}"/>
    <cellStyle name="Денежный 12 12 10 3 3 2 2 6" xfId="568" xr:uid="{00000000-0005-0000-0000-000038020000}"/>
    <cellStyle name="Денежный 12 12 10 3 3 2 2 7" xfId="569" xr:uid="{00000000-0005-0000-0000-000039020000}"/>
    <cellStyle name="Денежный 12 12 10 3 3 2 2 8" xfId="570" xr:uid="{00000000-0005-0000-0000-00003A020000}"/>
    <cellStyle name="Денежный 12 12 10 3 3 2 3" xfId="571" xr:uid="{00000000-0005-0000-0000-00003B020000}"/>
    <cellStyle name="Денежный 12 12 10 3 3 2 4" xfId="572" xr:uid="{00000000-0005-0000-0000-00003C020000}"/>
    <cellStyle name="Денежный 12 12 10 3 3 2 5" xfId="573" xr:uid="{00000000-0005-0000-0000-00003D020000}"/>
    <cellStyle name="Денежный 12 12 10 3 3 2 6" xfId="574" xr:uid="{00000000-0005-0000-0000-00003E020000}"/>
    <cellStyle name="Денежный 12 12 10 3 3 2 7" xfId="575" xr:uid="{00000000-0005-0000-0000-00003F020000}"/>
    <cellStyle name="Денежный 12 12 10 3 3 2 8" xfId="576" xr:uid="{00000000-0005-0000-0000-000040020000}"/>
    <cellStyle name="Денежный 12 12 10 3 3 3" xfId="577" xr:uid="{00000000-0005-0000-0000-000041020000}"/>
    <cellStyle name="Денежный 12 12 10 3 3 4" xfId="578" xr:uid="{00000000-0005-0000-0000-000042020000}"/>
    <cellStyle name="Денежный 12 12 10 3 3 5" xfId="579" xr:uid="{00000000-0005-0000-0000-000043020000}"/>
    <cellStyle name="Денежный 12 12 10 3 3 6" xfId="580" xr:uid="{00000000-0005-0000-0000-000044020000}"/>
    <cellStyle name="Денежный 12 12 10 3 3 7" xfId="581" xr:uid="{00000000-0005-0000-0000-000045020000}"/>
    <cellStyle name="Денежный 12 12 10 3 3 8" xfId="582" xr:uid="{00000000-0005-0000-0000-000046020000}"/>
    <cellStyle name="Денежный 12 12 10 3 3 9" xfId="583" xr:uid="{00000000-0005-0000-0000-000047020000}"/>
    <cellStyle name="Денежный 12 12 10 3 4" xfId="584" xr:uid="{00000000-0005-0000-0000-000048020000}"/>
    <cellStyle name="Денежный 12 12 10 3 5" xfId="585" xr:uid="{00000000-0005-0000-0000-000049020000}"/>
    <cellStyle name="Денежный 12 12 10 3 5 2" xfId="586" xr:uid="{00000000-0005-0000-0000-00004A020000}"/>
    <cellStyle name="Денежный 12 12 10 3 5 2 2" xfId="587" xr:uid="{00000000-0005-0000-0000-00004B020000}"/>
    <cellStyle name="Денежный 12 12 10 3 5 2 3" xfId="588" xr:uid="{00000000-0005-0000-0000-00004C020000}"/>
    <cellStyle name="Денежный 12 12 10 3 5 2 4" xfId="589" xr:uid="{00000000-0005-0000-0000-00004D020000}"/>
    <cellStyle name="Денежный 12 12 10 3 5 2 5" xfId="590" xr:uid="{00000000-0005-0000-0000-00004E020000}"/>
    <cellStyle name="Денежный 12 12 10 3 5 2 6" xfId="591" xr:uid="{00000000-0005-0000-0000-00004F020000}"/>
    <cellStyle name="Денежный 12 12 10 3 5 2 7" xfId="592" xr:uid="{00000000-0005-0000-0000-000050020000}"/>
    <cellStyle name="Денежный 12 12 10 3 5 2 8" xfId="593" xr:uid="{00000000-0005-0000-0000-000051020000}"/>
    <cellStyle name="Денежный 12 12 10 3 5 3" xfId="594" xr:uid="{00000000-0005-0000-0000-000052020000}"/>
    <cellStyle name="Денежный 12 12 10 3 5 4" xfId="595" xr:uid="{00000000-0005-0000-0000-000053020000}"/>
    <cellStyle name="Денежный 12 12 10 3 5 5" xfId="596" xr:uid="{00000000-0005-0000-0000-000054020000}"/>
    <cellStyle name="Денежный 12 12 10 3 5 6" xfId="597" xr:uid="{00000000-0005-0000-0000-000055020000}"/>
    <cellStyle name="Денежный 12 12 10 3 5 7" xfId="598" xr:uid="{00000000-0005-0000-0000-000056020000}"/>
    <cellStyle name="Денежный 12 12 10 3 5 8" xfId="599" xr:uid="{00000000-0005-0000-0000-000057020000}"/>
    <cellStyle name="Денежный 12 12 10 3 6" xfId="600" xr:uid="{00000000-0005-0000-0000-000058020000}"/>
    <cellStyle name="Денежный 12 12 10 3 7" xfId="601" xr:uid="{00000000-0005-0000-0000-000059020000}"/>
    <cellStyle name="Денежный 12 12 10 3 8" xfId="602" xr:uid="{00000000-0005-0000-0000-00005A020000}"/>
    <cellStyle name="Денежный 12 12 10 3 9" xfId="603" xr:uid="{00000000-0005-0000-0000-00005B020000}"/>
    <cellStyle name="Денежный 12 12 10 4" xfId="604" xr:uid="{00000000-0005-0000-0000-00005C020000}"/>
    <cellStyle name="Денежный 12 12 10 5" xfId="2352" xr:uid="{00000000-0005-0000-0000-00005D020000}"/>
    <cellStyle name="Денежный 12 12 11" xfId="605" xr:uid="{00000000-0005-0000-0000-00005E020000}"/>
    <cellStyle name="Денежный 12 12 11 10" xfId="606" xr:uid="{00000000-0005-0000-0000-00005F020000}"/>
    <cellStyle name="Денежный 12 12 11 11" xfId="607" xr:uid="{00000000-0005-0000-0000-000060020000}"/>
    <cellStyle name="Денежный 12 12 11 12" xfId="608" xr:uid="{00000000-0005-0000-0000-000061020000}"/>
    <cellStyle name="Денежный 12 12 11 2" xfId="609" xr:uid="{00000000-0005-0000-0000-000062020000}"/>
    <cellStyle name="Денежный 12 12 11 2 10" xfId="610" xr:uid="{00000000-0005-0000-0000-000063020000}"/>
    <cellStyle name="Денежный 12 12 11 2 11" xfId="611" xr:uid="{00000000-0005-0000-0000-000064020000}"/>
    <cellStyle name="Денежный 12 12 11 2 12" xfId="612" xr:uid="{00000000-0005-0000-0000-000065020000}"/>
    <cellStyle name="Денежный 12 12 11 2 2" xfId="613" xr:uid="{00000000-0005-0000-0000-000066020000}"/>
    <cellStyle name="Денежный 12 12 11 2 2 10" xfId="614" xr:uid="{00000000-0005-0000-0000-000067020000}"/>
    <cellStyle name="Денежный 12 12 11 2 2 2" xfId="615" xr:uid="{00000000-0005-0000-0000-000068020000}"/>
    <cellStyle name="Денежный 12 12 11 2 2 2 2" xfId="616" xr:uid="{00000000-0005-0000-0000-000069020000}"/>
    <cellStyle name="Денежный 12 12 11 2 2 2 2 2" xfId="617" xr:uid="{00000000-0005-0000-0000-00006A020000}"/>
    <cellStyle name="Денежный 12 12 11 2 2 2 2 3" xfId="618" xr:uid="{00000000-0005-0000-0000-00006B020000}"/>
    <cellStyle name="Денежный 12 12 11 2 2 2 2 4" xfId="619" xr:uid="{00000000-0005-0000-0000-00006C020000}"/>
    <cellStyle name="Денежный 12 12 11 2 2 2 2 5" xfId="620" xr:uid="{00000000-0005-0000-0000-00006D020000}"/>
    <cellStyle name="Денежный 12 12 11 2 2 2 2 6" xfId="621" xr:uid="{00000000-0005-0000-0000-00006E020000}"/>
    <cellStyle name="Денежный 12 12 11 2 2 2 2 7" xfId="622" xr:uid="{00000000-0005-0000-0000-00006F020000}"/>
    <cellStyle name="Денежный 12 12 11 2 2 2 2 8" xfId="623" xr:uid="{00000000-0005-0000-0000-000070020000}"/>
    <cellStyle name="Денежный 12 12 11 2 2 2 3" xfId="624" xr:uid="{00000000-0005-0000-0000-000071020000}"/>
    <cellStyle name="Денежный 12 12 11 2 2 2 4" xfId="625" xr:uid="{00000000-0005-0000-0000-000072020000}"/>
    <cellStyle name="Денежный 12 12 11 2 2 2 5" xfId="626" xr:uid="{00000000-0005-0000-0000-000073020000}"/>
    <cellStyle name="Денежный 12 12 11 2 2 2 6" xfId="627" xr:uid="{00000000-0005-0000-0000-000074020000}"/>
    <cellStyle name="Денежный 12 12 11 2 2 2 7" xfId="628" xr:uid="{00000000-0005-0000-0000-000075020000}"/>
    <cellStyle name="Денежный 12 12 11 2 2 2 8" xfId="629" xr:uid="{00000000-0005-0000-0000-000076020000}"/>
    <cellStyle name="Денежный 12 12 11 2 2 3" xfId="630" xr:uid="{00000000-0005-0000-0000-000077020000}"/>
    <cellStyle name="Денежный 12 12 11 2 2 4" xfId="631" xr:uid="{00000000-0005-0000-0000-000078020000}"/>
    <cellStyle name="Денежный 12 12 11 2 2 5" xfId="632" xr:uid="{00000000-0005-0000-0000-000079020000}"/>
    <cellStyle name="Денежный 12 12 11 2 2 6" xfId="633" xr:uid="{00000000-0005-0000-0000-00007A020000}"/>
    <cellStyle name="Денежный 12 12 11 2 2 7" xfId="634" xr:uid="{00000000-0005-0000-0000-00007B020000}"/>
    <cellStyle name="Денежный 12 12 11 2 2 8" xfId="635" xr:uid="{00000000-0005-0000-0000-00007C020000}"/>
    <cellStyle name="Денежный 12 12 11 2 2 9" xfId="636" xr:uid="{00000000-0005-0000-0000-00007D020000}"/>
    <cellStyle name="Денежный 12 12 11 2 3" xfId="637" xr:uid="{00000000-0005-0000-0000-00007E020000}"/>
    <cellStyle name="Денежный 12 12 11 2 4" xfId="638" xr:uid="{00000000-0005-0000-0000-00007F020000}"/>
    <cellStyle name="Денежный 12 12 11 2 5" xfId="639" xr:uid="{00000000-0005-0000-0000-000080020000}"/>
    <cellStyle name="Денежный 12 12 11 2 5 2" xfId="640" xr:uid="{00000000-0005-0000-0000-000081020000}"/>
    <cellStyle name="Денежный 12 12 11 2 5 2 2" xfId="641" xr:uid="{00000000-0005-0000-0000-000082020000}"/>
    <cellStyle name="Денежный 12 12 11 2 5 2 3" xfId="642" xr:uid="{00000000-0005-0000-0000-000083020000}"/>
    <cellStyle name="Денежный 12 12 11 2 5 2 4" xfId="643" xr:uid="{00000000-0005-0000-0000-000084020000}"/>
    <cellStyle name="Денежный 12 12 11 2 5 2 5" xfId="644" xr:uid="{00000000-0005-0000-0000-000085020000}"/>
    <cellStyle name="Денежный 12 12 11 2 5 2 6" xfId="645" xr:uid="{00000000-0005-0000-0000-000086020000}"/>
    <cellStyle name="Денежный 12 12 11 2 5 2 7" xfId="646" xr:uid="{00000000-0005-0000-0000-000087020000}"/>
    <cellStyle name="Денежный 12 12 11 2 5 2 8" xfId="647" xr:uid="{00000000-0005-0000-0000-000088020000}"/>
    <cellStyle name="Денежный 12 12 11 2 5 3" xfId="648" xr:uid="{00000000-0005-0000-0000-000089020000}"/>
    <cellStyle name="Денежный 12 12 11 2 5 4" xfId="649" xr:uid="{00000000-0005-0000-0000-00008A020000}"/>
    <cellStyle name="Денежный 12 12 11 2 5 5" xfId="650" xr:uid="{00000000-0005-0000-0000-00008B020000}"/>
    <cellStyle name="Денежный 12 12 11 2 5 6" xfId="651" xr:uid="{00000000-0005-0000-0000-00008C020000}"/>
    <cellStyle name="Денежный 12 12 11 2 5 7" xfId="652" xr:uid="{00000000-0005-0000-0000-00008D020000}"/>
    <cellStyle name="Денежный 12 12 11 2 5 8" xfId="653" xr:uid="{00000000-0005-0000-0000-00008E020000}"/>
    <cellStyle name="Денежный 12 12 11 2 6" xfId="654" xr:uid="{00000000-0005-0000-0000-00008F020000}"/>
    <cellStyle name="Денежный 12 12 11 2 7" xfId="655" xr:uid="{00000000-0005-0000-0000-000090020000}"/>
    <cellStyle name="Денежный 12 12 11 2 8" xfId="656" xr:uid="{00000000-0005-0000-0000-000091020000}"/>
    <cellStyle name="Денежный 12 12 11 2 9" xfId="657" xr:uid="{00000000-0005-0000-0000-000092020000}"/>
    <cellStyle name="Денежный 12 12 11 3" xfId="658" xr:uid="{00000000-0005-0000-0000-000093020000}"/>
    <cellStyle name="Денежный 12 12 11 3 10" xfId="659" xr:uid="{00000000-0005-0000-0000-000094020000}"/>
    <cellStyle name="Денежный 12 12 11 3 2" xfId="660" xr:uid="{00000000-0005-0000-0000-000095020000}"/>
    <cellStyle name="Денежный 12 12 11 3 2 2" xfId="661" xr:uid="{00000000-0005-0000-0000-000096020000}"/>
    <cellStyle name="Денежный 12 12 11 3 2 2 2" xfId="662" xr:uid="{00000000-0005-0000-0000-000097020000}"/>
    <cellStyle name="Денежный 12 12 11 3 2 2 3" xfId="663" xr:uid="{00000000-0005-0000-0000-000098020000}"/>
    <cellStyle name="Денежный 12 12 11 3 2 2 4" xfId="664" xr:uid="{00000000-0005-0000-0000-000099020000}"/>
    <cellStyle name="Денежный 12 12 11 3 2 2 5" xfId="665" xr:uid="{00000000-0005-0000-0000-00009A020000}"/>
    <cellStyle name="Денежный 12 12 11 3 2 2 6" xfId="666" xr:uid="{00000000-0005-0000-0000-00009B020000}"/>
    <cellStyle name="Денежный 12 12 11 3 2 2 7" xfId="667" xr:uid="{00000000-0005-0000-0000-00009C020000}"/>
    <cellStyle name="Денежный 12 12 11 3 2 2 8" xfId="668" xr:uid="{00000000-0005-0000-0000-00009D020000}"/>
    <cellStyle name="Денежный 12 12 11 3 2 3" xfId="669" xr:uid="{00000000-0005-0000-0000-00009E020000}"/>
    <cellStyle name="Денежный 12 12 11 3 2 4" xfId="670" xr:uid="{00000000-0005-0000-0000-00009F020000}"/>
    <cellStyle name="Денежный 12 12 11 3 2 5" xfId="671" xr:uid="{00000000-0005-0000-0000-0000A0020000}"/>
    <cellStyle name="Денежный 12 12 11 3 2 6" xfId="672" xr:uid="{00000000-0005-0000-0000-0000A1020000}"/>
    <cellStyle name="Денежный 12 12 11 3 2 7" xfId="673" xr:uid="{00000000-0005-0000-0000-0000A2020000}"/>
    <cellStyle name="Денежный 12 12 11 3 2 8" xfId="674" xr:uid="{00000000-0005-0000-0000-0000A3020000}"/>
    <cellStyle name="Денежный 12 12 11 3 3" xfId="675" xr:uid="{00000000-0005-0000-0000-0000A4020000}"/>
    <cellStyle name="Денежный 12 12 11 3 4" xfId="676" xr:uid="{00000000-0005-0000-0000-0000A5020000}"/>
    <cellStyle name="Денежный 12 12 11 3 5" xfId="677" xr:uid="{00000000-0005-0000-0000-0000A6020000}"/>
    <cellStyle name="Денежный 12 12 11 3 6" xfId="678" xr:uid="{00000000-0005-0000-0000-0000A7020000}"/>
    <cellStyle name="Денежный 12 12 11 3 7" xfId="679" xr:uid="{00000000-0005-0000-0000-0000A8020000}"/>
    <cellStyle name="Денежный 12 12 11 3 8" xfId="680" xr:uid="{00000000-0005-0000-0000-0000A9020000}"/>
    <cellStyle name="Денежный 12 12 11 3 9" xfId="681" xr:uid="{00000000-0005-0000-0000-0000AA020000}"/>
    <cellStyle name="Денежный 12 12 11 4" xfId="682" xr:uid="{00000000-0005-0000-0000-0000AB020000}"/>
    <cellStyle name="Денежный 12 12 11 5" xfId="683" xr:uid="{00000000-0005-0000-0000-0000AC020000}"/>
    <cellStyle name="Денежный 12 12 11 5 2" xfId="684" xr:uid="{00000000-0005-0000-0000-0000AD020000}"/>
    <cellStyle name="Денежный 12 12 11 5 2 2" xfId="685" xr:uid="{00000000-0005-0000-0000-0000AE020000}"/>
    <cellStyle name="Денежный 12 12 11 5 2 3" xfId="686" xr:uid="{00000000-0005-0000-0000-0000AF020000}"/>
    <cellStyle name="Денежный 12 12 11 5 2 4" xfId="687" xr:uid="{00000000-0005-0000-0000-0000B0020000}"/>
    <cellStyle name="Денежный 12 12 11 5 2 5" xfId="688" xr:uid="{00000000-0005-0000-0000-0000B1020000}"/>
    <cellStyle name="Денежный 12 12 11 5 2 6" xfId="689" xr:uid="{00000000-0005-0000-0000-0000B2020000}"/>
    <cellStyle name="Денежный 12 12 11 5 2 7" xfId="690" xr:uid="{00000000-0005-0000-0000-0000B3020000}"/>
    <cellStyle name="Денежный 12 12 11 5 2 8" xfId="691" xr:uid="{00000000-0005-0000-0000-0000B4020000}"/>
    <cellStyle name="Денежный 12 12 11 5 3" xfId="692" xr:uid="{00000000-0005-0000-0000-0000B5020000}"/>
    <cellStyle name="Денежный 12 12 11 5 4" xfId="693" xr:uid="{00000000-0005-0000-0000-0000B6020000}"/>
    <cellStyle name="Денежный 12 12 11 5 5" xfId="694" xr:uid="{00000000-0005-0000-0000-0000B7020000}"/>
    <cellStyle name="Денежный 12 12 11 5 6" xfId="695" xr:uid="{00000000-0005-0000-0000-0000B8020000}"/>
    <cellStyle name="Денежный 12 12 11 5 7" xfId="696" xr:uid="{00000000-0005-0000-0000-0000B9020000}"/>
    <cellStyle name="Денежный 12 12 11 5 8" xfId="697" xr:uid="{00000000-0005-0000-0000-0000BA020000}"/>
    <cellStyle name="Денежный 12 12 11 6" xfId="698" xr:uid="{00000000-0005-0000-0000-0000BB020000}"/>
    <cellStyle name="Денежный 12 12 11 7" xfId="699" xr:uid="{00000000-0005-0000-0000-0000BC020000}"/>
    <cellStyle name="Денежный 12 12 11 8" xfId="700" xr:uid="{00000000-0005-0000-0000-0000BD020000}"/>
    <cellStyle name="Денежный 12 12 11 9" xfId="701" xr:uid="{00000000-0005-0000-0000-0000BE020000}"/>
    <cellStyle name="Денежный 12 12 12" xfId="702" xr:uid="{00000000-0005-0000-0000-0000BF020000}"/>
    <cellStyle name="Денежный 12 12 13" xfId="703" xr:uid="{00000000-0005-0000-0000-0000C0020000}"/>
    <cellStyle name="Денежный 12 12 13 10" xfId="704" xr:uid="{00000000-0005-0000-0000-0000C1020000}"/>
    <cellStyle name="Денежный 12 12 13 2" xfId="705" xr:uid="{00000000-0005-0000-0000-0000C2020000}"/>
    <cellStyle name="Денежный 12 12 13 2 2" xfId="706" xr:uid="{00000000-0005-0000-0000-0000C3020000}"/>
    <cellStyle name="Денежный 12 12 13 2 2 2" xfId="707" xr:uid="{00000000-0005-0000-0000-0000C4020000}"/>
    <cellStyle name="Денежный 12 12 13 2 2 3" xfId="708" xr:uid="{00000000-0005-0000-0000-0000C5020000}"/>
    <cellStyle name="Денежный 12 12 13 2 2 4" xfId="709" xr:uid="{00000000-0005-0000-0000-0000C6020000}"/>
    <cellStyle name="Денежный 12 12 13 2 2 5" xfId="710" xr:uid="{00000000-0005-0000-0000-0000C7020000}"/>
    <cellStyle name="Денежный 12 12 13 2 2 6" xfId="711" xr:uid="{00000000-0005-0000-0000-0000C8020000}"/>
    <cellStyle name="Денежный 12 12 13 2 2 7" xfId="712" xr:uid="{00000000-0005-0000-0000-0000C9020000}"/>
    <cellStyle name="Денежный 12 12 13 2 2 8" xfId="713" xr:uid="{00000000-0005-0000-0000-0000CA020000}"/>
    <cellStyle name="Денежный 12 12 13 2 3" xfId="714" xr:uid="{00000000-0005-0000-0000-0000CB020000}"/>
    <cellStyle name="Денежный 12 12 13 2 4" xfId="715" xr:uid="{00000000-0005-0000-0000-0000CC020000}"/>
    <cellStyle name="Денежный 12 12 13 2 5" xfId="716" xr:uid="{00000000-0005-0000-0000-0000CD020000}"/>
    <cellStyle name="Денежный 12 12 13 2 6" xfId="717" xr:uid="{00000000-0005-0000-0000-0000CE020000}"/>
    <cellStyle name="Денежный 12 12 13 2 7" xfId="718" xr:uid="{00000000-0005-0000-0000-0000CF020000}"/>
    <cellStyle name="Денежный 12 12 13 2 8" xfId="719" xr:uid="{00000000-0005-0000-0000-0000D0020000}"/>
    <cellStyle name="Денежный 12 12 13 3" xfId="720" xr:uid="{00000000-0005-0000-0000-0000D1020000}"/>
    <cellStyle name="Денежный 12 12 13 4" xfId="721" xr:uid="{00000000-0005-0000-0000-0000D2020000}"/>
    <cellStyle name="Денежный 12 12 13 5" xfId="722" xr:uid="{00000000-0005-0000-0000-0000D3020000}"/>
    <cellStyle name="Денежный 12 12 13 6" xfId="723" xr:uid="{00000000-0005-0000-0000-0000D4020000}"/>
    <cellStyle name="Денежный 12 12 13 7" xfId="724" xr:uid="{00000000-0005-0000-0000-0000D5020000}"/>
    <cellStyle name="Денежный 12 12 13 8" xfId="725" xr:uid="{00000000-0005-0000-0000-0000D6020000}"/>
    <cellStyle name="Денежный 12 12 13 9" xfId="726" xr:uid="{00000000-0005-0000-0000-0000D7020000}"/>
    <cellStyle name="Денежный 12 12 14" xfId="727" xr:uid="{00000000-0005-0000-0000-0000D8020000}"/>
    <cellStyle name="Денежный 12 12 15" xfId="728" xr:uid="{00000000-0005-0000-0000-0000D9020000}"/>
    <cellStyle name="Денежный 12 12 16" xfId="729" xr:uid="{00000000-0005-0000-0000-0000DA020000}"/>
    <cellStyle name="Денежный 12 12 16 2" xfId="730" xr:uid="{00000000-0005-0000-0000-0000DB020000}"/>
    <cellStyle name="Денежный 12 12 16 2 2" xfId="731" xr:uid="{00000000-0005-0000-0000-0000DC020000}"/>
    <cellStyle name="Денежный 12 12 16 2 3" xfId="732" xr:uid="{00000000-0005-0000-0000-0000DD020000}"/>
    <cellStyle name="Денежный 12 12 16 2 4" xfId="733" xr:uid="{00000000-0005-0000-0000-0000DE020000}"/>
    <cellStyle name="Денежный 12 12 16 2 5" xfId="734" xr:uid="{00000000-0005-0000-0000-0000DF020000}"/>
    <cellStyle name="Денежный 12 12 16 2 6" xfId="735" xr:uid="{00000000-0005-0000-0000-0000E0020000}"/>
    <cellStyle name="Денежный 12 12 16 2 7" xfId="736" xr:uid="{00000000-0005-0000-0000-0000E1020000}"/>
    <cellStyle name="Денежный 12 12 16 2 8" xfId="737" xr:uid="{00000000-0005-0000-0000-0000E2020000}"/>
    <cellStyle name="Денежный 12 12 16 3" xfId="738" xr:uid="{00000000-0005-0000-0000-0000E3020000}"/>
    <cellStyle name="Денежный 12 12 16 4" xfId="739" xr:uid="{00000000-0005-0000-0000-0000E4020000}"/>
    <cellStyle name="Денежный 12 12 16 5" xfId="740" xr:uid="{00000000-0005-0000-0000-0000E5020000}"/>
    <cellStyle name="Денежный 12 12 16 6" xfId="741" xr:uid="{00000000-0005-0000-0000-0000E6020000}"/>
    <cellStyle name="Денежный 12 12 16 7" xfId="742" xr:uid="{00000000-0005-0000-0000-0000E7020000}"/>
    <cellStyle name="Денежный 12 12 16 8" xfId="743" xr:uid="{00000000-0005-0000-0000-0000E8020000}"/>
    <cellStyle name="Денежный 12 12 17" xfId="744" xr:uid="{00000000-0005-0000-0000-0000E9020000}"/>
    <cellStyle name="Денежный 12 12 18" xfId="745" xr:uid="{00000000-0005-0000-0000-0000EA020000}"/>
    <cellStyle name="Денежный 12 12 19" xfId="746" xr:uid="{00000000-0005-0000-0000-0000EB020000}"/>
    <cellStyle name="Денежный 12 12 2" xfId="747" xr:uid="{00000000-0005-0000-0000-0000EC020000}"/>
    <cellStyle name="Денежный 12 12 2 2" xfId="748" xr:uid="{00000000-0005-0000-0000-0000ED020000}"/>
    <cellStyle name="Денежный 12 12 2 3" xfId="749" xr:uid="{00000000-0005-0000-0000-0000EE020000}"/>
    <cellStyle name="Денежный 12 12 2 4" xfId="750" xr:uid="{00000000-0005-0000-0000-0000EF020000}"/>
    <cellStyle name="Денежный 12 12 20" xfId="751" xr:uid="{00000000-0005-0000-0000-0000F0020000}"/>
    <cellStyle name="Денежный 12 12 21" xfId="752" xr:uid="{00000000-0005-0000-0000-0000F1020000}"/>
    <cellStyle name="Денежный 12 12 22" xfId="753" xr:uid="{00000000-0005-0000-0000-0000F2020000}"/>
    <cellStyle name="Денежный 12 12 23" xfId="754" xr:uid="{00000000-0005-0000-0000-0000F3020000}"/>
    <cellStyle name="Денежный 12 12 3" xfId="755" xr:uid="{00000000-0005-0000-0000-0000F4020000}"/>
    <cellStyle name="Денежный 12 12 3 2" xfId="756" xr:uid="{00000000-0005-0000-0000-0000F5020000}"/>
    <cellStyle name="Денежный 12 12 3 3" xfId="757" xr:uid="{00000000-0005-0000-0000-0000F6020000}"/>
    <cellStyle name="Денежный 12 12 3 4" xfId="758" xr:uid="{00000000-0005-0000-0000-0000F7020000}"/>
    <cellStyle name="Денежный 12 12 3 5" xfId="759" xr:uid="{00000000-0005-0000-0000-0000F8020000}"/>
    <cellStyle name="Денежный 12 12 3 6" xfId="760" xr:uid="{00000000-0005-0000-0000-0000F9020000}"/>
    <cellStyle name="Денежный 12 12 4" xfId="761" xr:uid="{00000000-0005-0000-0000-0000FA020000}"/>
    <cellStyle name="Денежный 12 12 5" xfId="762" xr:uid="{00000000-0005-0000-0000-0000FB020000}"/>
    <cellStyle name="Денежный 12 12 5 2" xfId="763" xr:uid="{00000000-0005-0000-0000-0000FC020000}"/>
    <cellStyle name="Денежный 12 12 5 4" xfId="764" xr:uid="{00000000-0005-0000-0000-0000FD020000}"/>
    <cellStyle name="Денежный 12 12 6" xfId="765" xr:uid="{00000000-0005-0000-0000-0000FE020000}"/>
    <cellStyle name="Денежный 12 12 7" xfId="766" xr:uid="{00000000-0005-0000-0000-0000FF020000}"/>
    <cellStyle name="Денежный 12 12 8" xfId="767" xr:uid="{00000000-0005-0000-0000-000000030000}"/>
    <cellStyle name="Денежный 12 12 9" xfId="768" xr:uid="{00000000-0005-0000-0000-000001030000}"/>
    <cellStyle name="Денежный 12 12_Мастер" xfId="769" xr:uid="{00000000-0005-0000-0000-000002030000}"/>
    <cellStyle name="Денежный 12 13" xfId="770" xr:uid="{00000000-0005-0000-0000-000003030000}"/>
    <cellStyle name="Денежный 12 14" xfId="771" xr:uid="{00000000-0005-0000-0000-000004030000}"/>
    <cellStyle name="Денежный 12 15" xfId="772" xr:uid="{00000000-0005-0000-0000-000005030000}"/>
    <cellStyle name="Денежный 12 16" xfId="773" xr:uid="{00000000-0005-0000-0000-000006030000}"/>
    <cellStyle name="Денежный 12 17" xfId="774" xr:uid="{00000000-0005-0000-0000-000007030000}"/>
    <cellStyle name="Денежный 12 18" xfId="775" xr:uid="{00000000-0005-0000-0000-000008030000}"/>
    <cellStyle name="Денежный 12 19" xfId="776" xr:uid="{00000000-0005-0000-0000-000009030000}"/>
    <cellStyle name="Денежный 12 2" xfId="777" xr:uid="{00000000-0005-0000-0000-00000A030000}"/>
    <cellStyle name="Денежный 12 2 2" xfId="778" xr:uid="{00000000-0005-0000-0000-00000B030000}"/>
    <cellStyle name="Денежный 12 2 3" xfId="779" xr:uid="{00000000-0005-0000-0000-00000C030000}"/>
    <cellStyle name="Денежный 12 20" xfId="780" xr:uid="{00000000-0005-0000-0000-00000D030000}"/>
    <cellStyle name="Денежный 12 21" xfId="781" xr:uid="{00000000-0005-0000-0000-00000E030000}"/>
    <cellStyle name="Денежный 12 3" xfId="782" xr:uid="{00000000-0005-0000-0000-00000F030000}"/>
    <cellStyle name="Денежный 12 3 2" xfId="783" xr:uid="{00000000-0005-0000-0000-000010030000}"/>
    <cellStyle name="Денежный 12 4" xfId="784" xr:uid="{00000000-0005-0000-0000-000011030000}"/>
    <cellStyle name="Денежный 12 5" xfId="785" xr:uid="{00000000-0005-0000-0000-000012030000}"/>
    <cellStyle name="Денежный 12 6" xfId="786" xr:uid="{00000000-0005-0000-0000-000013030000}"/>
    <cellStyle name="Денежный 12 7" xfId="787" xr:uid="{00000000-0005-0000-0000-000014030000}"/>
    <cellStyle name="Денежный 12 8" xfId="788" xr:uid="{00000000-0005-0000-0000-000015030000}"/>
    <cellStyle name="Денежный 12 9" xfId="789" xr:uid="{00000000-0005-0000-0000-000016030000}"/>
    <cellStyle name="Денежный 13 10" xfId="790" xr:uid="{00000000-0005-0000-0000-000017030000}"/>
    <cellStyle name="Денежный 13 2" xfId="791" xr:uid="{00000000-0005-0000-0000-000018030000}"/>
    <cellStyle name="Денежный 13 3" xfId="792" xr:uid="{00000000-0005-0000-0000-000019030000}"/>
    <cellStyle name="Денежный 13 4" xfId="793" xr:uid="{00000000-0005-0000-0000-00001A030000}"/>
    <cellStyle name="Денежный 13 5" xfId="794" xr:uid="{00000000-0005-0000-0000-00001B030000}"/>
    <cellStyle name="Денежный 13 6" xfId="795" xr:uid="{00000000-0005-0000-0000-00001C030000}"/>
    <cellStyle name="Денежный 13 7" xfId="796" xr:uid="{00000000-0005-0000-0000-00001D030000}"/>
    <cellStyle name="Денежный 13 8" xfId="797" xr:uid="{00000000-0005-0000-0000-00001E030000}"/>
    <cellStyle name="Денежный 13 9" xfId="798" xr:uid="{00000000-0005-0000-0000-00001F030000}"/>
    <cellStyle name="Денежный 14 2" xfId="799" xr:uid="{00000000-0005-0000-0000-000020030000}"/>
    <cellStyle name="Денежный 14 3" xfId="800" xr:uid="{00000000-0005-0000-0000-000021030000}"/>
    <cellStyle name="Денежный 14 4" xfId="801" xr:uid="{00000000-0005-0000-0000-000022030000}"/>
    <cellStyle name="Денежный 14 5" xfId="802" xr:uid="{00000000-0005-0000-0000-000023030000}"/>
    <cellStyle name="Денежный 14 6" xfId="803" xr:uid="{00000000-0005-0000-0000-000024030000}"/>
    <cellStyle name="Денежный 14 7" xfId="804" xr:uid="{00000000-0005-0000-0000-000025030000}"/>
    <cellStyle name="Денежный 14 8" xfId="805" xr:uid="{00000000-0005-0000-0000-000026030000}"/>
    <cellStyle name="Денежный 14 9" xfId="806" xr:uid="{00000000-0005-0000-0000-000027030000}"/>
    <cellStyle name="Денежный 16" xfId="807" xr:uid="{00000000-0005-0000-0000-000028030000}"/>
    <cellStyle name="Денежный 18" xfId="808" xr:uid="{00000000-0005-0000-0000-000029030000}"/>
    <cellStyle name="Денежный 2" xfId="809" xr:uid="{00000000-0005-0000-0000-00002A030000}"/>
    <cellStyle name="Денежный 2 10" xfId="810" xr:uid="{00000000-0005-0000-0000-00002B030000}"/>
    <cellStyle name="Денежный 2 10 2" xfId="811" xr:uid="{00000000-0005-0000-0000-00002C030000}"/>
    <cellStyle name="Денежный 2 10 2 10" xfId="812" xr:uid="{00000000-0005-0000-0000-00002D030000}"/>
    <cellStyle name="Денежный 2 10 2 10 2" xfId="2338" xr:uid="{00000000-0005-0000-0000-00002E030000}"/>
    <cellStyle name="Денежный 2 10 2 11" xfId="813" xr:uid="{00000000-0005-0000-0000-00002F030000}"/>
    <cellStyle name="Денежный 2 10 2 12" xfId="814" xr:uid="{00000000-0005-0000-0000-000030030000}"/>
    <cellStyle name="Денежный 2 10 2 13" xfId="815" xr:uid="{00000000-0005-0000-0000-000031030000}"/>
    <cellStyle name="Денежный 2 10 2 14" xfId="816" xr:uid="{00000000-0005-0000-0000-000032030000}"/>
    <cellStyle name="Денежный 2 10 2 15" xfId="817" xr:uid="{00000000-0005-0000-0000-000033030000}"/>
    <cellStyle name="Денежный 2 10 2 16" xfId="818" xr:uid="{00000000-0005-0000-0000-000034030000}"/>
    <cellStyle name="Денежный 2 10 2 17" xfId="819" xr:uid="{00000000-0005-0000-0000-000035030000}"/>
    <cellStyle name="Денежный 2 10 2 18" xfId="820" xr:uid="{00000000-0005-0000-0000-000036030000}"/>
    <cellStyle name="Денежный 2 10 2 2" xfId="821" xr:uid="{00000000-0005-0000-0000-000037030000}"/>
    <cellStyle name="Денежный 2 10 2 2 2" xfId="822" xr:uid="{00000000-0005-0000-0000-000038030000}"/>
    <cellStyle name="Денежный 2 10 2 2 3" xfId="823" xr:uid="{00000000-0005-0000-0000-000039030000}"/>
    <cellStyle name="Денежный 2 10 2 2 4" xfId="824" xr:uid="{00000000-0005-0000-0000-00003A030000}"/>
    <cellStyle name="Денежный 2 10 2 3" xfId="825" xr:uid="{00000000-0005-0000-0000-00003B030000}"/>
    <cellStyle name="Денежный 2 10 2 4" xfId="826" xr:uid="{00000000-0005-0000-0000-00003C030000}"/>
    <cellStyle name="Денежный 2 10 2 5" xfId="827" xr:uid="{00000000-0005-0000-0000-00003D030000}"/>
    <cellStyle name="Денежный 2 10 2 6" xfId="828" xr:uid="{00000000-0005-0000-0000-00003E030000}"/>
    <cellStyle name="Денежный 2 10 2 7" xfId="829" xr:uid="{00000000-0005-0000-0000-00003F030000}"/>
    <cellStyle name="Денежный 2 10 2 8" xfId="830" xr:uid="{00000000-0005-0000-0000-000040030000}"/>
    <cellStyle name="Денежный 2 10 2 9" xfId="831" xr:uid="{00000000-0005-0000-0000-000041030000}"/>
    <cellStyle name="Денежный 2 10 3" xfId="832" xr:uid="{00000000-0005-0000-0000-000042030000}"/>
    <cellStyle name="Денежный 2 10 4" xfId="833" xr:uid="{00000000-0005-0000-0000-000043030000}"/>
    <cellStyle name="Денежный 2 10 5" xfId="834" xr:uid="{00000000-0005-0000-0000-000044030000}"/>
    <cellStyle name="Денежный 2 10 6" xfId="835" xr:uid="{00000000-0005-0000-0000-000045030000}"/>
    <cellStyle name="Денежный 2 10 7" xfId="836" xr:uid="{00000000-0005-0000-0000-000046030000}"/>
    <cellStyle name="Денежный 2 11" xfId="837" xr:uid="{00000000-0005-0000-0000-000047030000}"/>
    <cellStyle name="Денежный 2 11 2" xfId="838" xr:uid="{00000000-0005-0000-0000-000048030000}"/>
    <cellStyle name="Денежный 2 11 2 2" xfId="839" xr:uid="{00000000-0005-0000-0000-000049030000}"/>
    <cellStyle name="Денежный 2 11 2 3" xfId="840" xr:uid="{00000000-0005-0000-0000-00004A030000}"/>
    <cellStyle name="Денежный 2 11 3" xfId="841" xr:uid="{00000000-0005-0000-0000-00004B030000}"/>
    <cellStyle name="Денежный 2 11 4" xfId="842" xr:uid="{00000000-0005-0000-0000-00004C030000}"/>
    <cellStyle name="Денежный 2 11 5" xfId="843" xr:uid="{00000000-0005-0000-0000-00004D030000}"/>
    <cellStyle name="Денежный 2 11 6" xfId="844" xr:uid="{00000000-0005-0000-0000-00004E030000}"/>
    <cellStyle name="Денежный 2 11 7" xfId="845" xr:uid="{00000000-0005-0000-0000-00004F030000}"/>
    <cellStyle name="Денежный 2 12" xfId="846" xr:uid="{00000000-0005-0000-0000-000050030000}"/>
    <cellStyle name="Денежный 2 13" xfId="847" xr:uid="{00000000-0005-0000-0000-000051030000}"/>
    <cellStyle name="Денежный 2 13 2" xfId="848" xr:uid="{00000000-0005-0000-0000-000052030000}"/>
    <cellStyle name="Денежный 2 13 3" xfId="849" xr:uid="{00000000-0005-0000-0000-000053030000}"/>
    <cellStyle name="Денежный 2 14" xfId="850" xr:uid="{00000000-0005-0000-0000-000054030000}"/>
    <cellStyle name="Денежный 2 15" xfId="851" xr:uid="{00000000-0005-0000-0000-000055030000}"/>
    <cellStyle name="Денежный 2 16" xfId="852" xr:uid="{00000000-0005-0000-0000-000056030000}"/>
    <cellStyle name="Денежный 2 17" xfId="853" xr:uid="{00000000-0005-0000-0000-000057030000}"/>
    <cellStyle name="Денежный 2 18" xfId="854" xr:uid="{00000000-0005-0000-0000-000058030000}"/>
    <cellStyle name="Денежный 2 19" xfId="855" xr:uid="{00000000-0005-0000-0000-000059030000}"/>
    <cellStyle name="Денежный 2 2" xfId="856" xr:uid="{00000000-0005-0000-0000-00005A030000}"/>
    <cellStyle name="Денежный 2 2 10" xfId="857" xr:uid="{00000000-0005-0000-0000-00005B030000}"/>
    <cellStyle name="Денежный 2 2 11" xfId="858" xr:uid="{00000000-0005-0000-0000-00005C030000}"/>
    <cellStyle name="Денежный 2 2 12" xfId="859" xr:uid="{00000000-0005-0000-0000-00005D030000}"/>
    <cellStyle name="Денежный 2 2 2" xfId="860" xr:uid="{00000000-0005-0000-0000-00005E030000}"/>
    <cellStyle name="Денежный 2 2 2 10" xfId="861" xr:uid="{00000000-0005-0000-0000-00005F030000}"/>
    <cellStyle name="Денежный 2 2 2 11" xfId="862" xr:uid="{00000000-0005-0000-0000-000060030000}"/>
    <cellStyle name="Денежный 2 2 2 2" xfId="863" xr:uid="{00000000-0005-0000-0000-000061030000}"/>
    <cellStyle name="Денежный 2 2 2 3" xfId="864" xr:uid="{00000000-0005-0000-0000-000062030000}"/>
    <cellStyle name="Денежный 2 2 2 4" xfId="865" xr:uid="{00000000-0005-0000-0000-000063030000}"/>
    <cellStyle name="Денежный 2 2 2 4 2" xfId="866" xr:uid="{00000000-0005-0000-0000-000064030000}"/>
    <cellStyle name="Денежный 2 2 2 5" xfId="867" xr:uid="{00000000-0005-0000-0000-000065030000}"/>
    <cellStyle name="Денежный 2 2 2 6" xfId="868" xr:uid="{00000000-0005-0000-0000-000066030000}"/>
    <cellStyle name="Денежный 2 2 2 7" xfId="869" xr:uid="{00000000-0005-0000-0000-000067030000}"/>
    <cellStyle name="Денежный 2 2 2 8" xfId="870" xr:uid="{00000000-0005-0000-0000-000068030000}"/>
    <cellStyle name="Денежный 2 2 2 9" xfId="871" xr:uid="{00000000-0005-0000-0000-000069030000}"/>
    <cellStyle name="Денежный 2 2 3" xfId="872" xr:uid="{00000000-0005-0000-0000-00006A030000}"/>
    <cellStyle name="Денежный 2 2 4" xfId="873" xr:uid="{00000000-0005-0000-0000-00006B030000}"/>
    <cellStyle name="Денежный 2 2 5" xfId="874" xr:uid="{00000000-0005-0000-0000-00006C030000}"/>
    <cellStyle name="Денежный 2 2 5 2" xfId="875" xr:uid="{00000000-0005-0000-0000-00006D030000}"/>
    <cellStyle name="Денежный 2 2 6" xfId="876" xr:uid="{00000000-0005-0000-0000-00006E030000}"/>
    <cellStyle name="Денежный 2 2 7" xfId="877" xr:uid="{00000000-0005-0000-0000-00006F030000}"/>
    <cellStyle name="Денежный 2 2 8" xfId="878" xr:uid="{00000000-0005-0000-0000-000070030000}"/>
    <cellStyle name="Денежный 2 2 9" xfId="879" xr:uid="{00000000-0005-0000-0000-000071030000}"/>
    <cellStyle name="Денежный 2 20" xfId="880" xr:uid="{00000000-0005-0000-0000-000072030000}"/>
    <cellStyle name="Денежный 2 21" xfId="881" xr:uid="{00000000-0005-0000-0000-000073030000}"/>
    <cellStyle name="Денежный 2 22" xfId="882" xr:uid="{00000000-0005-0000-0000-000074030000}"/>
    <cellStyle name="Денежный 2 23" xfId="883" xr:uid="{00000000-0005-0000-0000-000075030000}"/>
    <cellStyle name="Денежный 2 24" xfId="884" xr:uid="{00000000-0005-0000-0000-000076030000}"/>
    <cellStyle name="Денежный 2 24 2" xfId="885" xr:uid="{00000000-0005-0000-0000-000077030000}"/>
    <cellStyle name="Денежный 2 24 3" xfId="886" xr:uid="{00000000-0005-0000-0000-000078030000}"/>
    <cellStyle name="Денежный 2 24 4" xfId="887" xr:uid="{00000000-0005-0000-0000-000079030000}"/>
    <cellStyle name="Денежный 2 25" xfId="888" xr:uid="{00000000-0005-0000-0000-00007A030000}"/>
    <cellStyle name="Денежный 2 26" xfId="889" xr:uid="{00000000-0005-0000-0000-00007B030000}"/>
    <cellStyle name="Денежный 2 27" xfId="890" xr:uid="{00000000-0005-0000-0000-00007C030000}"/>
    <cellStyle name="Денежный 2 28" xfId="891" xr:uid="{00000000-0005-0000-0000-00007D030000}"/>
    <cellStyle name="Денежный 2 29" xfId="892" xr:uid="{00000000-0005-0000-0000-00007E030000}"/>
    <cellStyle name="Денежный 2 3" xfId="893" xr:uid="{00000000-0005-0000-0000-00007F030000}"/>
    <cellStyle name="Денежный 2 3 2" xfId="894" xr:uid="{00000000-0005-0000-0000-000080030000}"/>
    <cellStyle name="Денежный 2 3 2 2" xfId="895" xr:uid="{00000000-0005-0000-0000-000081030000}"/>
    <cellStyle name="Денежный 2 3 2 3" xfId="896" xr:uid="{00000000-0005-0000-0000-000082030000}"/>
    <cellStyle name="Денежный 2 3 2 4" xfId="897" xr:uid="{00000000-0005-0000-0000-000083030000}"/>
    <cellStyle name="Денежный 2 3 3" xfId="898" xr:uid="{00000000-0005-0000-0000-000084030000}"/>
    <cellStyle name="Денежный 2 3 4" xfId="899" xr:uid="{00000000-0005-0000-0000-000085030000}"/>
    <cellStyle name="Денежный 2 3 5" xfId="900" xr:uid="{00000000-0005-0000-0000-000086030000}"/>
    <cellStyle name="Денежный 2 3 6" xfId="901" xr:uid="{00000000-0005-0000-0000-000087030000}"/>
    <cellStyle name="Денежный 2 3 7" xfId="902" xr:uid="{00000000-0005-0000-0000-000088030000}"/>
    <cellStyle name="Денежный 2 3 8" xfId="903" xr:uid="{00000000-0005-0000-0000-000089030000}"/>
    <cellStyle name="Денежный 2 3 9" xfId="904" xr:uid="{00000000-0005-0000-0000-00008A030000}"/>
    <cellStyle name="Денежный 2 3 9 10" xfId="905" xr:uid="{00000000-0005-0000-0000-00008B030000}"/>
    <cellStyle name="Денежный 2 3 9 2" xfId="906" xr:uid="{00000000-0005-0000-0000-00008C030000}"/>
    <cellStyle name="Денежный 2 3 9 2 2" xfId="907" xr:uid="{00000000-0005-0000-0000-00008D030000}"/>
    <cellStyle name="Денежный 2 3 9 2 3" xfId="908" xr:uid="{00000000-0005-0000-0000-00008E030000}"/>
    <cellStyle name="Денежный 2 3 9 2 4" xfId="909" xr:uid="{00000000-0005-0000-0000-00008F030000}"/>
    <cellStyle name="Денежный 2 3 9 2 5" xfId="910" xr:uid="{00000000-0005-0000-0000-000090030000}"/>
    <cellStyle name="Денежный 2 3 9 2 6" xfId="911" xr:uid="{00000000-0005-0000-0000-000091030000}"/>
    <cellStyle name="Денежный 2 3 9 3" xfId="912" xr:uid="{00000000-0005-0000-0000-000092030000}"/>
    <cellStyle name="Денежный 2 3 9 4" xfId="913" xr:uid="{00000000-0005-0000-0000-000093030000}"/>
    <cellStyle name="Денежный 2 3 9 5" xfId="914" xr:uid="{00000000-0005-0000-0000-000094030000}"/>
    <cellStyle name="Денежный 2 3 9 6" xfId="915" xr:uid="{00000000-0005-0000-0000-000095030000}"/>
    <cellStyle name="Денежный 2 3 9 7" xfId="916" xr:uid="{00000000-0005-0000-0000-000096030000}"/>
    <cellStyle name="Денежный 2 3 9 8" xfId="917" xr:uid="{00000000-0005-0000-0000-000097030000}"/>
    <cellStyle name="Денежный 2 3 9 9" xfId="918" xr:uid="{00000000-0005-0000-0000-000098030000}"/>
    <cellStyle name="Денежный 2 30" xfId="919" xr:uid="{00000000-0005-0000-0000-000099030000}"/>
    <cellStyle name="Денежный 2 31" xfId="920" xr:uid="{00000000-0005-0000-0000-00009A030000}"/>
    <cellStyle name="Денежный 2 32" xfId="921" xr:uid="{00000000-0005-0000-0000-00009B030000}"/>
    <cellStyle name="Денежный 2 33" xfId="922" xr:uid="{00000000-0005-0000-0000-00009C030000}"/>
    <cellStyle name="Денежный 2 34" xfId="923" xr:uid="{00000000-0005-0000-0000-00009D030000}"/>
    <cellStyle name="Денежный 2 35" xfId="924" xr:uid="{00000000-0005-0000-0000-00009E030000}"/>
    <cellStyle name="Денежный 2 36" xfId="925" xr:uid="{00000000-0005-0000-0000-00009F030000}"/>
    <cellStyle name="Денежный 2 36 2" xfId="926" xr:uid="{00000000-0005-0000-0000-0000A0030000}"/>
    <cellStyle name="Денежный 2 37" xfId="927" xr:uid="{00000000-0005-0000-0000-0000A1030000}"/>
    <cellStyle name="Денежный 2 38" xfId="928" xr:uid="{00000000-0005-0000-0000-0000A2030000}"/>
    <cellStyle name="Денежный 2 39" xfId="929" xr:uid="{00000000-0005-0000-0000-0000A3030000}"/>
    <cellStyle name="Денежный 2 4" xfId="930" xr:uid="{00000000-0005-0000-0000-0000A4030000}"/>
    <cellStyle name="Денежный 2 4 2" xfId="931" xr:uid="{00000000-0005-0000-0000-0000A5030000}"/>
    <cellStyle name="Денежный 2 4 3" xfId="932" xr:uid="{00000000-0005-0000-0000-0000A6030000}"/>
    <cellStyle name="Денежный 2 4 4" xfId="933" xr:uid="{00000000-0005-0000-0000-0000A7030000}"/>
    <cellStyle name="Денежный 2 4 5" xfId="934" xr:uid="{00000000-0005-0000-0000-0000A8030000}"/>
    <cellStyle name="Денежный 2 4 6" xfId="935" xr:uid="{00000000-0005-0000-0000-0000A9030000}"/>
    <cellStyle name="Денежный 2 4 7" xfId="936" xr:uid="{00000000-0005-0000-0000-0000AA030000}"/>
    <cellStyle name="Денежный 2 4 8" xfId="937" xr:uid="{00000000-0005-0000-0000-0000AB030000}"/>
    <cellStyle name="Денежный 2 4 9" xfId="938" xr:uid="{00000000-0005-0000-0000-0000AC030000}"/>
    <cellStyle name="Денежный 2 40" xfId="939" xr:uid="{00000000-0005-0000-0000-0000AD030000}"/>
    <cellStyle name="Денежный 2 41" xfId="940" xr:uid="{00000000-0005-0000-0000-0000AE030000}"/>
    <cellStyle name="Денежный 2 42" xfId="941" xr:uid="{00000000-0005-0000-0000-0000AF030000}"/>
    <cellStyle name="Денежный 2 43" xfId="942" xr:uid="{00000000-0005-0000-0000-0000B0030000}"/>
    <cellStyle name="Денежный 2 44" xfId="943" xr:uid="{00000000-0005-0000-0000-0000B1030000}"/>
    <cellStyle name="Денежный 2 44 10" xfId="944" xr:uid="{00000000-0005-0000-0000-0000B2030000}"/>
    <cellStyle name="Денежный 2 44 11" xfId="945" xr:uid="{00000000-0005-0000-0000-0000B3030000}"/>
    <cellStyle name="Денежный 2 44 12" xfId="946" xr:uid="{00000000-0005-0000-0000-0000B4030000}"/>
    <cellStyle name="Денежный 2 44 2" xfId="947" xr:uid="{00000000-0005-0000-0000-0000B5030000}"/>
    <cellStyle name="Денежный 2 44 2 10" xfId="948" xr:uid="{00000000-0005-0000-0000-0000B6030000}"/>
    <cellStyle name="Денежный 2 44 2 11" xfId="949" xr:uid="{00000000-0005-0000-0000-0000B7030000}"/>
    <cellStyle name="Денежный 2 44 2 12" xfId="950" xr:uid="{00000000-0005-0000-0000-0000B8030000}"/>
    <cellStyle name="Денежный 2 44 2 2" xfId="951" xr:uid="{00000000-0005-0000-0000-0000B9030000}"/>
    <cellStyle name="Денежный 2 44 2 2 10" xfId="952" xr:uid="{00000000-0005-0000-0000-0000BA030000}"/>
    <cellStyle name="Денежный 2 44 2 2 2" xfId="953" xr:uid="{00000000-0005-0000-0000-0000BB030000}"/>
    <cellStyle name="Денежный 2 44 2 2 2 2" xfId="954" xr:uid="{00000000-0005-0000-0000-0000BC030000}"/>
    <cellStyle name="Денежный 2 44 2 2 2 2 2" xfId="955" xr:uid="{00000000-0005-0000-0000-0000BD030000}"/>
    <cellStyle name="Денежный 2 44 2 2 2 2 3" xfId="956" xr:uid="{00000000-0005-0000-0000-0000BE030000}"/>
    <cellStyle name="Денежный 2 44 2 2 2 2 4" xfId="957" xr:uid="{00000000-0005-0000-0000-0000BF030000}"/>
    <cellStyle name="Денежный 2 44 2 2 2 2 5" xfId="958" xr:uid="{00000000-0005-0000-0000-0000C0030000}"/>
    <cellStyle name="Денежный 2 44 2 2 2 2 6" xfId="959" xr:uid="{00000000-0005-0000-0000-0000C1030000}"/>
    <cellStyle name="Денежный 2 44 2 2 2 2 7" xfId="960" xr:uid="{00000000-0005-0000-0000-0000C2030000}"/>
    <cellStyle name="Денежный 2 44 2 2 2 2 8" xfId="961" xr:uid="{00000000-0005-0000-0000-0000C3030000}"/>
    <cellStyle name="Денежный 2 44 2 2 2 3" xfId="962" xr:uid="{00000000-0005-0000-0000-0000C4030000}"/>
    <cellStyle name="Денежный 2 44 2 2 2 4" xfId="963" xr:uid="{00000000-0005-0000-0000-0000C5030000}"/>
    <cellStyle name="Денежный 2 44 2 2 2 5" xfId="964" xr:uid="{00000000-0005-0000-0000-0000C6030000}"/>
    <cellStyle name="Денежный 2 44 2 2 2 6" xfId="965" xr:uid="{00000000-0005-0000-0000-0000C7030000}"/>
    <cellStyle name="Денежный 2 44 2 2 2 7" xfId="966" xr:uid="{00000000-0005-0000-0000-0000C8030000}"/>
    <cellStyle name="Денежный 2 44 2 2 2 8" xfId="967" xr:uid="{00000000-0005-0000-0000-0000C9030000}"/>
    <cellStyle name="Денежный 2 44 2 2 3" xfId="968" xr:uid="{00000000-0005-0000-0000-0000CA030000}"/>
    <cellStyle name="Денежный 2 44 2 2 4" xfId="969" xr:uid="{00000000-0005-0000-0000-0000CB030000}"/>
    <cellStyle name="Денежный 2 44 2 2 5" xfId="970" xr:uid="{00000000-0005-0000-0000-0000CC030000}"/>
    <cellStyle name="Денежный 2 44 2 2 6" xfId="971" xr:uid="{00000000-0005-0000-0000-0000CD030000}"/>
    <cellStyle name="Денежный 2 44 2 2 7" xfId="972" xr:uid="{00000000-0005-0000-0000-0000CE030000}"/>
    <cellStyle name="Денежный 2 44 2 2 8" xfId="973" xr:uid="{00000000-0005-0000-0000-0000CF030000}"/>
    <cellStyle name="Денежный 2 44 2 2 9" xfId="974" xr:uid="{00000000-0005-0000-0000-0000D0030000}"/>
    <cellStyle name="Денежный 2 44 2 3" xfId="975" xr:uid="{00000000-0005-0000-0000-0000D1030000}"/>
    <cellStyle name="Денежный 2 44 2 4" xfId="976" xr:uid="{00000000-0005-0000-0000-0000D2030000}"/>
    <cellStyle name="Денежный 2 44 2 5" xfId="977" xr:uid="{00000000-0005-0000-0000-0000D3030000}"/>
    <cellStyle name="Денежный 2 44 2 5 2" xfId="978" xr:uid="{00000000-0005-0000-0000-0000D4030000}"/>
    <cellStyle name="Денежный 2 44 2 5 2 2" xfId="979" xr:uid="{00000000-0005-0000-0000-0000D5030000}"/>
    <cellStyle name="Денежный 2 44 2 5 2 3" xfId="980" xr:uid="{00000000-0005-0000-0000-0000D6030000}"/>
    <cellStyle name="Денежный 2 44 2 5 2 4" xfId="981" xr:uid="{00000000-0005-0000-0000-0000D7030000}"/>
    <cellStyle name="Денежный 2 44 2 5 2 5" xfId="982" xr:uid="{00000000-0005-0000-0000-0000D8030000}"/>
    <cellStyle name="Денежный 2 44 2 5 2 6" xfId="983" xr:uid="{00000000-0005-0000-0000-0000D9030000}"/>
    <cellStyle name="Денежный 2 44 2 5 2 7" xfId="984" xr:uid="{00000000-0005-0000-0000-0000DA030000}"/>
    <cellStyle name="Денежный 2 44 2 5 2 8" xfId="985" xr:uid="{00000000-0005-0000-0000-0000DB030000}"/>
    <cellStyle name="Денежный 2 44 2 5 3" xfId="986" xr:uid="{00000000-0005-0000-0000-0000DC030000}"/>
    <cellStyle name="Денежный 2 44 2 5 4" xfId="987" xr:uid="{00000000-0005-0000-0000-0000DD030000}"/>
    <cellStyle name="Денежный 2 44 2 5 5" xfId="988" xr:uid="{00000000-0005-0000-0000-0000DE030000}"/>
    <cellStyle name="Денежный 2 44 2 5 6" xfId="989" xr:uid="{00000000-0005-0000-0000-0000DF030000}"/>
    <cellStyle name="Денежный 2 44 2 5 7" xfId="990" xr:uid="{00000000-0005-0000-0000-0000E0030000}"/>
    <cellStyle name="Денежный 2 44 2 5 8" xfId="991" xr:uid="{00000000-0005-0000-0000-0000E1030000}"/>
    <cellStyle name="Денежный 2 44 2 6" xfId="992" xr:uid="{00000000-0005-0000-0000-0000E2030000}"/>
    <cellStyle name="Денежный 2 44 2 7" xfId="993" xr:uid="{00000000-0005-0000-0000-0000E3030000}"/>
    <cellStyle name="Денежный 2 44 2 8" xfId="994" xr:uid="{00000000-0005-0000-0000-0000E4030000}"/>
    <cellStyle name="Денежный 2 44 2 9" xfId="995" xr:uid="{00000000-0005-0000-0000-0000E5030000}"/>
    <cellStyle name="Денежный 2 44 3" xfId="996" xr:uid="{00000000-0005-0000-0000-0000E6030000}"/>
    <cellStyle name="Денежный 2 44 3 10" xfId="997" xr:uid="{00000000-0005-0000-0000-0000E7030000}"/>
    <cellStyle name="Денежный 2 44 3 2" xfId="998" xr:uid="{00000000-0005-0000-0000-0000E8030000}"/>
    <cellStyle name="Денежный 2 44 3 2 2" xfId="999" xr:uid="{00000000-0005-0000-0000-0000E9030000}"/>
    <cellStyle name="Денежный 2 44 3 2 2 2" xfId="1000" xr:uid="{00000000-0005-0000-0000-0000EA030000}"/>
    <cellStyle name="Денежный 2 44 3 2 2 3" xfId="1001" xr:uid="{00000000-0005-0000-0000-0000EB030000}"/>
    <cellStyle name="Денежный 2 44 3 2 2 4" xfId="1002" xr:uid="{00000000-0005-0000-0000-0000EC030000}"/>
    <cellStyle name="Денежный 2 44 3 2 2 5" xfId="1003" xr:uid="{00000000-0005-0000-0000-0000ED030000}"/>
    <cellStyle name="Денежный 2 44 3 2 2 6" xfId="1004" xr:uid="{00000000-0005-0000-0000-0000EE030000}"/>
    <cellStyle name="Денежный 2 44 3 2 2 7" xfId="1005" xr:uid="{00000000-0005-0000-0000-0000EF030000}"/>
    <cellStyle name="Денежный 2 44 3 2 2 8" xfId="1006" xr:uid="{00000000-0005-0000-0000-0000F0030000}"/>
    <cellStyle name="Денежный 2 44 3 2 3" xfId="1007" xr:uid="{00000000-0005-0000-0000-0000F1030000}"/>
    <cellStyle name="Денежный 2 44 3 2 4" xfId="1008" xr:uid="{00000000-0005-0000-0000-0000F2030000}"/>
    <cellStyle name="Денежный 2 44 3 2 5" xfId="1009" xr:uid="{00000000-0005-0000-0000-0000F3030000}"/>
    <cellStyle name="Денежный 2 44 3 2 6" xfId="1010" xr:uid="{00000000-0005-0000-0000-0000F4030000}"/>
    <cellStyle name="Денежный 2 44 3 2 7" xfId="1011" xr:uid="{00000000-0005-0000-0000-0000F5030000}"/>
    <cellStyle name="Денежный 2 44 3 2 8" xfId="1012" xr:uid="{00000000-0005-0000-0000-0000F6030000}"/>
    <cellStyle name="Денежный 2 44 3 3" xfId="1013" xr:uid="{00000000-0005-0000-0000-0000F7030000}"/>
    <cellStyle name="Денежный 2 44 3 4" xfId="1014" xr:uid="{00000000-0005-0000-0000-0000F8030000}"/>
    <cellStyle name="Денежный 2 44 3 5" xfId="1015" xr:uid="{00000000-0005-0000-0000-0000F9030000}"/>
    <cellStyle name="Денежный 2 44 3 6" xfId="1016" xr:uid="{00000000-0005-0000-0000-0000FA030000}"/>
    <cellStyle name="Денежный 2 44 3 7" xfId="1017" xr:uid="{00000000-0005-0000-0000-0000FB030000}"/>
    <cellStyle name="Денежный 2 44 3 8" xfId="1018" xr:uid="{00000000-0005-0000-0000-0000FC030000}"/>
    <cellStyle name="Денежный 2 44 3 9" xfId="1019" xr:uid="{00000000-0005-0000-0000-0000FD030000}"/>
    <cellStyle name="Денежный 2 44 4" xfId="1020" xr:uid="{00000000-0005-0000-0000-0000FE030000}"/>
    <cellStyle name="Денежный 2 44 5" xfId="1021" xr:uid="{00000000-0005-0000-0000-0000FF030000}"/>
    <cellStyle name="Денежный 2 44 5 2" xfId="1022" xr:uid="{00000000-0005-0000-0000-000000040000}"/>
    <cellStyle name="Денежный 2 44 5 2 2" xfId="1023" xr:uid="{00000000-0005-0000-0000-000001040000}"/>
    <cellStyle name="Денежный 2 44 5 2 3" xfId="1024" xr:uid="{00000000-0005-0000-0000-000002040000}"/>
    <cellStyle name="Денежный 2 44 5 2 4" xfId="1025" xr:uid="{00000000-0005-0000-0000-000003040000}"/>
    <cellStyle name="Денежный 2 44 5 2 5" xfId="1026" xr:uid="{00000000-0005-0000-0000-000004040000}"/>
    <cellStyle name="Денежный 2 44 5 2 6" xfId="1027" xr:uid="{00000000-0005-0000-0000-000005040000}"/>
    <cellStyle name="Денежный 2 44 5 2 7" xfId="1028" xr:uid="{00000000-0005-0000-0000-000006040000}"/>
    <cellStyle name="Денежный 2 44 5 2 8" xfId="1029" xr:uid="{00000000-0005-0000-0000-000007040000}"/>
    <cellStyle name="Денежный 2 44 5 3" xfId="1030" xr:uid="{00000000-0005-0000-0000-000008040000}"/>
    <cellStyle name="Денежный 2 44 5 4" xfId="1031" xr:uid="{00000000-0005-0000-0000-000009040000}"/>
    <cellStyle name="Денежный 2 44 5 5" xfId="1032" xr:uid="{00000000-0005-0000-0000-00000A040000}"/>
    <cellStyle name="Денежный 2 44 5 6" xfId="1033" xr:uid="{00000000-0005-0000-0000-00000B040000}"/>
    <cellStyle name="Денежный 2 44 5 7" xfId="1034" xr:uid="{00000000-0005-0000-0000-00000C040000}"/>
    <cellStyle name="Денежный 2 44 5 8" xfId="1035" xr:uid="{00000000-0005-0000-0000-00000D040000}"/>
    <cellStyle name="Денежный 2 44 6" xfId="1036" xr:uid="{00000000-0005-0000-0000-00000E040000}"/>
    <cellStyle name="Денежный 2 44 7" xfId="1037" xr:uid="{00000000-0005-0000-0000-00000F040000}"/>
    <cellStyle name="Денежный 2 44 8" xfId="1038" xr:uid="{00000000-0005-0000-0000-000010040000}"/>
    <cellStyle name="Денежный 2 44 9" xfId="1039" xr:uid="{00000000-0005-0000-0000-000011040000}"/>
    <cellStyle name="Денежный 2 45" xfId="1040" xr:uid="{00000000-0005-0000-0000-000012040000}"/>
    <cellStyle name="Денежный 2 46" xfId="1041" xr:uid="{00000000-0005-0000-0000-000013040000}"/>
    <cellStyle name="Денежный 2 47" xfId="1042" xr:uid="{00000000-0005-0000-0000-000014040000}"/>
    <cellStyle name="Денежный 2 48" xfId="1043" xr:uid="{00000000-0005-0000-0000-000015040000}"/>
    <cellStyle name="Денежный 2 49" xfId="1044" xr:uid="{00000000-0005-0000-0000-000016040000}"/>
    <cellStyle name="Денежный 2 49 10" xfId="1045" xr:uid="{00000000-0005-0000-0000-000017040000}"/>
    <cellStyle name="Денежный 2 49 2" xfId="1046" xr:uid="{00000000-0005-0000-0000-000018040000}"/>
    <cellStyle name="Денежный 2 49 2 2" xfId="1047" xr:uid="{00000000-0005-0000-0000-000019040000}"/>
    <cellStyle name="Денежный 2 49 2 2 2" xfId="1048" xr:uid="{00000000-0005-0000-0000-00001A040000}"/>
    <cellStyle name="Денежный 2 49 2 2 3" xfId="1049" xr:uid="{00000000-0005-0000-0000-00001B040000}"/>
    <cellStyle name="Денежный 2 49 2 2 4" xfId="1050" xr:uid="{00000000-0005-0000-0000-00001C040000}"/>
    <cellStyle name="Денежный 2 49 2 2 5" xfId="1051" xr:uid="{00000000-0005-0000-0000-00001D040000}"/>
    <cellStyle name="Денежный 2 49 2 2 6" xfId="1052" xr:uid="{00000000-0005-0000-0000-00001E040000}"/>
    <cellStyle name="Денежный 2 49 2 2 7" xfId="1053" xr:uid="{00000000-0005-0000-0000-00001F040000}"/>
    <cellStyle name="Денежный 2 49 2 2 8" xfId="1054" xr:uid="{00000000-0005-0000-0000-000020040000}"/>
    <cellStyle name="Денежный 2 49 2 3" xfId="1055" xr:uid="{00000000-0005-0000-0000-000021040000}"/>
    <cellStyle name="Денежный 2 49 2 4" xfId="1056" xr:uid="{00000000-0005-0000-0000-000022040000}"/>
    <cellStyle name="Денежный 2 49 2 5" xfId="1057" xr:uid="{00000000-0005-0000-0000-000023040000}"/>
    <cellStyle name="Денежный 2 49 2 6" xfId="1058" xr:uid="{00000000-0005-0000-0000-000024040000}"/>
    <cellStyle name="Денежный 2 49 2 7" xfId="1059" xr:uid="{00000000-0005-0000-0000-000025040000}"/>
    <cellStyle name="Денежный 2 49 2 8" xfId="1060" xr:uid="{00000000-0005-0000-0000-000026040000}"/>
    <cellStyle name="Денежный 2 49 3" xfId="1061" xr:uid="{00000000-0005-0000-0000-000027040000}"/>
    <cellStyle name="Денежный 2 49 4" xfId="1062" xr:uid="{00000000-0005-0000-0000-000028040000}"/>
    <cellStyle name="Денежный 2 49 5" xfId="1063" xr:uid="{00000000-0005-0000-0000-000029040000}"/>
    <cellStyle name="Денежный 2 49 6" xfId="1064" xr:uid="{00000000-0005-0000-0000-00002A040000}"/>
    <cellStyle name="Денежный 2 49 7" xfId="1065" xr:uid="{00000000-0005-0000-0000-00002B040000}"/>
    <cellStyle name="Денежный 2 49 8" xfId="1066" xr:uid="{00000000-0005-0000-0000-00002C040000}"/>
    <cellStyle name="Денежный 2 49 9" xfId="1067" xr:uid="{00000000-0005-0000-0000-00002D040000}"/>
    <cellStyle name="Денежный 2 5" xfId="1068" xr:uid="{00000000-0005-0000-0000-00002E040000}"/>
    <cellStyle name="Денежный 2 5 2" xfId="1069" xr:uid="{00000000-0005-0000-0000-00002F040000}"/>
    <cellStyle name="Денежный 2 5 2 2" xfId="1070" xr:uid="{00000000-0005-0000-0000-000030040000}"/>
    <cellStyle name="Денежный 2 5 2 3" xfId="1071" xr:uid="{00000000-0005-0000-0000-000031040000}"/>
    <cellStyle name="Денежный 2 5 2 4" xfId="1072" xr:uid="{00000000-0005-0000-0000-000032040000}"/>
    <cellStyle name="Денежный 2 5 3" xfId="1073" xr:uid="{00000000-0005-0000-0000-000033040000}"/>
    <cellStyle name="Денежный 2 5 3 2" xfId="1074" xr:uid="{00000000-0005-0000-0000-000034040000}"/>
    <cellStyle name="Денежный 2 5 3 3" xfId="1075" xr:uid="{00000000-0005-0000-0000-000035040000}"/>
    <cellStyle name="Денежный 2 5 3 4" xfId="1076" xr:uid="{00000000-0005-0000-0000-000036040000}"/>
    <cellStyle name="Денежный 2 5 4" xfId="1077" xr:uid="{00000000-0005-0000-0000-000037040000}"/>
    <cellStyle name="Денежный 2 5 4 2" xfId="1078" xr:uid="{00000000-0005-0000-0000-000038040000}"/>
    <cellStyle name="Денежный 2 5 4 3" xfId="1079" xr:uid="{00000000-0005-0000-0000-000039040000}"/>
    <cellStyle name="Денежный 2 5 4 4" xfId="1080" xr:uid="{00000000-0005-0000-0000-00003A040000}"/>
    <cellStyle name="Денежный 2 5 5" xfId="1081" xr:uid="{00000000-0005-0000-0000-00003B040000}"/>
    <cellStyle name="Денежный 2 5 6" xfId="1082" xr:uid="{00000000-0005-0000-0000-00003C040000}"/>
    <cellStyle name="Денежный 2 5 7" xfId="1083" xr:uid="{00000000-0005-0000-0000-00003D040000}"/>
    <cellStyle name="Денежный 2 5 8" xfId="1084" xr:uid="{00000000-0005-0000-0000-00003E040000}"/>
    <cellStyle name="Денежный 2 50" xfId="1085" xr:uid="{00000000-0005-0000-0000-00003F040000}"/>
    <cellStyle name="Денежный 2 51" xfId="1086" xr:uid="{00000000-0005-0000-0000-000040040000}"/>
    <cellStyle name="Денежный 2 52" xfId="1087" xr:uid="{00000000-0005-0000-0000-000041040000}"/>
    <cellStyle name="Денежный 2 53" xfId="1088" xr:uid="{00000000-0005-0000-0000-000042040000}"/>
    <cellStyle name="Денежный 2 53 2" xfId="1089" xr:uid="{00000000-0005-0000-0000-000043040000}"/>
    <cellStyle name="Денежный 2 53 2 2" xfId="1090" xr:uid="{00000000-0005-0000-0000-000044040000}"/>
    <cellStyle name="Денежный 2 53 2 3" xfId="1091" xr:uid="{00000000-0005-0000-0000-000045040000}"/>
    <cellStyle name="Денежный 2 53 2 4" xfId="1092" xr:uid="{00000000-0005-0000-0000-000046040000}"/>
    <cellStyle name="Денежный 2 53 2 5" xfId="1093" xr:uid="{00000000-0005-0000-0000-000047040000}"/>
    <cellStyle name="Денежный 2 53 2 6" xfId="1094" xr:uid="{00000000-0005-0000-0000-000048040000}"/>
    <cellStyle name="Денежный 2 53 2 7" xfId="1095" xr:uid="{00000000-0005-0000-0000-000049040000}"/>
    <cellStyle name="Денежный 2 53 2 8" xfId="1096" xr:uid="{00000000-0005-0000-0000-00004A040000}"/>
    <cellStyle name="Денежный 2 53 3" xfId="1097" xr:uid="{00000000-0005-0000-0000-00004B040000}"/>
    <cellStyle name="Денежный 2 53 4" xfId="1098" xr:uid="{00000000-0005-0000-0000-00004C040000}"/>
    <cellStyle name="Денежный 2 53 5" xfId="1099" xr:uid="{00000000-0005-0000-0000-00004D040000}"/>
    <cellStyle name="Денежный 2 53 6" xfId="1100" xr:uid="{00000000-0005-0000-0000-00004E040000}"/>
    <cellStyle name="Денежный 2 53 7" xfId="1101" xr:uid="{00000000-0005-0000-0000-00004F040000}"/>
    <cellStyle name="Денежный 2 53 8" xfId="1102" xr:uid="{00000000-0005-0000-0000-000050040000}"/>
    <cellStyle name="Денежный 2 54" xfId="1103" xr:uid="{00000000-0005-0000-0000-000051040000}"/>
    <cellStyle name="Денежный 2 55" xfId="1104" xr:uid="{00000000-0005-0000-0000-000052040000}"/>
    <cellStyle name="Денежный 2 56" xfId="1105" xr:uid="{00000000-0005-0000-0000-000053040000}"/>
    <cellStyle name="Денежный 2 57" xfId="1106" xr:uid="{00000000-0005-0000-0000-000054040000}"/>
    <cellStyle name="Денежный 2 58" xfId="1107" xr:uid="{00000000-0005-0000-0000-000055040000}"/>
    <cellStyle name="Денежный 2 59" xfId="1108" xr:uid="{00000000-0005-0000-0000-000056040000}"/>
    <cellStyle name="Денежный 2 6" xfId="1109" xr:uid="{00000000-0005-0000-0000-000057040000}"/>
    <cellStyle name="Денежный 2 60" xfId="1110" xr:uid="{00000000-0005-0000-0000-000058040000}"/>
    <cellStyle name="Денежный 2 7" xfId="1111" xr:uid="{00000000-0005-0000-0000-000059040000}"/>
    <cellStyle name="Денежный 2 8" xfId="1112" xr:uid="{00000000-0005-0000-0000-00005A040000}"/>
    <cellStyle name="Денежный 2 9" xfId="1113" xr:uid="{00000000-0005-0000-0000-00005B040000}"/>
    <cellStyle name="Денежный 20" xfId="1114" xr:uid="{00000000-0005-0000-0000-00005C040000}"/>
    <cellStyle name="Денежный 24" xfId="1115" xr:uid="{00000000-0005-0000-0000-00005D040000}"/>
    <cellStyle name="Денежный 24 10" xfId="1116" xr:uid="{00000000-0005-0000-0000-00005E040000}"/>
    <cellStyle name="Денежный 24 11" xfId="1117" xr:uid="{00000000-0005-0000-0000-00005F040000}"/>
    <cellStyle name="Денежный 24 12" xfId="1118" xr:uid="{00000000-0005-0000-0000-000060040000}"/>
    <cellStyle name="Денежный 24 13" xfId="1119" xr:uid="{00000000-0005-0000-0000-000061040000}"/>
    <cellStyle name="Денежный 24 14" xfId="1120" xr:uid="{00000000-0005-0000-0000-000062040000}"/>
    <cellStyle name="Денежный 24 15" xfId="1121" xr:uid="{00000000-0005-0000-0000-000063040000}"/>
    <cellStyle name="Денежный 24 2" xfId="1122" xr:uid="{00000000-0005-0000-0000-000064040000}"/>
    <cellStyle name="Денежный 24 2 2" xfId="1123" xr:uid="{00000000-0005-0000-0000-000065040000}"/>
    <cellStyle name="Денежный 24 2 2 2" xfId="1124" xr:uid="{00000000-0005-0000-0000-000066040000}"/>
    <cellStyle name="Денежный 24 2 2 3" xfId="1125" xr:uid="{00000000-0005-0000-0000-000067040000}"/>
    <cellStyle name="Денежный 24 2 2 3 10" xfId="1126" xr:uid="{00000000-0005-0000-0000-000068040000}"/>
    <cellStyle name="Денежный 24 2 2 3 11" xfId="1127" xr:uid="{00000000-0005-0000-0000-000069040000}"/>
    <cellStyle name="Денежный 24 2 2 3 12" xfId="1128" xr:uid="{00000000-0005-0000-0000-00006A040000}"/>
    <cellStyle name="Денежный 24 2 2 3 2" xfId="1129" xr:uid="{00000000-0005-0000-0000-00006B040000}"/>
    <cellStyle name="Денежный 24 2 2 3 2 10" xfId="1130" xr:uid="{00000000-0005-0000-0000-00006C040000}"/>
    <cellStyle name="Денежный 24 2 2 3 2 11" xfId="1131" xr:uid="{00000000-0005-0000-0000-00006D040000}"/>
    <cellStyle name="Денежный 24 2 2 3 2 12" xfId="1132" xr:uid="{00000000-0005-0000-0000-00006E040000}"/>
    <cellStyle name="Денежный 24 2 2 3 2 2" xfId="1133" xr:uid="{00000000-0005-0000-0000-00006F040000}"/>
    <cellStyle name="Денежный 24 2 2 3 2 2 10" xfId="1134" xr:uid="{00000000-0005-0000-0000-000070040000}"/>
    <cellStyle name="Денежный 24 2 2 3 2 2 2" xfId="1135" xr:uid="{00000000-0005-0000-0000-000071040000}"/>
    <cellStyle name="Денежный 24 2 2 3 2 2 2 2" xfId="1136" xr:uid="{00000000-0005-0000-0000-000072040000}"/>
    <cellStyle name="Денежный 24 2 2 3 2 2 2 2 2" xfId="1137" xr:uid="{00000000-0005-0000-0000-000073040000}"/>
    <cellStyle name="Денежный 24 2 2 3 2 2 2 2 3" xfId="1138" xr:uid="{00000000-0005-0000-0000-000074040000}"/>
    <cellStyle name="Денежный 24 2 2 3 2 2 2 2 4" xfId="1139" xr:uid="{00000000-0005-0000-0000-000075040000}"/>
    <cellStyle name="Денежный 24 2 2 3 2 2 2 2 5" xfId="1140" xr:uid="{00000000-0005-0000-0000-000076040000}"/>
    <cellStyle name="Денежный 24 2 2 3 2 2 2 2 6" xfId="1141" xr:uid="{00000000-0005-0000-0000-000077040000}"/>
    <cellStyle name="Денежный 24 2 2 3 2 2 2 2 7" xfId="1142" xr:uid="{00000000-0005-0000-0000-000078040000}"/>
    <cellStyle name="Денежный 24 2 2 3 2 2 2 2 8" xfId="1143" xr:uid="{00000000-0005-0000-0000-000079040000}"/>
    <cellStyle name="Денежный 24 2 2 3 2 2 2 3" xfId="1144" xr:uid="{00000000-0005-0000-0000-00007A040000}"/>
    <cellStyle name="Денежный 24 2 2 3 2 2 2 4" xfId="1145" xr:uid="{00000000-0005-0000-0000-00007B040000}"/>
    <cellStyle name="Денежный 24 2 2 3 2 2 2 5" xfId="1146" xr:uid="{00000000-0005-0000-0000-00007C040000}"/>
    <cellStyle name="Денежный 24 2 2 3 2 2 2 6" xfId="1147" xr:uid="{00000000-0005-0000-0000-00007D040000}"/>
    <cellStyle name="Денежный 24 2 2 3 2 2 2 7" xfId="1148" xr:uid="{00000000-0005-0000-0000-00007E040000}"/>
    <cellStyle name="Денежный 24 2 2 3 2 2 2 8" xfId="1149" xr:uid="{00000000-0005-0000-0000-00007F040000}"/>
    <cellStyle name="Денежный 24 2 2 3 2 2 3" xfId="1150" xr:uid="{00000000-0005-0000-0000-000080040000}"/>
    <cellStyle name="Денежный 24 2 2 3 2 2 4" xfId="1151" xr:uid="{00000000-0005-0000-0000-000081040000}"/>
    <cellStyle name="Денежный 24 2 2 3 2 2 5" xfId="1152" xr:uid="{00000000-0005-0000-0000-000082040000}"/>
    <cellStyle name="Денежный 24 2 2 3 2 2 6" xfId="1153" xr:uid="{00000000-0005-0000-0000-000083040000}"/>
    <cellStyle name="Денежный 24 2 2 3 2 2 7" xfId="1154" xr:uid="{00000000-0005-0000-0000-000084040000}"/>
    <cellStyle name="Денежный 24 2 2 3 2 2 8" xfId="1155" xr:uid="{00000000-0005-0000-0000-000085040000}"/>
    <cellStyle name="Денежный 24 2 2 3 2 2 9" xfId="1156" xr:uid="{00000000-0005-0000-0000-000086040000}"/>
    <cellStyle name="Денежный 24 2 2 3 2 3" xfId="1157" xr:uid="{00000000-0005-0000-0000-000087040000}"/>
    <cellStyle name="Денежный 24 2 2 3 2 4" xfId="1158" xr:uid="{00000000-0005-0000-0000-000088040000}"/>
    <cellStyle name="Денежный 24 2 2 3 2 5" xfId="1159" xr:uid="{00000000-0005-0000-0000-000089040000}"/>
    <cellStyle name="Денежный 24 2 2 3 2 5 2" xfId="1160" xr:uid="{00000000-0005-0000-0000-00008A040000}"/>
    <cellStyle name="Денежный 24 2 2 3 2 5 2 2" xfId="1161" xr:uid="{00000000-0005-0000-0000-00008B040000}"/>
    <cellStyle name="Денежный 24 2 2 3 2 5 2 3" xfId="1162" xr:uid="{00000000-0005-0000-0000-00008C040000}"/>
    <cellStyle name="Денежный 24 2 2 3 2 5 2 4" xfId="1163" xr:uid="{00000000-0005-0000-0000-00008D040000}"/>
    <cellStyle name="Денежный 24 2 2 3 2 5 2 5" xfId="1164" xr:uid="{00000000-0005-0000-0000-00008E040000}"/>
    <cellStyle name="Денежный 24 2 2 3 2 5 2 6" xfId="1165" xr:uid="{00000000-0005-0000-0000-00008F040000}"/>
    <cellStyle name="Денежный 24 2 2 3 2 5 2 7" xfId="1166" xr:uid="{00000000-0005-0000-0000-000090040000}"/>
    <cellStyle name="Денежный 24 2 2 3 2 5 2 8" xfId="1167" xr:uid="{00000000-0005-0000-0000-000091040000}"/>
    <cellStyle name="Денежный 24 2 2 3 2 5 3" xfId="1168" xr:uid="{00000000-0005-0000-0000-000092040000}"/>
    <cellStyle name="Денежный 24 2 2 3 2 5 4" xfId="1169" xr:uid="{00000000-0005-0000-0000-000093040000}"/>
    <cellStyle name="Денежный 24 2 2 3 2 5 5" xfId="1170" xr:uid="{00000000-0005-0000-0000-000094040000}"/>
    <cellStyle name="Денежный 24 2 2 3 2 5 6" xfId="1171" xr:uid="{00000000-0005-0000-0000-000095040000}"/>
    <cellStyle name="Денежный 24 2 2 3 2 5 7" xfId="1172" xr:uid="{00000000-0005-0000-0000-000096040000}"/>
    <cellStyle name="Денежный 24 2 2 3 2 5 8" xfId="1173" xr:uid="{00000000-0005-0000-0000-000097040000}"/>
    <cellStyle name="Денежный 24 2 2 3 2 6" xfId="1174" xr:uid="{00000000-0005-0000-0000-000098040000}"/>
    <cellStyle name="Денежный 24 2 2 3 2 7" xfId="1175" xr:uid="{00000000-0005-0000-0000-000099040000}"/>
    <cellStyle name="Денежный 24 2 2 3 2 8" xfId="1176" xr:uid="{00000000-0005-0000-0000-00009A040000}"/>
    <cellStyle name="Денежный 24 2 2 3 2 9" xfId="1177" xr:uid="{00000000-0005-0000-0000-00009B040000}"/>
    <cellStyle name="Денежный 24 2 2 3 3" xfId="1178" xr:uid="{00000000-0005-0000-0000-00009C040000}"/>
    <cellStyle name="Денежный 24 2 2 3 3 10" xfId="1179" xr:uid="{00000000-0005-0000-0000-00009D040000}"/>
    <cellStyle name="Денежный 24 2 2 3 3 2" xfId="1180" xr:uid="{00000000-0005-0000-0000-00009E040000}"/>
    <cellStyle name="Денежный 24 2 2 3 3 2 2" xfId="1181" xr:uid="{00000000-0005-0000-0000-00009F040000}"/>
    <cellStyle name="Денежный 24 2 2 3 3 2 2 2" xfId="1182" xr:uid="{00000000-0005-0000-0000-0000A0040000}"/>
    <cellStyle name="Денежный 24 2 2 3 3 2 2 3" xfId="1183" xr:uid="{00000000-0005-0000-0000-0000A1040000}"/>
    <cellStyle name="Денежный 24 2 2 3 3 2 2 4" xfId="1184" xr:uid="{00000000-0005-0000-0000-0000A2040000}"/>
    <cellStyle name="Денежный 24 2 2 3 3 2 2 5" xfId="1185" xr:uid="{00000000-0005-0000-0000-0000A3040000}"/>
    <cellStyle name="Денежный 24 2 2 3 3 2 2 6" xfId="1186" xr:uid="{00000000-0005-0000-0000-0000A4040000}"/>
    <cellStyle name="Денежный 24 2 2 3 3 2 2 7" xfId="1187" xr:uid="{00000000-0005-0000-0000-0000A5040000}"/>
    <cellStyle name="Денежный 24 2 2 3 3 2 2 8" xfId="1188" xr:uid="{00000000-0005-0000-0000-0000A6040000}"/>
    <cellStyle name="Денежный 24 2 2 3 3 2 3" xfId="1189" xr:uid="{00000000-0005-0000-0000-0000A7040000}"/>
    <cellStyle name="Денежный 24 2 2 3 3 2 4" xfId="1190" xr:uid="{00000000-0005-0000-0000-0000A8040000}"/>
    <cellStyle name="Денежный 24 2 2 3 3 2 5" xfId="1191" xr:uid="{00000000-0005-0000-0000-0000A9040000}"/>
    <cellStyle name="Денежный 24 2 2 3 3 2 6" xfId="1192" xr:uid="{00000000-0005-0000-0000-0000AA040000}"/>
    <cellStyle name="Денежный 24 2 2 3 3 2 7" xfId="1193" xr:uid="{00000000-0005-0000-0000-0000AB040000}"/>
    <cellStyle name="Денежный 24 2 2 3 3 2 8" xfId="1194" xr:uid="{00000000-0005-0000-0000-0000AC040000}"/>
    <cellStyle name="Денежный 24 2 2 3 3 3" xfId="1195" xr:uid="{00000000-0005-0000-0000-0000AD040000}"/>
    <cellStyle name="Денежный 24 2 2 3 3 4" xfId="1196" xr:uid="{00000000-0005-0000-0000-0000AE040000}"/>
    <cellStyle name="Денежный 24 2 2 3 3 5" xfId="1197" xr:uid="{00000000-0005-0000-0000-0000AF040000}"/>
    <cellStyle name="Денежный 24 2 2 3 3 6" xfId="1198" xr:uid="{00000000-0005-0000-0000-0000B0040000}"/>
    <cellStyle name="Денежный 24 2 2 3 3 7" xfId="1199" xr:uid="{00000000-0005-0000-0000-0000B1040000}"/>
    <cellStyle name="Денежный 24 2 2 3 3 8" xfId="1200" xr:uid="{00000000-0005-0000-0000-0000B2040000}"/>
    <cellStyle name="Денежный 24 2 2 3 3 9" xfId="1201" xr:uid="{00000000-0005-0000-0000-0000B3040000}"/>
    <cellStyle name="Денежный 24 2 2 3 4" xfId="1202" xr:uid="{00000000-0005-0000-0000-0000B4040000}"/>
    <cellStyle name="Денежный 24 2 2 3 5" xfId="1203" xr:uid="{00000000-0005-0000-0000-0000B5040000}"/>
    <cellStyle name="Денежный 24 2 2 3 5 2" xfId="1204" xr:uid="{00000000-0005-0000-0000-0000B6040000}"/>
    <cellStyle name="Денежный 24 2 2 3 5 2 2" xfId="1205" xr:uid="{00000000-0005-0000-0000-0000B7040000}"/>
    <cellStyle name="Денежный 24 2 2 3 5 2 3" xfId="1206" xr:uid="{00000000-0005-0000-0000-0000B8040000}"/>
    <cellStyle name="Денежный 24 2 2 3 5 2 4" xfId="1207" xr:uid="{00000000-0005-0000-0000-0000B9040000}"/>
    <cellStyle name="Денежный 24 2 2 3 5 2 5" xfId="1208" xr:uid="{00000000-0005-0000-0000-0000BA040000}"/>
    <cellStyle name="Денежный 24 2 2 3 5 2 6" xfId="1209" xr:uid="{00000000-0005-0000-0000-0000BB040000}"/>
    <cellStyle name="Денежный 24 2 2 3 5 2 7" xfId="1210" xr:uid="{00000000-0005-0000-0000-0000BC040000}"/>
    <cellStyle name="Денежный 24 2 2 3 5 2 8" xfId="1211" xr:uid="{00000000-0005-0000-0000-0000BD040000}"/>
    <cellStyle name="Денежный 24 2 2 3 5 3" xfId="1212" xr:uid="{00000000-0005-0000-0000-0000BE040000}"/>
    <cellStyle name="Денежный 24 2 2 3 5 4" xfId="1213" xr:uid="{00000000-0005-0000-0000-0000BF040000}"/>
    <cellStyle name="Денежный 24 2 2 3 5 5" xfId="1214" xr:uid="{00000000-0005-0000-0000-0000C0040000}"/>
    <cellStyle name="Денежный 24 2 2 3 5 6" xfId="1215" xr:uid="{00000000-0005-0000-0000-0000C1040000}"/>
    <cellStyle name="Денежный 24 2 2 3 5 7" xfId="1216" xr:uid="{00000000-0005-0000-0000-0000C2040000}"/>
    <cellStyle name="Денежный 24 2 2 3 5 8" xfId="1217" xr:uid="{00000000-0005-0000-0000-0000C3040000}"/>
    <cellStyle name="Денежный 24 2 2 3 6" xfId="1218" xr:uid="{00000000-0005-0000-0000-0000C4040000}"/>
    <cellStyle name="Денежный 24 2 2 3 7" xfId="1219" xr:uid="{00000000-0005-0000-0000-0000C5040000}"/>
    <cellStyle name="Денежный 24 2 2 3 8" xfId="1220" xr:uid="{00000000-0005-0000-0000-0000C6040000}"/>
    <cellStyle name="Денежный 24 2 2 3 9" xfId="1221" xr:uid="{00000000-0005-0000-0000-0000C7040000}"/>
    <cellStyle name="Денежный 24 2 2 4" xfId="1222" xr:uid="{00000000-0005-0000-0000-0000C8040000}"/>
    <cellStyle name="Денежный 24 2 3" xfId="1223" xr:uid="{00000000-0005-0000-0000-0000C9040000}"/>
    <cellStyle name="Денежный 24 2 4" xfId="1224" xr:uid="{00000000-0005-0000-0000-0000CA040000}"/>
    <cellStyle name="Денежный 24 3" xfId="1225" xr:uid="{00000000-0005-0000-0000-0000CB040000}"/>
    <cellStyle name="Денежный 24 3 10" xfId="1226" xr:uid="{00000000-0005-0000-0000-0000CC040000}"/>
    <cellStyle name="Денежный 24 3 11" xfId="1227" xr:uid="{00000000-0005-0000-0000-0000CD040000}"/>
    <cellStyle name="Денежный 24 3 11 2" xfId="1228" xr:uid="{00000000-0005-0000-0000-0000CE040000}"/>
    <cellStyle name="Денежный 24 3 11 2 2" xfId="1229" xr:uid="{00000000-0005-0000-0000-0000CF040000}"/>
    <cellStyle name="Денежный 24 3 11 2 3" xfId="1230" xr:uid="{00000000-0005-0000-0000-0000D0040000}"/>
    <cellStyle name="Денежный 24 3 11 2 4" xfId="1231" xr:uid="{00000000-0005-0000-0000-0000D1040000}"/>
    <cellStyle name="Денежный 24 3 11 2 5" xfId="1232" xr:uid="{00000000-0005-0000-0000-0000D2040000}"/>
    <cellStyle name="Денежный 24 3 11 2 6" xfId="1233" xr:uid="{00000000-0005-0000-0000-0000D3040000}"/>
    <cellStyle name="Денежный 24 3 11 2 7" xfId="1234" xr:uid="{00000000-0005-0000-0000-0000D4040000}"/>
    <cellStyle name="Денежный 24 3 11 2 8" xfId="1235" xr:uid="{00000000-0005-0000-0000-0000D5040000}"/>
    <cellStyle name="Денежный 24 3 11 3" xfId="1236" xr:uid="{00000000-0005-0000-0000-0000D6040000}"/>
    <cellStyle name="Денежный 24 3 11 4" xfId="1237" xr:uid="{00000000-0005-0000-0000-0000D7040000}"/>
    <cellStyle name="Денежный 24 3 11 5" xfId="1238" xr:uid="{00000000-0005-0000-0000-0000D8040000}"/>
    <cellStyle name="Денежный 24 3 11 6" xfId="1239" xr:uid="{00000000-0005-0000-0000-0000D9040000}"/>
    <cellStyle name="Денежный 24 3 11 7" xfId="1240" xr:uid="{00000000-0005-0000-0000-0000DA040000}"/>
    <cellStyle name="Денежный 24 3 11 8" xfId="1241" xr:uid="{00000000-0005-0000-0000-0000DB040000}"/>
    <cellStyle name="Денежный 24 3 12" xfId="1242" xr:uid="{00000000-0005-0000-0000-0000DC040000}"/>
    <cellStyle name="Денежный 24 3 13" xfId="1243" xr:uid="{00000000-0005-0000-0000-0000DD040000}"/>
    <cellStyle name="Денежный 24 3 14" xfId="1244" xr:uid="{00000000-0005-0000-0000-0000DE040000}"/>
    <cellStyle name="Денежный 24 3 15" xfId="1245" xr:uid="{00000000-0005-0000-0000-0000DF040000}"/>
    <cellStyle name="Денежный 24 3 16" xfId="1246" xr:uid="{00000000-0005-0000-0000-0000E0040000}"/>
    <cellStyle name="Денежный 24 3 17" xfId="1247" xr:uid="{00000000-0005-0000-0000-0000E1040000}"/>
    <cellStyle name="Денежный 24 3 18" xfId="1248" xr:uid="{00000000-0005-0000-0000-0000E2040000}"/>
    <cellStyle name="Денежный 24 3 19" xfId="1249" xr:uid="{00000000-0005-0000-0000-0000E3040000}"/>
    <cellStyle name="Денежный 24 3 2" xfId="1250" xr:uid="{00000000-0005-0000-0000-0000E4040000}"/>
    <cellStyle name="Денежный 24 3 3" xfId="1251" xr:uid="{00000000-0005-0000-0000-0000E5040000}"/>
    <cellStyle name="Денежный 24 3 4" xfId="1252" xr:uid="{00000000-0005-0000-0000-0000E6040000}"/>
    <cellStyle name="Денежный 24 3 5" xfId="1253" xr:uid="{00000000-0005-0000-0000-0000E7040000}"/>
    <cellStyle name="Денежный 24 3 6" xfId="1254" xr:uid="{00000000-0005-0000-0000-0000E8040000}"/>
    <cellStyle name="Денежный 24 3 6 10" xfId="1255" xr:uid="{00000000-0005-0000-0000-0000E9040000}"/>
    <cellStyle name="Денежный 24 3 6 11" xfId="1256" xr:uid="{00000000-0005-0000-0000-0000EA040000}"/>
    <cellStyle name="Денежный 24 3 6 12" xfId="1257" xr:uid="{00000000-0005-0000-0000-0000EB040000}"/>
    <cellStyle name="Денежный 24 3 6 2" xfId="1258" xr:uid="{00000000-0005-0000-0000-0000EC040000}"/>
    <cellStyle name="Денежный 24 3 6 2 10" xfId="1259" xr:uid="{00000000-0005-0000-0000-0000ED040000}"/>
    <cellStyle name="Денежный 24 3 6 2 11" xfId="1260" xr:uid="{00000000-0005-0000-0000-0000EE040000}"/>
    <cellStyle name="Денежный 24 3 6 2 12" xfId="1261" xr:uid="{00000000-0005-0000-0000-0000EF040000}"/>
    <cellStyle name="Денежный 24 3 6 2 2" xfId="1262" xr:uid="{00000000-0005-0000-0000-0000F0040000}"/>
    <cellStyle name="Денежный 24 3 6 2 2 10" xfId="1263" xr:uid="{00000000-0005-0000-0000-0000F1040000}"/>
    <cellStyle name="Денежный 24 3 6 2 2 2" xfId="1264" xr:uid="{00000000-0005-0000-0000-0000F2040000}"/>
    <cellStyle name="Денежный 24 3 6 2 2 2 2" xfId="1265" xr:uid="{00000000-0005-0000-0000-0000F3040000}"/>
    <cellStyle name="Денежный 24 3 6 2 2 2 2 2" xfId="1266" xr:uid="{00000000-0005-0000-0000-0000F4040000}"/>
    <cellStyle name="Денежный 24 3 6 2 2 2 2 3" xfId="1267" xr:uid="{00000000-0005-0000-0000-0000F5040000}"/>
    <cellStyle name="Денежный 24 3 6 2 2 2 2 4" xfId="1268" xr:uid="{00000000-0005-0000-0000-0000F6040000}"/>
    <cellStyle name="Денежный 24 3 6 2 2 2 2 5" xfId="1269" xr:uid="{00000000-0005-0000-0000-0000F7040000}"/>
    <cellStyle name="Денежный 24 3 6 2 2 2 2 6" xfId="1270" xr:uid="{00000000-0005-0000-0000-0000F8040000}"/>
    <cellStyle name="Денежный 24 3 6 2 2 2 2 7" xfId="1271" xr:uid="{00000000-0005-0000-0000-0000F9040000}"/>
    <cellStyle name="Денежный 24 3 6 2 2 2 2 8" xfId="1272" xr:uid="{00000000-0005-0000-0000-0000FA040000}"/>
    <cellStyle name="Денежный 24 3 6 2 2 2 3" xfId="1273" xr:uid="{00000000-0005-0000-0000-0000FB040000}"/>
    <cellStyle name="Денежный 24 3 6 2 2 2 4" xfId="1274" xr:uid="{00000000-0005-0000-0000-0000FC040000}"/>
    <cellStyle name="Денежный 24 3 6 2 2 2 5" xfId="1275" xr:uid="{00000000-0005-0000-0000-0000FD040000}"/>
    <cellStyle name="Денежный 24 3 6 2 2 2 6" xfId="1276" xr:uid="{00000000-0005-0000-0000-0000FE040000}"/>
    <cellStyle name="Денежный 24 3 6 2 2 2 7" xfId="1277" xr:uid="{00000000-0005-0000-0000-0000FF040000}"/>
    <cellStyle name="Денежный 24 3 6 2 2 2 8" xfId="1278" xr:uid="{00000000-0005-0000-0000-000000050000}"/>
    <cellStyle name="Денежный 24 3 6 2 2 3" xfId="1279" xr:uid="{00000000-0005-0000-0000-000001050000}"/>
    <cellStyle name="Денежный 24 3 6 2 2 4" xfId="1280" xr:uid="{00000000-0005-0000-0000-000002050000}"/>
    <cellStyle name="Денежный 24 3 6 2 2 5" xfId="1281" xr:uid="{00000000-0005-0000-0000-000003050000}"/>
    <cellStyle name="Денежный 24 3 6 2 2 6" xfId="1282" xr:uid="{00000000-0005-0000-0000-000004050000}"/>
    <cellStyle name="Денежный 24 3 6 2 2 7" xfId="1283" xr:uid="{00000000-0005-0000-0000-000005050000}"/>
    <cellStyle name="Денежный 24 3 6 2 2 8" xfId="1284" xr:uid="{00000000-0005-0000-0000-000006050000}"/>
    <cellStyle name="Денежный 24 3 6 2 2 9" xfId="1285" xr:uid="{00000000-0005-0000-0000-000007050000}"/>
    <cellStyle name="Денежный 24 3 6 2 3" xfId="1286" xr:uid="{00000000-0005-0000-0000-000008050000}"/>
    <cellStyle name="Денежный 24 3 6 2 4" xfId="1287" xr:uid="{00000000-0005-0000-0000-000009050000}"/>
    <cellStyle name="Денежный 24 3 6 2 5" xfId="1288" xr:uid="{00000000-0005-0000-0000-00000A050000}"/>
    <cellStyle name="Денежный 24 3 6 2 5 2" xfId="1289" xr:uid="{00000000-0005-0000-0000-00000B050000}"/>
    <cellStyle name="Денежный 24 3 6 2 5 2 2" xfId="1290" xr:uid="{00000000-0005-0000-0000-00000C050000}"/>
    <cellStyle name="Денежный 24 3 6 2 5 2 3" xfId="1291" xr:uid="{00000000-0005-0000-0000-00000D050000}"/>
    <cellStyle name="Денежный 24 3 6 2 5 2 4" xfId="1292" xr:uid="{00000000-0005-0000-0000-00000E050000}"/>
    <cellStyle name="Денежный 24 3 6 2 5 2 5" xfId="1293" xr:uid="{00000000-0005-0000-0000-00000F050000}"/>
    <cellStyle name="Денежный 24 3 6 2 5 2 6" xfId="1294" xr:uid="{00000000-0005-0000-0000-000010050000}"/>
    <cellStyle name="Денежный 24 3 6 2 5 2 7" xfId="1295" xr:uid="{00000000-0005-0000-0000-000011050000}"/>
    <cellStyle name="Денежный 24 3 6 2 5 2 8" xfId="1296" xr:uid="{00000000-0005-0000-0000-000012050000}"/>
    <cellStyle name="Денежный 24 3 6 2 5 3" xfId="1297" xr:uid="{00000000-0005-0000-0000-000013050000}"/>
    <cellStyle name="Денежный 24 3 6 2 5 4" xfId="1298" xr:uid="{00000000-0005-0000-0000-000014050000}"/>
    <cellStyle name="Денежный 24 3 6 2 5 5" xfId="1299" xr:uid="{00000000-0005-0000-0000-000015050000}"/>
    <cellStyle name="Денежный 24 3 6 2 5 6" xfId="1300" xr:uid="{00000000-0005-0000-0000-000016050000}"/>
    <cellStyle name="Денежный 24 3 6 2 5 7" xfId="1301" xr:uid="{00000000-0005-0000-0000-000017050000}"/>
    <cellStyle name="Денежный 24 3 6 2 5 8" xfId="1302" xr:uid="{00000000-0005-0000-0000-000018050000}"/>
    <cellStyle name="Денежный 24 3 6 2 6" xfId="1303" xr:uid="{00000000-0005-0000-0000-000019050000}"/>
    <cellStyle name="Денежный 24 3 6 2 7" xfId="1304" xr:uid="{00000000-0005-0000-0000-00001A050000}"/>
    <cellStyle name="Денежный 24 3 6 2 8" xfId="1305" xr:uid="{00000000-0005-0000-0000-00001B050000}"/>
    <cellStyle name="Денежный 24 3 6 2 9" xfId="1306" xr:uid="{00000000-0005-0000-0000-00001C050000}"/>
    <cellStyle name="Денежный 24 3 6 3" xfId="1307" xr:uid="{00000000-0005-0000-0000-00001D050000}"/>
    <cellStyle name="Денежный 24 3 6 3 10" xfId="1308" xr:uid="{00000000-0005-0000-0000-00001E050000}"/>
    <cellStyle name="Денежный 24 3 6 3 2" xfId="1309" xr:uid="{00000000-0005-0000-0000-00001F050000}"/>
    <cellStyle name="Денежный 24 3 6 3 2 2" xfId="1310" xr:uid="{00000000-0005-0000-0000-000020050000}"/>
    <cellStyle name="Денежный 24 3 6 3 2 2 2" xfId="1311" xr:uid="{00000000-0005-0000-0000-000021050000}"/>
    <cellStyle name="Денежный 24 3 6 3 2 2 3" xfId="1312" xr:uid="{00000000-0005-0000-0000-000022050000}"/>
    <cellStyle name="Денежный 24 3 6 3 2 2 4" xfId="1313" xr:uid="{00000000-0005-0000-0000-000023050000}"/>
    <cellStyle name="Денежный 24 3 6 3 2 2 5" xfId="1314" xr:uid="{00000000-0005-0000-0000-000024050000}"/>
    <cellStyle name="Денежный 24 3 6 3 2 2 6" xfId="1315" xr:uid="{00000000-0005-0000-0000-000025050000}"/>
    <cellStyle name="Денежный 24 3 6 3 2 2 7" xfId="1316" xr:uid="{00000000-0005-0000-0000-000026050000}"/>
    <cellStyle name="Денежный 24 3 6 3 2 2 8" xfId="1317" xr:uid="{00000000-0005-0000-0000-000027050000}"/>
    <cellStyle name="Денежный 24 3 6 3 2 3" xfId="1318" xr:uid="{00000000-0005-0000-0000-000028050000}"/>
    <cellStyle name="Денежный 24 3 6 3 2 4" xfId="1319" xr:uid="{00000000-0005-0000-0000-000029050000}"/>
    <cellStyle name="Денежный 24 3 6 3 2 5" xfId="1320" xr:uid="{00000000-0005-0000-0000-00002A050000}"/>
    <cellStyle name="Денежный 24 3 6 3 2 6" xfId="1321" xr:uid="{00000000-0005-0000-0000-00002B050000}"/>
    <cellStyle name="Денежный 24 3 6 3 2 7" xfId="1322" xr:uid="{00000000-0005-0000-0000-00002C050000}"/>
    <cellStyle name="Денежный 24 3 6 3 2 8" xfId="1323" xr:uid="{00000000-0005-0000-0000-00002D050000}"/>
    <cellStyle name="Денежный 24 3 6 3 3" xfId="1324" xr:uid="{00000000-0005-0000-0000-00002E050000}"/>
    <cellStyle name="Денежный 24 3 6 3 4" xfId="1325" xr:uid="{00000000-0005-0000-0000-00002F050000}"/>
    <cellStyle name="Денежный 24 3 6 3 5" xfId="1326" xr:uid="{00000000-0005-0000-0000-000030050000}"/>
    <cellStyle name="Денежный 24 3 6 3 6" xfId="1327" xr:uid="{00000000-0005-0000-0000-000031050000}"/>
    <cellStyle name="Денежный 24 3 6 3 7" xfId="1328" xr:uid="{00000000-0005-0000-0000-000032050000}"/>
    <cellStyle name="Денежный 24 3 6 3 8" xfId="1329" xr:uid="{00000000-0005-0000-0000-000033050000}"/>
    <cellStyle name="Денежный 24 3 6 3 9" xfId="1330" xr:uid="{00000000-0005-0000-0000-000034050000}"/>
    <cellStyle name="Денежный 24 3 6 4" xfId="1331" xr:uid="{00000000-0005-0000-0000-000035050000}"/>
    <cellStyle name="Денежный 24 3 6 5" xfId="1332" xr:uid="{00000000-0005-0000-0000-000036050000}"/>
    <cellStyle name="Денежный 24 3 6 5 2" xfId="1333" xr:uid="{00000000-0005-0000-0000-000037050000}"/>
    <cellStyle name="Денежный 24 3 6 5 2 2" xfId="1334" xr:uid="{00000000-0005-0000-0000-000038050000}"/>
    <cellStyle name="Денежный 24 3 6 5 2 3" xfId="1335" xr:uid="{00000000-0005-0000-0000-000039050000}"/>
    <cellStyle name="Денежный 24 3 6 5 2 4" xfId="1336" xr:uid="{00000000-0005-0000-0000-00003A050000}"/>
    <cellStyle name="Денежный 24 3 6 5 2 5" xfId="1337" xr:uid="{00000000-0005-0000-0000-00003B050000}"/>
    <cellStyle name="Денежный 24 3 6 5 2 6" xfId="1338" xr:uid="{00000000-0005-0000-0000-00003C050000}"/>
    <cellStyle name="Денежный 24 3 6 5 2 7" xfId="1339" xr:uid="{00000000-0005-0000-0000-00003D050000}"/>
    <cellStyle name="Денежный 24 3 6 5 2 8" xfId="1340" xr:uid="{00000000-0005-0000-0000-00003E050000}"/>
    <cellStyle name="Денежный 24 3 6 5 3" xfId="1341" xr:uid="{00000000-0005-0000-0000-00003F050000}"/>
    <cellStyle name="Денежный 24 3 6 5 4" xfId="1342" xr:uid="{00000000-0005-0000-0000-000040050000}"/>
    <cellStyle name="Денежный 24 3 6 5 5" xfId="1343" xr:uid="{00000000-0005-0000-0000-000041050000}"/>
    <cellStyle name="Денежный 24 3 6 5 6" xfId="1344" xr:uid="{00000000-0005-0000-0000-000042050000}"/>
    <cellStyle name="Денежный 24 3 6 5 7" xfId="1345" xr:uid="{00000000-0005-0000-0000-000043050000}"/>
    <cellStyle name="Денежный 24 3 6 5 8" xfId="1346" xr:uid="{00000000-0005-0000-0000-000044050000}"/>
    <cellStyle name="Денежный 24 3 6 6" xfId="1347" xr:uid="{00000000-0005-0000-0000-000045050000}"/>
    <cellStyle name="Денежный 24 3 6 7" xfId="1348" xr:uid="{00000000-0005-0000-0000-000046050000}"/>
    <cellStyle name="Денежный 24 3 6 8" xfId="1349" xr:uid="{00000000-0005-0000-0000-000047050000}"/>
    <cellStyle name="Денежный 24 3 6 9" xfId="1350" xr:uid="{00000000-0005-0000-0000-000048050000}"/>
    <cellStyle name="Денежный 24 3 7" xfId="1351" xr:uid="{00000000-0005-0000-0000-000049050000}"/>
    <cellStyle name="Денежный 24 3 8" xfId="1352" xr:uid="{00000000-0005-0000-0000-00004A050000}"/>
    <cellStyle name="Денежный 24 3 8 10" xfId="1353" xr:uid="{00000000-0005-0000-0000-00004B050000}"/>
    <cellStyle name="Денежный 24 3 8 2" xfId="1354" xr:uid="{00000000-0005-0000-0000-00004C050000}"/>
    <cellStyle name="Денежный 24 3 8 2 2" xfId="1355" xr:uid="{00000000-0005-0000-0000-00004D050000}"/>
    <cellStyle name="Денежный 24 3 8 2 2 2" xfId="1356" xr:uid="{00000000-0005-0000-0000-00004E050000}"/>
    <cellStyle name="Денежный 24 3 8 2 2 3" xfId="1357" xr:uid="{00000000-0005-0000-0000-00004F050000}"/>
    <cellStyle name="Денежный 24 3 8 2 2 4" xfId="1358" xr:uid="{00000000-0005-0000-0000-000050050000}"/>
    <cellStyle name="Денежный 24 3 8 2 2 5" xfId="1359" xr:uid="{00000000-0005-0000-0000-000051050000}"/>
    <cellStyle name="Денежный 24 3 8 2 2 6" xfId="1360" xr:uid="{00000000-0005-0000-0000-000052050000}"/>
    <cellStyle name="Денежный 24 3 8 2 2 7" xfId="1361" xr:uid="{00000000-0005-0000-0000-000053050000}"/>
    <cellStyle name="Денежный 24 3 8 2 2 8" xfId="1362" xr:uid="{00000000-0005-0000-0000-000054050000}"/>
    <cellStyle name="Денежный 24 3 8 2 3" xfId="1363" xr:uid="{00000000-0005-0000-0000-000055050000}"/>
    <cellStyle name="Денежный 24 3 8 2 4" xfId="1364" xr:uid="{00000000-0005-0000-0000-000056050000}"/>
    <cellStyle name="Денежный 24 3 8 2 5" xfId="1365" xr:uid="{00000000-0005-0000-0000-000057050000}"/>
    <cellStyle name="Денежный 24 3 8 2 6" xfId="1366" xr:uid="{00000000-0005-0000-0000-000058050000}"/>
    <cellStyle name="Денежный 24 3 8 2 7" xfId="1367" xr:uid="{00000000-0005-0000-0000-000059050000}"/>
    <cellStyle name="Денежный 24 3 8 2 8" xfId="1368" xr:uid="{00000000-0005-0000-0000-00005A050000}"/>
    <cellStyle name="Денежный 24 3 8 3" xfId="1369" xr:uid="{00000000-0005-0000-0000-00005B050000}"/>
    <cellStyle name="Денежный 24 3 8 4" xfId="1370" xr:uid="{00000000-0005-0000-0000-00005C050000}"/>
    <cellStyle name="Денежный 24 3 8 5" xfId="1371" xr:uid="{00000000-0005-0000-0000-00005D050000}"/>
    <cellStyle name="Денежный 24 3 8 6" xfId="1372" xr:uid="{00000000-0005-0000-0000-00005E050000}"/>
    <cellStyle name="Денежный 24 3 8 7" xfId="1373" xr:uid="{00000000-0005-0000-0000-00005F050000}"/>
    <cellStyle name="Денежный 24 3 8 8" xfId="1374" xr:uid="{00000000-0005-0000-0000-000060050000}"/>
    <cellStyle name="Денежный 24 3 8 9" xfId="1375" xr:uid="{00000000-0005-0000-0000-000061050000}"/>
    <cellStyle name="Денежный 24 3 9" xfId="1376" xr:uid="{00000000-0005-0000-0000-000062050000}"/>
    <cellStyle name="Денежный 24 4" xfId="1377" xr:uid="{00000000-0005-0000-0000-000063050000}"/>
    <cellStyle name="Денежный 24 5" xfId="1378" xr:uid="{00000000-0005-0000-0000-000064050000}"/>
    <cellStyle name="Денежный 24 6" xfId="1379" xr:uid="{00000000-0005-0000-0000-000065050000}"/>
    <cellStyle name="Денежный 24 7" xfId="1380" xr:uid="{00000000-0005-0000-0000-000066050000}"/>
    <cellStyle name="Денежный 24 8" xfId="1381" xr:uid="{00000000-0005-0000-0000-000067050000}"/>
    <cellStyle name="Денежный 24 9" xfId="1382" xr:uid="{00000000-0005-0000-0000-000068050000}"/>
    <cellStyle name="Денежный 26" xfId="1383" xr:uid="{00000000-0005-0000-0000-000069050000}"/>
    <cellStyle name="Денежный 3" xfId="1384" xr:uid="{00000000-0005-0000-0000-00006A050000}"/>
    <cellStyle name="Денежный 3 10" xfId="1385" xr:uid="{00000000-0005-0000-0000-00006B050000}"/>
    <cellStyle name="Денежный 3 11" xfId="1386" xr:uid="{00000000-0005-0000-0000-00006C050000}"/>
    <cellStyle name="Денежный 3 12" xfId="1387" xr:uid="{00000000-0005-0000-0000-00006D050000}"/>
    <cellStyle name="Денежный 3 13" xfId="1388" xr:uid="{00000000-0005-0000-0000-00006E050000}"/>
    <cellStyle name="Денежный 3 14" xfId="1389" xr:uid="{00000000-0005-0000-0000-00006F050000}"/>
    <cellStyle name="Денежный 3 15" xfId="1390" xr:uid="{00000000-0005-0000-0000-000070050000}"/>
    <cellStyle name="Денежный 3 15 10" xfId="1391" xr:uid="{00000000-0005-0000-0000-000071050000}"/>
    <cellStyle name="Денежный 3 15 11" xfId="1392" xr:uid="{00000000-0005-0000-0000-000072050000}"/>
    <cellStyle name="Денежный 3 15 12" xfId="1393" xr:uid="{00000000-0005-0000-0000-000073050000}"/>
    <cellStyle name="Денежный 3 15 2" xfId="1394" xr:uid="{00000000-0005-0000-0000-000074050000}"/>
    <cellStyle name="Денежный 3 15 3" xfId="1395" xr:uid="{00000000-0005-0000-0000-000075050000}"/>
    <cellStyle name="Денежный 3 15 4" xfId="1396" xr:uid="{00000000-0005-0000-0000-000076050000}"/>
    <cellStyle name="Денежный 3 15 5" xfId="1397" xr:uid="{00000000-0005-0000-0000-000077050000}"/>
    <cellStyle name="Денежный 3 15 6" xfId="1398" xr:uid="{00000000-0005-0000-0000-000078050000}"/>
    <cellStyle name="Денежный 3 15 7" xfId="1399" xr:uid="{00000000-0005-0000-0000-000079050000}"/>
    <cellStyle name="Денежный 3 15 8" xfId="1400" xr:uid="{00000000-0005-0000-0000-00007A050000}"/>
    <cellStyle name="Денежный 3 15 9" xfId="1401" xr:uid="{00000000-0005-0000-0000-00007B050000}"/>
    <cellStyle name="Денежный 3 2" xfId="1402" xr:uid="{00000000-0005-0000-0000-00007C050000}"/>
    <cellStyle name="Денежный 3 2 2" xfId="1403" xr:uid="{00000000-0005-0000-0000-00007D050000}"/>
    <cellStyle name="Денежный 3 2 2 2" xfId="1404" xr:uid="{00000000-0005-0000-0000-00007E050000}"/>
    <cellStyle name="Денежный 3 2 3" xfId="1405" xr:uid="{00000000-0005-0000-0000-00007F050000}"/>
    <cellStyle name="Денежный 3 3" xfId="1406" xr:uid="{00000000-0005-0000-0000-000080050000}"/>
    <cellStyle name="Денежный 3 3 2" xfId="1407" xr:uid="{00000000-0005-0000-0000-000081050000}"/>
    <cellStyle name="Денежный 3 3 3" xfId="1408" xr:uid="{00000000-0005-0000-0000-000082050000}"/>
    <cellStyle name="Денежный 3 4" xfId="1409" xr:uid="{00000000-0005-0000-0000-000083050000}"/>
    <cellStyle name="Денежный 3 4 2" xfId="1410" xr:uid="{00000000-0005-0000-0000-000084050000}"/>
    <cellStyle name="Денежный 3 4 3" xfId="1411" xr:uid="{00000000-0005-0000-0000-000085050000}"/>
    <cellStyle name="Денежный 3 5" xfId="1412" xr:uid="{00000000-0005-0000-0000-000086050000}"/>
    <cellStyle name="Денежный 3 5 2" xfId="1413" xr:uid="{00000000-0005-0000-0000-000087050000}"/>
    <cellStyle name="Денежный 3 5 3" xfId="1414" xr:uid="{00000000-0005-0000-0000-000088050000}"/>
    <cellStyle name="Денежный 3 5 4" xfId="1415" xr:uid="{00000000-0005-0000-0000-000089050000}"/>
    <cellStyle name="Денежный 3 5 5" xfId="1416" xr:uid="{00000000-0005-0000-0000-00008A050000}"/>
    <cellStyle name="Денежный 3 6" xfId="1417" xr:uid="{00000000-0005-0000-0000-00008B050000}"/>
    <cellStyle name="Денежный 3 6 2" xfId="1418" xr:uid="{00000000-0005-0000-0000-00008C050000}"/>
    <cellStyle name="Денежный 3 7" xfId="1419" xr:uid="{00000000-0005-0000-0000-00008D050000}"/>
    <cellStyle name="Денежный 3 8" xfId="1420" xr:uid="{00000000-0005-0000-0000-00008E050000}"/>
    <cellStyle name="Денежный 3 8 2" xfId="1421" xr:uid="{00000000-0005-0000-0000-00008F050000}"/>
    <cellStyle name="Денежный 3 8 3" xfId="1422" xr:uid="{00000000-0005-0000-0000-000090050000}"/>
    <cellStyle name="Денежный 3 8 4" xfId="1423" xr:uid="{00000000-0005-0000-0000-000091050000}"/>
    <cellStyle name="Денежный 3 9" xfId="1424" xr:uid="{00000000-0005-0000-0000-000092050000}"/>
    <cellStyle name="Денежный 4" xfId="1425" xr:uid="{00000000-0005-0000-0000-000093050000}"/>
    <cellStyle name="Денежный 4 10" xfId="1426" xr:uid="{00000000-0005-0000-0000-000094050000}"/>
    <cellStyle name="Денежный 4 11" xfId="1427" xr:uid="{00000000-0005-0000-0000-000095050000}"/>
    <cellStyle name="Денежный 4 12" xfId="1428" xr:uid="{00000000-0005-0000-0000-000096050000}"/>
    <cellStyle name="Денежный 4 13" xfId="1429" xr:uid="{00000000-0005-0000-0000-000097050000}"/>
    <cellStyle name="Денежный 4 13 2" xfId="1430" xr:uid="{00000000-0005-0000-0000-000098050000}"/>
    <cellStyle name="Денежный 4 13 3" xfId="1431" xr:uid="{00000000-0005-0000-0000-000099050000}"/>
    <cellStyle name="Денежный 4 13 4" xfId="1432" xr:uid="{00000000-0005-0000-0000-00009A050000}"/>
    <cellStyle name="Денежный 4 14" xfId="1433" xr:uid="{00000000-0005-0000-0000-00009B050000}"/>
    <cellStyle name="Денежный 4 14 2" xfId="1434" xr:uid="{00000000-0005-0000-0000-00009C050000}"/>
    <cellStyle name="Денежный 4 14 3" xfId="1435" xr:uid="{00000000-0005-0000-0000-00009D050000}"/>
    <cellStyle name="Денежный 4 14 4" xfId="1436" xr:uid="{00000000-0005-0000-0000-00009E050000}"/>
    <cellStyle name="Денежный 4 14 5" xfId="1437" xr:uid="{00000000-0005-0000-0000-00009F050000}"/>
    <cellStyle name="Денежный 4 14 6" xfId="1438" xr:uid="{00000000-0005-0000-0000-0000A0050000}"/>
    <cellStyle name="Денежный 4 14 7" xfId="1439" xr:uid="{00000000-0005-0000-0000-0000A1050000}"/>
    <cellStyle name="Денежный 4 14 7 2" xfId="1440" xr:uid="{00000000-0005-0000-0000-0000A2050000}"/>
    <cellStyle name="Денежный 4 14 8" xfId="1441" xr:uid="{00000000-0005-0000-0000-0000A3050000}"/>
    <cellStyle name="Денежный 4 14 9" xfId="1442" xr:uid="{00000000-0005-0000-0000-0000A4050000}"/>
    <cellStyle name="Денежный 4 15 2" xfId="2350" xr:uid="{00000000-0005-0000-0000-0000A5050000}"/>
    <cellStyle name="Денежный 4 2" xfId="1443" xr:uid="{00000000-0005-0000-0000-0000A6050000}"/>
    <cellStyle name="Денежный 4 2 2" xfId="1444" xr:uid="{00000000-0005-0000-0000-0000A7050000}"/>
    <cellStyle name="Денежный 4 2 3" xfId="1445" xr:uid="{00000000-0005-0000-0000-0000A8050000}"/>
    <cellStyle name="Денежный 4 3" xfId="1446" xr:uid="{00000000-0005-0000-0000-0000A9050000}"/>
    <cellStyle name="Денежный 4 3 2" xfId="1447" xr:uid="{00000000-0005-0000-0000-0000AA050000}"/>
    <cellStyle name="Денежный 4 3 3" xfId="1448" xr:uid="{00000000-0005-0000-0000-0000AB050000}"/>
    <cellStyle name="Денежный 4 3 3 2" xfId="1449" xr:uid="{00000000-0005-0000-0000-0000AC050000}"/>
    <cellStyle name="Денежный 4 3 3 3" xfId="1450" xr:uid="{00000000-0005-0000-0000-0000AD050000}"/>
    <cellStyle name="Денежный 4 3 3 4" xfId="1451" xr:uid="{00000000-0005-0000-0000-0000AE050000}"/>
    <cellStyle name="Денежный 4 3 4" xfId="1452" xr:uid="{00000000-0005-0000-0000-0000AF050000}"/>
    <cellStyle name="Денежный 4 3 5" xfId="1453" xr:uid="{00000000-0005-0000-0000-0000B0050000}"/>
    <cellStyle name="Денежный 4 3 6" xfId="1454" xr:uid="{00000000-0005-0000-0000-0000B1050000}"/>
    <cellStyle name="Денежный 4 3 7" xfId="1455" xr:uid="{00000000-0005-0000-0000-0000B2050000}"/>
    <cellStyle name="Денежный 4 3 8" xfId="1456" xr:uid="{00000000-0005-0000-0000-0000B3050000}"/>
    <cellStyle name="Денежный 4 3 9" xfId="1457" xr:uid="{00000000-0005-0000-0000-0000B4050000}"/>
    <cellStyle name="Денежный 4 4" xfId="1458" xr:uid="{00000000-0005-0000-0000-0000B5050000}"/>
    <cellStyle name="Денежный 4 4 2" xfId="1459" xr:uid="{00000000-0005-0000-0000-0000B6050000}"/>
    <cellStyle name="Денежный 4 5" xfId="1460" xr:uid="{00000000-0005-0000-0000-0000B7050000}"/>
    <cellStyle name="Денежный 4 5 2" xfId="1461" xr:uid="{00000000-0005-0000-0000-0000B8050000}"/>
    <cellStyle name="Денежный 4 6" xfId="1462" xr:uid="{00000000-0005-0000-0000-0000B9050000}"/>
    <cellStyle name="Денежный 4 7" xfId="1463" xr:uid="{00000000-0005-0000-0000-0000BA050000}"/>
    <cellStyle name="Денежный 4 8" xfId="1464" xr:uid="{00000000-0005-0000-0000-0000BB050000}"/>
    <cellStyle name="Денежный 4 9" xfId="1465" xr:uid="{00000000-0005-0000-0000-0000BC050000}"/>
    <cellStyle name="Денежный 5" xfId="1466" xr:uid="{00000000-0005-0000-0000-0000BD050000}"/>
    <cellStyle name="Денежный 5 2" xfId="1467" xr:uid="{00000000-0005-0000-0000-0000BE050000}"/>
    <cellStyle name="Денежный 5 2 2" xfId="1468" xr:uid="{00000000-0005-0000-0000-0000BF050000}"/>
    <cellStyle name="Денежный 5 2 3" xfId="1469" xr:uid="{00000000-0005-0000-0000-0000C0050000}"/>
    <cellStyle name="Денежный 5 3" xfId="1470" xr:uid="{00000000-0005-0000-0000-0000C1050000}"/>
    <cellStyle name="Денежный 5 3 2" xfId="1471" xr:uid="{00000000-0005-0000-0000-0000C2050000}"/>
    <cellStyle name="Денежный 5 4" xfId="1472" xr:uid="{00000000-0005-0000-0000-0000C3050000}"/>
    <cellStyle name="Денежный 5 5" xfId="1473" xr:uid="{00000000-0005-0000-0000-0000C4050000}"/>
    <cellStyle name="Денежный 5 5 2" xfId="1474" xr:uid="{00000000-0005-0000-0000-0000C5050000}"/>
    <cellStyle name="Денежный 5 5 3" xfId="1475" xr:uid="{00000000-0005-0000-0000-0000C6050000}"/>
    <cellStyle name="Денежный 5 5 4" xfId="1476" xr:uid="{00000000-0005-0000-0000-0000C7050000}"/>
    <cellStyle name="Денежный 6" xfId="1477" xr:uid="{00000000-0005-0000-0000-0000C8050000}"/>
    <cellStyle name="Денежный 6 10" xfId="1478" xr:uid="{00000000-0005-0000-0000-0000C9050000}"/>
    <cellStyle name="Денежный 6 11" xfId="1479" xr:uid="{00000000-0005-0000-0000-0000CA050000}"/>
    <cellStyle name="Денежный 6 2" xfId="1480" xr:uid="{00000000-0005-0000-0000-0000CB050000}"/>
    <cellStyle name="Денежный 6 2 2" xfId="1481" xr:uid="{00000000-0005-0000-0000-0000CC050000}"/>
    <cellStyle name="Денежный 6 2 3" xfId="1482" xr:uid="{00000000-0005-0000-0000-0000CD050000}"/>
    <cellStyle name="Денежный 6 3" xfId="1483" xr:uid="{00000000-0005-0000-0000-0000CE050000}"/>
    <cellStyle name="Денежный 6 4" xfId="1484" xr:uid="{00000000-0005-0000-0000-0000CF050000}"/>
    <cellStyle name="Денежный 6 5" xfId="1485" xr:uid="{00000000-0005-0000-0000-0000D0050000}"/>
    <cellStyle name="Денежный 6 5 2" xfId="1486" xr:uid="{00000000-0005-0000-0000-0000D1050000}"/>
    <cellStyle name="Денежный 6 5 3" xfId="1487" xr:uid="{00000000-0005-0000-0000-0000D2050000}"/>
    <cellStyle name="Денежный 6 5 4" xfId="1488" xr:uid="{00000000-0005-0000-0000-0000D3050000}"/>
    <cellStyle name="Денежный 6 6" xfId="1489" xr:uid="{00000000-0005-0000-0000-0000D4050000}"/>
    <cellStyle name="Денежный 6 7" xfId="1490" xr:uid="{00000000-0005-0000-0000-0000D5050000}"/>
    <cellStyle name="Денежный 6 7 10" xfId="1491" xr:uid="{00000000-0005-0000-0000-0000D6050000}"/>
    <cellStyle name="Денежный 6 7 10 10" xfId="1492" xr:uid="{00000000-0005-0000-0000-0000D7050000}"/>
    <cellStyle name="Денежный 6 7 10 2" xfId="1493" xr:uid="{00000000-0005-0000-0000-0000D8050000}"/>
    <cellStyle name="Денежный 6 7 10 2 2" xfId="1494" xr:uid="{00000000-0005-0000-0000-0000D9050000}"/>
    <cellStyle name="Денежный 6 7 10 2 2 2" xfId="1495" xr:uid="{00000000-0005-0000-0000-0000DA050000}"/>
    <cellStyle name="Денежный 6 7 10 2 2 3" xfId="1496" xr:uid="{00000000-0005-0000-0000-0000DB050000}"/>
    <cellStyle name="Денежный 6 7 10 2 2 4" xfId="1497" xr:uid="{00000000-0005-0000-0000-0000DC050000}"/>
    <cellStyle name="Денежный 6 7 10 2 2 5" xfId="1498" xr:uid="{00000000-0005-0000-0000-0000DD050000}"/>
    <cellStyle name="Денежный 6 7 10 2 2 6" xfId="1499" xr:uid="{00000000-0005-0000-0000-0000DE050000}"/>
    <cellStyle name="Денежный 6 7 10 2 2 7" xfId="1500" xr:uid="{00000000-0005-0000-0000-0000DF050000}"/>
    <cellStyle name="Денежный 6 7 10 2 2 8" xfId="1501" xr:uid="{00000000-0005-0000-0000-0000E0050000}"/>
    <cellStyle name="Денежный 6 7 10 2 3" xfId="1502" xr:uid="{00000000-0005-0000-0000-0000E1050000}"/>
    <cellStyle name="Денежный 6 7 10 2 4" xfId="1503" xr:uid="{00000000-0005-0000-0000-0000E2050000}"/>
    <cellStyle name="Денежный 6 7 10 2 5" xfId="1504" xr:uid="{00000000-0005-0000-0000-0000E3050000}"/>
    <cellStyle name="Денежный 6 7 10 2 6" xfId="1505" xr:uid="{00000000-0005-0000-0000-0000E4050000}"/>
    <cellStyle name="Денежный 6 7 10 2 7" xfId="1506" xr:uid="{00000000-0005-0000-0000-0000E5050000}"/>
    <cellStyle name="Денежный 6 7 10 2 8" xfId="1507" xr:uid="{00000000-0005-0000-0000-0000E6050000}"/>
    <cellStyle name="Денежный 6 7 10 3" xfId="1508" xr:uid="{00000000-0005-0000-0000-0000E7050000}"/>
    <cellStyle name="Денежный 6 7 10 4" xfId="1509" xr:uid="{00000000-0005-0000-0000-0000E8050000}"/>
    <cellStyle name="Денежный 6 7 10 5" xfId="1510" xr:uid="{00000000-0005-0000-0000-0000E9050000}"/>
    <cellStyle name="Денежный 6 7 10 6" xfId="1511" xr:uid="{00000000-0005-0000-0000-0000EA050000}"/>
    <cellStyle name="Денежный 6 7 10 7" xfId="1512" xr:uid="{00000000-0005-0000-0000-0000EB050000}"/>
    <cellStyle name="Денежный 6 7 10 8" xfId="1513" xr:uid="{00000000-0005-0000-0000-0000EC050000}"/>
    <cellStyle name="Денежный 6 7 10 9" xfId="1514" xr:uid="{00000000-0005-0000-0000-0000ED050000}"/>
    <cellStyle name="Денежный 6 7 11" xfId="1515" xr:uid="{00000000-0005-0000-0000-0000EE050000}"/>
    <cellStyle name="Денежный 6 7 12" xfId="1516" xr:uid="{00000000-0005-0000-0000-0000EF050000}"/>
    <cellStyle name="Денежный 6 7 13" xfId="1517" xr:uid="{00000000-0005-0000-0000-0000F0050000}"/>
    <cellStyle name="Денежный 6 7 13 2" xfId="1518" xr:uid="{00000000-0005-0000-0000-0000F1050000}"/>
    <cellStyle name="Денежный 6 7 13 2 2" xfId="1519" xr:uid="{00000000-0005-0000-0000-0000F2050000}"/>
    <cellStyle name="Денежный 6 7 13 2 3" xfId="1520" xr:uid="{00000000-0005-0000-0000-0000F3050000}"/>
    <cellStyle name="Денежный 6 7 13 2 4" xfId="1521" xr:uid="{00000000-0005-0000-0000-0000F4050000}"/>
    <cellStyle name="Денежный 6 7 13 2 5" xfId="1522" xr:uid="{00000000-0005-0000-0000-0000F5050000}"/>
    <cellStyle name="Денежный 6 7 13 2 6" xfId="1523" xr:uid="{00000000-0005-0000-0000-0000F6050000}"/>
    <cellStyle name="Денежный 6 7 13 2 7" xfId="1524" xr:uid="{00000000-0005-0000-0000-0000F7050000}"/>
    <cellStyle name="Денежный 6 7 13 2 8" xfId="1525" xr:uid="{00000000-0005-0000-0000-0000F8050000}"/>
    <cellStyle name="Денежный 6 7 13 3" xfId="1526" xr:uid="{00000000-0005-0000-0000-0000F9050000}"/>
    <cellStyle name="Денежный 6 7 13 4" xfId="1527" xr:uid="{00000000-0005-0000-0000-0000FA050000}"/>
    <cellStyle name="Денежный 6 7 13 5" xfId="1528" xr:uid="{00000000-0005-0000-0000-0000FB050000}"/>
    <cellStyle name="Денежный 6 7 13 6" xfId="1529" xr:uid="{00000000-0005-0000-0000-0000FC050000}"/>
    <cellStyle name="Денежный 6 7 13 7" xfId="1530" xr:uid="{00000000-0005-0000-0000-0000FD050000}"/>
    <cellStyle name="Денежный 6 7 13 8" xfId="1531" xr:uid="{00000000-0005-0000-0000-0000FE050000}"/>
    <cellStyle name="Денежный 6 7 14" xfId="1532" xr:uid="{00000000-0005-0000-0000-0000FF050000}"/>
    <cellStyle name="Денежный 6 7 15" xfId="1533" xr:uid="{00000000-0005-0000-0000-000000060000}"/>
    <cellStyle name="Денежный 6 7 16" xfId="1534" xr:uid="{00000000-0005-0000-0000-000001060000}"/>
    <cellStyle name="Денежный 6 7 17" xfId="1535" xr:uid="{00000000-0005-0000-0000-000002060000}"/>
    <cellStyle name="Денежный 6 7 18" xfId="1536" xr:uid="{00000000-0005-0000-0000-000003060000}"/>
    <cellStyle name="Денежный 6 7 19" xfId="1537" xr:uid="{00000000-0005-0000-0000-000004060000}"/>
    <cellStyle name="Денежный 6 7 2" xfId="1538" xr:uid="{00000000-0005-0000-0000-000005060000}"/>
    <cellStyle name="Денежный 6 7 20" xfId="1539" xr:uid="{00000000-0005-0000-0000-000006060000}"/>
    <cellStyle name="Денежный 6 7 3" xfId="1540" xr:uid="{00000000-0005-0000-0000-000007060000}"/>
    <cellStyle name="Денежный 6 7 4" xfId="1541" xr:uid="{00000000-0005-0000-0000-000008060000}"/>
    <cellStyle name="Денежный 6 7 5" xfId="1542" xr:uid="{00000000-0005-0000-0000-000009060000}"/>
    <cellStyle name="Денежный 6 7 6" xfId="1543" xr:uid="{00000000-0005-0000-0000-00000A060000}"/>
    <cellStyle name="Денежный 6 7 7" xfId="1544" xr:uid="{00000000-0005-0000-0000-00000B060000}"/>
    <cellStyle name="Денежный 6 7 7 10" xfId="1545" xr:uid="{00000000-0005-0000-0000-00000C060000}"/>
    <cellStyle name="Денежный 6 7 7 11" xfId="1546" xr:uid="{00000000-0005-0000-0000-00000D060000}"/>
    <cellStyle name="Денежный 6 7 7 12" xfId="1547" xr:uid="{00000000-0005-0000-0000-00000E060000}"/>
    <cellStyle name="Денежный 6 7 7 2" xfId="1548" xr:uid="{00000000-0005-0000-0000-00000F060000}"/>
    <cellStyle name="Денежный 6 7 7 2 10" xfId="1549" xr:uid="{00000000-0005-0000-0000-000010060000}"/>
    <cellStyle name="Денежный 6 7 7 2 11" xfId="1550" xr:uid="{00000000-0005-0000-0000-000011060000}"/>
    <cellStyle name="Денежный 6 7 7 2 12" xfId="1551" xr:uid="{00000000-0005-0000-0000-000012060000}"/>
    <cellStyle name="Денежный 6 7 7 2 2" xfId="1552" xr:uid="{00000000-0005-0000-0000-000013060000}"/>
    <cellStyle name="Денежный 6 7 7 2 2 10" xfId="1553" xr:uid="{00000000-0005-0000-0000-000014060000}"/>
    <cellStyle name="Денежный 6 7 7 2 2 2" xfId="1554" xr:uid="{00000000-0005-0000-0000-000015060000}"/>
    <cellStyle name="Денежный 6 7 7 2 2 2 2" xfId="1555" xr:uid="{00000000-0005-0000-0000-000016060000}"/>
    <cellStyle name="Денежный 6 7 7 2 2 2 2 2" xfId="1556" xr:uid="{00000000-0005-0000-0000-000017060000}"/>
    <cellStyle name="Денежный 6 7 7 2 2 2 2 3" xfId="1557" xr:uid="{00000000-0005-0000-0000-000018060000}"/>
    <cellStyle name="Денежный 6 7 7 2 2 2 2 4" xfId="1558" xr:uid="{00000000-0005-0000-0000-000019060000}"/>
    <cellStyle name="Денежный 6 7 7 2 2 2 2 5" xfId="1559" xr:uid="{00000000-0005-0000-0000-00001A060000}"/>
    <cellStyle name="Денежный 6 7 7 2 2 2 2 6" xfId="1560" xr:uid="{00000000-0005-0000-0000-00001B060000}"/>
    <cellStyle name="Денежный 6 7 7 2 2 2 2 7" xfId="1561" xr:uid="{00000000-0005-0000-0000-00001C060000}"/>
    <cellStyle name="Денежный 6 7 7 2 2 2 2 8" xfId="1562" xr:uid="{00000000-0005-0000-0000-00001D060000}"/>
    <cellStyle name="Денежный 6 7 7 2 2 2 3" xfId="1563" xr:uid="{00000000-0005-0000-0000-00001E060000}"/>
    <cellStyle name="Денежный 6 7 7 2 2 2 4" xfId="1564" xr:uid="{00000000-0005-0000-0000-00001F060000}"/>
    <cellStyle name="Денежный 6 7 7 2 2 2 5" xfId="1565" xr:uid="{00000000-0005-0000-0000-000020060000}"/>
    <cellStyle name="Денежный 6 7 7 2 2 2 6" xfId="1566" xr:uid="{00000000-0005-0000-0000-000021060000}"/>
    <cellStyle name="Денежный 6 7 7 2 2 2 7" xfId="1567" xr:uid="{00000000-0005-0000-0000-000022060000}"/>
    <cellStyle name="Денежный 6 7 7 2 2 2 8" xfId="1568" xr:uid="{00000000-0005-0000-0000-000023060000}"/>
    <cellStyle name="Денежный 6 7 7 2 2 3" xfId="1569" xr:uid="{00000000-0005-0000-0000-000024060000}"/>
    <cellStyle name="Денежный 6 7 7 2 2 4" xfId="1570" xr:uid="{00000000-0005-0000-0000-000025060000}"/>
    <cellStyle name="Денежный 6 7 7 2 2 5" xfId="1571" xr:uid="{00000000-0005-0000-0000-000026060000}"/>
    <cellStyle name="Денежный 6 7 7 2 2 6" xfId="1572" xr:uid="{00000000-0005-0000-0000-000027060000}"/>
    <cellStyle name="Денежный 6 7 7 2 2 7" xfId="1573" xr:uid="{00000000-0005-0000-0000-000028060000}"/>
    <cellStyle name="Денежный 6 7 7 2 2 8" xfId="1574" xr:uid="{00000000-0005-0000-0000-000029060000}"/>
    <cellStyle name="Денежный 6 7 7 2 2 9" xfId="1575" xr:uid="{00000000-0005-0000-0000-00002A060000}"/>
    <cellStyle name="Денежный 6 7 7 2 3" xfId="1576" xr:uid="{00000000-0005-0000-0000-00002B060000}"/>
    <cellStyle name="Денежный 6 7 7 2 4" xfId="1577" xr:uid="{00000000-0005-0000-0000-00002C060000}"/>
    <cellStyle name="Денежный 6 7 7 2 5" xfId="1578" xr:uid="{00000000-0005-0000-0000-00002D060000}"/>
    <cellStyle name="Денежный 6 7 7 2 5 2" xfId="1579" xr:uid="{00000000-0005-0000-0000-00002E060000}"/>
    <cellStyle name="Денежный 6 7 7 2 5 2 2" xfId="1580" xr:uid="{00000000-0005-0000-0000-00002F060000}"/>
    <cellStyle name="Денежный 6 7 7 2 5 2 3" xfId="1581" xr:uid="{00000000-0005-0000-0000-000030060000}"/>
    <cellStyle name="Денежный 6 7 7 2 5 2 4" xfId="1582" xr:uid="{00000000-0005-0000-0000-000031060000}"/>
    <cellStyle name="Денежный 6 7 7 2 5 2 5" xfId="1583" xr:uid="{00000000-0005-0000-0000-000032060000}"/>
    <cellStyle name="Денежный 6 7 7 2 5 2 6" xfId="1584" xr:uid="{00000000-0005-0000-0000-000033060000}"/>
    <cellStyle name="Денежный 6 7 7 2 5 2 7" xfId="1585" xr:uid="{00000000-0005-0000-0000-000034060000}"/>
    <cellStyle name="Денежный 6 7 7 2 5 2 8" xfId="1586" xr:uid="{00000000-0005-0000-0000-000035060000}"/>
    <cellStyle name="Денежный 6 7 7 2 5 3" xfId="1587" xr:uid="{00000000-0005-0000-0000-000036060000}"/>
    <cellStyle name="Денежный 6 7 7 2 5 4" xfId="1588" xr:uid="{00000000-0005-0000-0000-000037060000}"/>
    <cellStyle name="Денежный 6 7 7 2 5 5" xfId="1589" xr:uid="{00000000-0005-0000-0000-000038060000}"/>
    <cellStyle name="Денежный 6 7 7 2 5 6" xfId="1590" xr:uid="{00000000-0005-0000-0000-000039060000}"/>
    <cellStyle name="Денежный 6 7 7 2 5 7" xfId="1591" xr:uid="{00000000-0005-0000-0000-00003A060000}"/>
    <cellStyle name="Денежный 6 7 7 2 5 8" xfId="1592" xr:uid="{00000000-0005-0000-0000-00003B060000}"/>
    <cellStyle name="Денежный 6 7 7 2 6" xfId="1593" xr:uid="{00000000-0005-0000-0000-00003C060000}"/>
    <cellStyle name="Денежный 6 7 7 2 7" xfId="1594" xr:uid="{00000000-0005-0000-0000-00003D060000}"/>
    <cellStyle name="Денежный 6 7 7 2 8" xfId="1595" xr:uid="{00000000-0005-0000-0000-00003E060000}"/>
    <cellStyle name="Денежный 6 7 7 2 9" xfId="1596" xr:uid="{00000000-0005-0000-0000-00003F060000}"/>
    <cellStyle name="Денежный 6 7 7 3" xfId="1597" xr:uid="{00000000-0005-0000-0000-000040060000}"/>
    <cellStyle name="Денежный 6 7 7 3 10" xfId="1598" xr:uid="{00000000-0005-0000-0000-000041060000}"/>
    <cellStyle name="Денежный 6 7 7 3 2" xfId="1599" xr:uid="{00000000-0005-0000-0000-000042060000}"/>
    <cellStyle name="Денежный 6 7 7 3 2 2" xfId="1600" xr:uid="{00000000-0005-0000-0000-000043060000}"/>
    <cellStyle name="Денежный 6 7 7 3 2 2 2" xfId="1601" xr:uid="{00000000-0005-0000-0000-000044060000}"/>
    <cellStyle name="Денежный 6 7 7 3 2 2 3" xfId="1602" xr:uid="{00000000-0005-0000-0000-000045060000}"/>
    <cellStyle name="Денежный 6 7 7 3 2 2 4" xfId="1603" xr:uid="{00000000-0005-0000-0000-000046060000}"/>
    <cellStyle name="Денежный 6 7 7 3 2 2 5" xfId="1604" xr:uid="{00000000-0005-0000-0000-000047060000}"/>
    <cellStyle name="Денежный 6 7 7 3 2 2 6" xfId="1605" xr:uid="{00000000-0005-0000-0000-000048060000}"/>
    <cellStyle name="Денежный 6 7 7 3 2 2 7" xfId="1606" xr:uid="{00000000-0005-0000-0000-000049060000}"/>
    <cellStyle name="Денежный 6 7 7 3 2 2 8" xfId="1607" xr:uid="{00000000-0005-0000-0000-00004A060000}"/>
    <cellStyle name="Денежный 6 7 7 3 2 3" xfId="1608" xr:uid="{00000000-0005-0000-0000-00004B060000}"/>
    <cellStyle name="Денежный 6 7 7 3 2 4" xfId="1609" xr:uid="{00000000-0005-0000-0000-00004C060000}"/>
    <cellStyle name="Денежный 6 7 7 3 2 5" xfId="1610" xr:uid="{00000000-0005-0000-0000-00004D060000}"/>
    <cellStyle name="Денежный 6 7 7 3 2 6" xfId="1611" xr:uid="{00000000-0005-0000-0000-00004E060000}"/>
    <cellStyle name="Денежный 6 7 7 3 2 7" xfId="1612" xr:uid="{00000000-0005-0000-0000-00004F060000}"/>
    <cellStyle name="Денежный 6 7 7 3 2 8" xfId="1613" xr:uid="{00000000-0005-0000-0000-000050060000}"/>
    <cellStyle name="Денежный 6 7 7 3 3" xfId="1614" xr:uid="{00000000-0005-0000-0000-000051060000}"/>
    <cellStyle name="Денежный 6 7 7 3 4" xfId="1615" xr:uid="{00000000-0005-0000-0000-000052060000}"/>
    <cellStyle name="Денежный 6 7 7 3 5" xfId="1616" xr:uid="{00000000-0005-0000-0000-000053060000}"/>
    <cellStyle name="Денежный 6 7 7 3 6" xfId="1617" xr:uid="{00000000-0005-0000-0000-000054060000}"/>
    <cellStyle name="Денежный 6 7 7 3 7" xfId="1618" xr:uid="{00000000-0005-0000-0000-000055060000}"/>
    <cellStyle name="Денежный 6 7 7 3 8" xfId="1619" xr:uid="{00000000-0005-0000-0000-000056060000}"/>
    <cellStyle name="Денежный 6 7 7 3 9" xfId="1620" xr:uid="{00000000-0005-0000-0000-000057060000}"/>
    <cellStyle name="Денежный 6 7 7 4" xfId="1621" xr:uid="{00000000-0005-0000-0000-000058060000}"/>
    <cellStyle name="Денежный 6 7 7 5" xfId="1622" xr:uid="{00000000-0005-0000-0000-000059060000}"/>
    <cellStyle name="Денежный 6 7 7 5 2" xfId="1623" xr:uid="{00000000-0005-0000-0000-00005A060000}"/>
    <cellStyle name="Денежный 6 7 7 5 2 2" xfId="1624" xr:uid="{00000000-0005-0000-0000-00005B060000}"/>
    <cellStyle name="Денежный 6 7 7 5 2 3" xfId="1625" xr:uid="{00000000-0005-0000-0000-00005C060000}"/>
    <cellStyle name="Денежный 6 7 7 5 2 4" xfId="1626" xr:uid="{00000000-0005-0000-0000-00005D060000}"/>
    <cellStyle name="Денежный 6 7 7 5 2 5" xfId="1627" xr:uid="{00000000-0005-0000-0000-00005E060000}"/>
    <cellStyle name="Денежный 6 7 7 5 2 6" xfId="1628" xr:uid="{00000000-0005-0000-0000-00005F060000}"/>
    <cellStyle name="Денежный 6 7 7 5 2 7" xfId="1629" xr:uid="{00000000-0005-0000-0000-000060060000}"/>
    <cellStyle name="Денежный 6 7 7 5 2 8" xfId="1630" xr:uid="{00000000-0005-0000-0000-000061060000}"/>
    <cellStyle name="Денежный 6 7 7 5 3" xfId="1631" xr:uid="{00000000-0005-0000-0000-000062060000}"/>
    <cellStyle name="Денежный 6 7 7 5 4" xfId="1632" xr:uid="{00000000-0005-0000-0000-000063060000}"/>
    <cellStyle name="Денежный 6 7 7 5 5" xfId="1633" xr:uid="{00000000-0005-0000-0000-000064060000}"/>
    <cellStyle name="Денежный 6 7 7 5 6" xfId="1634" xr:uid="{00000000-0005-0000-0000-000065060000}"/>
    <cellStyle name="Денежный 6 7 7 5 7" xfId="1635" xr:uid="{00000000-0005-0000-0000-000066060000}"/>
    <cellStyle name="Денежный 6 7 7 5 8" xfId="1636" xr:uid="{00000000-0005-0000-0000-000067060000}"/>
    <cellStyle name="Денежный 6 7 7 6" xfId="1637" xr:uid="{00000000-0005-0000-0000-000068060000}"/>
    <cellStyle name="Денежный 6 7 7 7" xfId="1638" xr:uid="{00000000-0005-0000-0000-000069060000}"/>
    <cellStyle name="Денежный 6 7 7 8" xfId="1639" xr:uid="{00000000-0005-0000-0000-00006A060000}"/>
    <cellStyle name="Денежный 6 7 7 9" xfId="1640" xr:uid="{00000000-0005-0000-0000-00006B060000}"/>
    <cellStyle name="Денежный 6 7 8" xfId="1641" xr:uid="{00000000-0005-0000-0000-00006C060000}"/>
    <cellStyle name="Денежный 6 7 9" xfId="1642" xr:uid="{00000000-0005-0000-0000-00006D060000}"/>
    <cellStyle name="Денежный 6 8" xfId="1643" xr:uid="{00000000-0005-0000-0000-00006E060000}"/>
    <cellStyle name="Денежный 6 8 2" xfId="1644" xr:uid="{00000000-0005-0000-0000-00006F060000}"/>
    <cellStyle name="Денежный 6 8 3" xfId="1645" xr:uid="{00000000-0005-0000-0000-000070060000}"/>
    <cellStyle name="Денежный 6 8 4" xfId="1646" xr:uid="{00000000-0005-0000-0000-000071060000}"/>
    <cellStyle name="Денежный 6 9" xfId="1647" xr:uid="{00000000-0005-0000-0000-000072060000}"/>
    <cellStyle name="Денежный 7 2" xfId="1648" xr:uid="{00000000-0005-0000-0000-000073060000}"/>
    <cellStyle name="Денежный 7 2 2" xfId="1649" xr:uid="{00000000-0005-0000-0000-000074060000}"/>
    <cellStyle name="Денежный 7 2 3" xfId="1650" xr:uid="{00000000-0005-0000-0000-000075060000}"/>
    <cellStyle name="Денежный 7 3" xfId="1651" xr:uid="{00000000-0005-0000-0000-000076060000}"/>
    <cellStyle name="Денежный 7 4" xfId="1652" xr:uid="{00000000-0005-0000-0000-000077060000}"/>
    <cellStyle name="Денежный 7 5" xfId="1653" xr:uid="{00000000-0005-0000-0000-000078060000}"/>
    <cellStyle name="Денежный 7 5 2" xfId="1654" xr:uid="{00000000-0005-0000-0000-000079060000}"/>
    <cellStyle name="Денежный 7 5 3" xfId="1655" xr:uid="{00000000-0005-0000-0000-00007A060000}"/>
    <cellStyle name="Денежный 7 5 4" xfId="1656" xr:uid="{00000000-0005-0000-0000-00007B060000}"/>
    <cellStyle name="Денежный 7 6" xfId="1657" xr:uid="{00000000-0005-0000-0000-00007C060000}"/>
    <cellStyle name="Денежный 7 7 2" xfId="1658" xr:uid="{00000000-0005-0000-0000-00007D060000}"/>
    <cellStyle name="Денежный 8 2" xfId="1659" xr:uid="{00000000-0005-0000-0000-00007E060000}"/>
    <cellStyle name="Денежный 8 2 2" xfId="1660" xr:uid="{00000000-0005-0000-0000-00007F060000}"/>
    <cellStyle name="Денежный 8 2 3" xfId="1661" xr:uid="{00000000-0005-0000-0000-000080060000}"/>
    <cellStyle name="Денежный 8 3" xfId="1662" xr:uid="{00000000-0005-0000-0000-000081060000}"/>
    <cellStyle name="Денежный 8 3 2" xfId="1663" xr:uid="{00000000-0005-0000-0000-000082060000}"/>
    <cellStyle name="Денежный 8 4" xfId="1664" xr:uid="{00000000-0005-0000-0000-000083060000}"/>
    <cellStyle name="Денежный 8 5" xfId="1665" xr:uid="{00000000-0005-0000-0000-000084060000}"/>
    <cellStyle name="Денежный 8 5 2" xfId="1666" xr:uid="{00000000-0005-0000-0000-000085060000}"/>
    <cellStyle name="Денежный 8 5 3" xfId="1667" xr:uid="{00000000-0005-0000-0000-000086060000}"/>
    <cellStyle name="Денежный 8 5 4" xfId="1668" xr:uid="{00000000-0005-0000-0000-000087060000}"/>
    <cellStyle name="Денежный 8 6" xfId="1669" xr:uid="{00000000-0005-0000-0000-000088060000}"/>
    <cellStyle name="Денежный 9 2" xfId="1670" xr:uid="{00000000-0005-0000-0000-000089060000}"/>
    <cellStyle name="Денежный 9 2 2" xfId="1671" xr:uid="{00000000-0005-0000-0000-00008A060000}"/>
    <cellStyle name="Денежный 9 2 3" xfId="1672" xr:uid="{00000000-0005-0000-0000-00008B060000}"/>
    <cellStyle name="Денежный 9 2 4" xfId="1673" xr:uid="{00000000-0005-0000-0000-00008C060000}"/>
    <cellStyle name="Денежный 9 2 5" xfId="1674" xr:uid="{00000000-0005-0000-0000-00008D060000}"/>
    <cellStyle name="Денежный 9 2 6" xfId="1675" xr:uid="{00000000-0005-0000-0000-00008E060000}"/>
    <cellStyle name="Денежный 9 3" xfId="1676" xr:uid="{00000000-0005-0000-0000-00008F060000}"/>
    <cellStyle name="Заголовок 1" xfId="1677" builtinId="16" customBuiltin="1"/>
    <cellStyle name="Заголовок 1 2" xfId="1678" xr:uid="{00000000-0005-0000-0000-000091060000}"/>
    <cellStyle name="Заголовок 1 3" xfId="1679" xr:uid="{00000000-0005-0000-0000-000092060000}"/>
    <cellStyle name="Заголовок 1 4" xfId="1680" xr:uid="{00000000-0005-0000-0000-000093060000}"/>
    <cellStyle name="Заголовок 1 4 2" xfId="1681" xr:uid="{00000000-0005-0000-0000-000094060000}"/>
    <cellStyle name="Заголовок 1 5" xfId="1682" xr:uid="{00000000-0005-0000-0000-000095060000}"/>
    <cellStyle name="Заголовок 1 5 2" xfId="1683" xr:uid="{00000000-0005-0000-0000-000096060000}"/>
    <cellStyle name="Заголовок 1 6" xfId="1684" xr:uid="{00000000-0005-0000-0000-000097060000}"/>
    <cellStyle name="Заголовок 1 6 2" xfId="1685" xr:uid="{00000000-0005-0000-0000-000098060000}"/>
    <cellStyle name="Заголовок 1 7" xfId="1686" xr:uid="{00000000-0005-0000-0000-000099060000}"/>
    <cellStyle name="Заголовок 2" xfId="1687" builtinId="17" customBuiltin="1"/>
    <cellStyle name="Заголовок 2 2" xfId="1688" xr:uid="{00000000-0005-0000-0000-00009B060000}"/>
    <cellStyle name="Заголовок 2 3" xfId="1689" xr:uid="{00000000-0005-0000-0000-00009C060000}"/>
    <cellStyle name="Заголовок 2 4" xfId="1690" xr:uid="{00000000-0005-0000-0000-00009D060000}"/>
    <cellStyle name="Заголовок 2 4 2" xfId="1691" xr:uid="{00000000-0005-0000-0000-00009E060000}"/>
    <cellStyle name="Заголовок 2 5" xfId="1692" xr:uid="{00000000-0005-0000-0000-00009F060000}"/>
    <cellStyle name="Заголовок 2 5 2" xfId="1693" xr:uid="{00000000-0005-0000-0000-0000A0060000}"/>
    <cellStyle name="Заголовок 2 6" xfId="1694" xr:uid="{00000000-0005-0000-0000-0000A1060000}"/>
    <cellStyle name="Заголовок 2 6 2" xfId="1695" xr:uid="{00000000-0005-0000-0000-0000A2060000}"/>
    <cellStyle name="Заголовок 2 7" xfId="1696" xr:uid="{00000000-0005-0000-0000-0000A3060000}"/>
    <cellStyle name="Заголовок 3" xfId="1697" builtinId="18" customBuiltin="1"/>
    <cellStyle name="Заголовок 3 2" xfId="1698" xr:uid="{00000000-0005-0000-0000-0000A5060000}"/>
    <cellStyle name="Заголовок 3 3" xfId="1699" xr:uid="{00000000-0005-0000-0000-0000A6060000}"/>
    <cellStyle name="Заголовок 3 4" xfId="1700" xr:uid="{00000000-0005-0000-0000-0000A7060000}"/>
    <cellStyle name="Заголовок 3 4 2" xfId="1701" xr:uid="{00000000-0005-0000-0000-0000A8060000}"/>
    <cellStyle name="Заголовок 3 5" xfId="1702" xr:uid="{00000000-0005-0000-0000-0000A9060000}"/>
    <cellStyle name="Заголовок 3 5 2" xfId="1703" xr:uid="{00000000-0005-0000-0000-0000AA060000}"/>
    <cellStyle name="Заголовок 3 6" xfId="1704" xr:uid="{00000000-0005-0000-0000-0000AB060000}"/>
    <cellStyle name="Заголовок 3 6 2" xfId="1705" xr:uid="{00000000-0005-0000-0000-0000AC060000}"/>
    <cellStyle name="Заголовок 3 7" xfId="1706" xr:uid="{00000000-0005-0000-0000-0000AD060000}"/>
    <cellStyle name="Заголовок 4" xfId="1707" builtinId="19" customBuiltin="1"/>
    <cellStyle name="Заголовок 4 2" xfId="1708" xr:uid="{00000000-0005-0000-0000-0000AF060000}"/>
    <cellStyle name="Заголовок 4 3" xfId="1709" xr:uid="{00000000-0005-0000-0000-0000B0060000}"/>
    <cellStyle name="Заголовок 4 4" xfId="1710" xr:uid="{00000000-0005-0000-0000-0000B1060000}"/>
    <cellStyle name="Заголовок 4 4 2" xfId="1711" xr:uid="{00000000-0005-0000-0000-0000B2060000}"/>
    <cellStyle name="Заголовок 4 5" xfId="1712" xr:uid="{00000000-0005-0000-0000-0000B3060000}"/>
    <cellStyle name="Заголовок 4 5 2" xfId="1713" xr:uid="{00000000-0005-0000-0000-0000B4060000}"/>
    <cellStyle name="Заголовок 4 6" xfId="1714" xr:uid="{00000000-0005-0000-0000-0000B5060000}"/>
    <cellStyle name="Заголовок 4 6 2" xfId="1715" xr:uid="{00000000-0005-0000-0000-0000B6060000}"/>
    <cellStyle name="Заголовок 4 7" xfId="1716" xr:uid="{00000000-0005-0000-0000-0000B7060000}"/>
    <cellStyle name="Итог" xfId="1717" builtinId="25" customBuiltin="1"/>
    <cellStyle name="Итог 2" xfId="1718" xr:uid="{00000000-0005-0000-0000-0000B9060000}"/>
    <cellStyle name="Итог 3" xfId="1719" xr:uid="{00000000-0005-0000-0000-0000BA060000}"/>
    <cellStyle name="Итог 4" xfId="1720" xr:uid="{00000000-0005-0000-0000-0000BB060000}"/>
    <cellStyle name="Итог 4 2" xfId="1721" xr:uid="{00000000-0005-0000-0000-0000BC060000}"/>
    <cellStyle name="Итог 5" xfId="1722" xr:uid="{00000000-0005-0000-0000-0000BD060000}"/>
    <cellStyle name="Итог 5 2" xfId="1723" xr:uid="{00000000-0005-0000-0000-0000BE060000}"/>
    <cellStyle name="Итог 6" xfId="1724" xr:uid="{00000000-0005-0000-0000-0000BF060000}"/>
    <cellStyle name="Итог 6 2" xfId="1725" xr:uid="{00000000-0005-0000-0000-0000C0060000}"/>
    <cellStyle name="Итог 7" xfId="1726" xr:uid="{00000000-0005-0000-0000-0000C1060000}"/>
    <cellStyle name="Контрольная ячейка" xfId="1727" builtinId="23" customBuiltin="1"/>
    <cellStyle name="Контрольная ячейка 2" xfId="1728" xr:uid="{00000000-0005-0000-0000-0000C3060000}"/>
    <cellStyle name="Контрольная ячейка 3" xfId="1729" xr:uid="{00000000-0005-0000-0000-0000C4060000}"/>
    <cellStyle name="Контрольная ячейка 4" xfId="1730" xr:uid="{00000000-0005-0000-0000-0000C5060000}"/>
    <cellStyle name="Контрольная ячейка 5" xfId="1731" xr:uid="{00000000-0005-0000-0000-0000C6060000}"/>
    <cellStyle name="Контрольная ячейка 5 2" xfId="1732" xr:uid="{00000000-0005-0000-0000-0000C7060000}"/>
    <cellStyle name="Контрольная ячейка 6" xfId="1733" xr:uid="{00000000-0005-0000-0000-0000C8060000}"/>
    <cellStyle name="Контрольная ячейка 6 2" xfId="1734" xr:uid="{00000000-0005-0000-0000-0000C9060000}"/>
    <cellStyle name="Контрольная ячейка 7" xfId="1735" xr:uid="{00000000-0005-0000-0000-0000CA060000}"/>
    <cellStyle name="Контрольная ячейка 7 2" xfId="1736" xr:uid="{00000000-0005-0000-0000-0000CB060000}"/>
    <cellStyle name="Контрольная ячейка 8" xfId="1737" xr:uid="{00000000-0005-0000-0000-0000CC060000}"/>
    <cellStyle name="Название" xfId="1738" builtinId="15" customBuiltin="1"/>
    <cellStyle name="Название 2" xfId="1739" xr:uid="{00000000-0005-0000-0000-0000CE060000}"/>
    <cellStyle name="Название 3" xfId="1740" xr:uid="{00000000-0005-0000-0000-0000CF060000}"/>
    <cellStyle name="Название 4" xfId="1741" xr:uid="{00000000-0005-0000-0000-0000D0060000}"/>
    <cellStyle name="Название 4 2" xfId="1742" xr:uid="{00000000-0005-0000-0000-0000D1060000}"/>
    <cellStyle name="Название 5" xfId="1743" xr:uid="{00000000-0005-0000-0000-0000D2060000}"/>
    <cellStyle name="Название 5 2" xfId="1744" xr:uid="{00000000-0005-0000-0000-0000D3060000}"/>
    <cellStyle name="Название 6" xfId="1745" xr:uid="{00000000-0005-0000-0000-0000D4060000}"/>
    <cellStyle name="Название 6 2" xfId="1746" xr:uid="{00000000-0005-0000-0000-0000D5060000}"/>
    <cellStyle name="Название 7" xfId="1747" xr:uid="{00000000-0005-0000-0000-0000D6060000}"/>
    <cellStyle name="Нейтральный" xfId="1748" builtinId="28" customBuiltin="1"/>
    <cellStyle name="Нейтральный 2" xfId="1749" xr:uid="{00000000-0005-0000-0000-0000D8060000}"/>
    <cellStyle name="Нейтральный 3" xfId="1750" xr:uid="{00000000-0005-0000-0000-0000D9060000}"/>
    <cellStyle name="Нейтральный 4" xfId="1751" xr:uid="{00000000-0005-0000-0000-0000DA060000}"/>
    <cellStyle name="Нейтральный 5" xfId="1752" xr:uid="{00000000-0005-0000-0000-0000DB060000}"/>
    <cellStyle name="Нейтральный 5 2" xfId="1753" xr:uid="{00000000-0005-0000-0000-0000DC060000}"/>
    <cellStyle name="Нейтральный 6" xfId="1754" xr:uid="{00000000-0005-0000-0000-0000DD060000}"/>
    <cellStyle name="Нейтральный 6 2" xfId="1755" xr:uid="{00000000-0005-0000-0000-0000DE060000}"/>
    <cellStyle name="Нейтральный 7" xfId="1756" xr:uid="{00000000-0005-0000-0000-0000DF060000}"/>
    <cellStyle name="Нейтральный 7 2" xfId="1757" xr:uid="{00000000-0005-0000-0000-0000E0060000}"/>
    <cellStyle name="Нейтральный 8" xfId="1758" xr:uid="{00000000-0005-0000-0000-0000E1060000}"/>
    <cellStyle name="Обычный" xfId="0" builtinId="0"/>
    <cellStyle name="Обычный 10" xfId="1759" xr:uid="{00000000-0005-0000-0000-0000E3060000}"/>
    <cellStyle name="Обычный 10 2" xfId="1760" xr:uid="{00000000-0005-0000-0000-0000E4060000}"/>
    <cellStyle name="Обычный 10 2 2" xfId="1761" xr:uid="{00000000-0005-0000-0000-0000E5060000}"/>
    <cellStyle name="Обычный 10 3" xfId="1762" xr:uid="{00000000-0005-0000-0000-0000E6060000}"/>
    <cellStyle name="Обычный 11" xfId="1763" xr:uid="{00000000-0005-0000-0000-0000E7060000}"/>
    <cellStyle name="Обычный 11 10" xfId="1764" xr:uid="{00000000-0005-0000-0000-0000E8060000}"/>
    <cellStyle name="Обычный 11 10 2" xfId="2351" xr:uid="{00000000-0005-0000-0000-0000E9060000}"/>
    <cellStyle name="Обычный 11 11" xfId="1765" xr:uid="{00000000-0005-0000-0000-0000EA060000}"/>
    <cellStyle name="Обычный 11 12" xfId="1766" xr:uid="{00000000-0005-0000-0000-0000EB060000}"/>
    <cellStyle name="Обычный 11 12 2" xfId="1767" xr:uid="{00000000-0005-0000-0000-0000EC060000}"/>
    <cellStyle name="Обычный 11 12 2 2" xfId="2349" xr:uid="{00000000-0005-0000-0000-0000ED060000}"/>
    <cellStyle name="Обычный 11 2" xfId="1768" xr:uid="{00000000-0005-0000-0000-0000EE060000}"/>
    <cellStyle name="Обычный 11 3" xfId="1769" xr:uid="{00000000-0005-0000-0000-0000EF060000}"/>
    <cellStyle name="Обычный 11 4" xfId="1770" xr:uid="{00000000-0005-0000-0000-0000F0060000}"/>
    <cellStyle name="Обычный 11 5" xfId="1771" xr:uid="{00000000-0005-0000-0000-0000F1060000}"/>
    <cellStyle name="Обычный 11 6" xfId="1772" xr:uid="{00000000-0005-0000-0000-0000F2060000}"/>
    <cellStyle name="Обычный 11 7" xfId="1773" xr:uid="{00000000-0005-0000-0000-0000F3060000}"/>
    <cellStyle name="Обычный 11 8" xfId="1774" xr:uid="{00000000-0005-0000-0000-0000F4060000}"/>
    <cellStyle name="Обычный 11 9" xfId="1775" xr:uid="{00000000-0005-0000-0000-0000F5060000}"/>
    <cellStyle name="Обычный 12" xfId="1776" xr:uid="{00000000-0005-0000-0000-0000F6060000}"/>
    <cellStyle name="Обычный 12 2" xfId="1777" xr:uid="{00000000-0005-0000-0000-0000F7060000}"/>
    <cellStyle name="Обычный 12 2 2" xfId="1778" xr:uid="{00000000-0005-0000-0000-0000F8060000}"/>
    <cellStyle name="Обычный 12 2 2 2" xfId="1779" xr:uid="{00000000-0005-0000-0000-0000F9060000}"/>
    <cellStyle name="Обычный 12 2 2 2 2" xfId="2335" xr:uid="{00000000-0005-0000-0000-0000FA060000}"/>
    <cellStyle name="Обычный 12 2 2 2 2 2" xfId="2340" xr:uid="{00000000-0005-0000-0000-0000FB060000}"/>
    <cellStyle name="Обычный 12 2 2 2 3" xfId="2339" xr:uid="{00000000-0005-0000-0000-0000FC060000}"/>
    <cellStyle name="Обычный 12 2 2 3" xfId="2346" xr:uid="{00000000-0005-0000-0000-0000FD060000}"/>
    <cellStyle name="Обычный 12 2 3" xfId="1780" xr:uid="{00000000-0005-0000-0000-0000FE060000}"/>
    <cellStyle name="Обычный 12 2 4" xfId="1781" xr:uid="{00000000-0005-0000-0000-0000FF060000}"/>
    <cellStyle name="Обычный 12 3" xfId="1782" xr:uid="{00000000-0005-0000-0000-000000070000}"/>
    <cellStyle name="Обычный 13 2" xfId="1783" xr:uid="{00000000-0005-0000-0000-000001070000}"/>
    <cellStyle name="Обычный 14" xfId="1784" xr:uid="{00000000-0005-0000-0000-000002070000}"/>
    <cellStyle name="Обычный 14 2" xfId="1785" xr:uid="{00000000-0005-0000-0000-000003070000}"/>
    <cellStyle name="Обычный 14 3" xfId="1786" xr:uid="{00000000-0005-0000-0000-000004070000}"/>
    <cellStyle name="Обычный 14 4" xfId="1787" xr:uid="{00000000-0005-0000-0000-000005070000}"/>
    <cellStyle name="Обычный 14 5" xfId="1788" xr:uid="{00000000-0005-0000-0000-000006070000}"/>
    <cellStyle name="Обычный 14 6" xfId="1789" xr:uid="{00000000-0005-0000-0000-000007070000}"/>
    <cellStyle name="Обычный 15" xfId="1790" xr:uid="{00000000-0005-0000-0000-000008070000}"/>
    <cellStyle name="Обычный 15 2" xfId="1791" xr:uid="{00000000-0005-0000-0000-000009070000}"/>
    <cellStyle name="Обычный 16" xfId="1792" xr:uid="{00000000-0005-0000-0000-00000A070000}"/>
    <cellStyle name="Обычный 17" xfId="1793" xr:uid="{00000000-0005-0000-0000-00000B070000}"/>
    <cellStyle name="Обычный 17 2" xfId="1794" xr:uid="{00000000-0005-0000-0000-00000C070000}"/>
    <cellStyle name="Обычный 17 3" xfId="1795" xr:uid="{00000000-0005-0000-0000-00000D070000}"/>
    <cellStyle name="Обычный 17 4" xfId="1796" xr:uid="{00000000-0005-0000-0000-00000E070000}"/>
    <cellStyle name="Обычный 17 5" xfId="1797" xr:uid="{00000000-0005-0000-0000-00000F070000}"/>
    <cellStyle name="Обычный 17 6" xfId="1798" xr:uid="{00000000-0005-0000-0000-000010070000}"/>
    <cellStyle name="Обычный 17 7" xfId="1799" xr:uid="{00000000-0005-0000-0000-000011070000}"/>
    <cellStyle name="Обычный 18" xfId="1800" xr:uid="{00000000-0005-0000-0000-000012070000}"/>
    <cellStyle name="Обычный 18 2" xfId="1801" xr:uid="{00000000-0005-0000-0000-000013070000}"/>
    <cellStyle name="Обычный 18 3" xfId="1802" xr:uid="{00000000-0005-0000-0000-000014070000}"/>
    <cellStyle name="Обычный 19" xfId="1803" xr:uid="{00000000-0005-0000-0000-000015070000}"/>
    <cellStyle name="Обычный 2" xfId="1804" xr:uid="{00000000-0005-0000-0000-000016070000}"/>
    <cellStyle name="Обычный 2 10" xfId="1805" xr:uid="{00000000-0005-0000-0000-000017070000}"/>
    <cellStyle name="Обычный 2 10 2" xfId="1806" xr:uid="{00000000-0005-0000-0000-000018070000}"/>
    <cellStyle name="Обычный 2 11" xfId="1807" xr:uid="{00000000-0005-0000-0000-000019070000}"/>
    <cellStyle name="Обычный 2 12" xfId="1808" xr:uid="{00000000-0005-0000-0000-00001A070000}"/>
    <cellStyle name="Обычный 2 13" xfId="1809" xr:uid="{00000000-0005-0000-0000-00001B070000}"/>
    <cellStyle name="Обычный 2 14" xfId="1810" xr:uid="{00000000-0005-0000-0000-00001C070000}"/>
    <cellStyle name="Обычный 2 14 10" xfId="1811" xr:uid="{00000000-0005-0000-0000-00001D070000}"/>
    <cellStyle name="Обычный 2 14 10 2" xfId="1812" xr:uid="{00000000-0005-0000-0000-00001E070000}"/>
    <cellStyle name="Обычный 2 14 11" xfId="1813" xr:uid="{00000000-0005-0000-0000-00001F070000}"/>
    <cellStyle name="Обычный 2 14 12" xfId="1814" xr:uid="{00000000-0005-0000-0000-000020070000}"/>
    <cellStyle name="Обычный 2 14 2" xfId="1815" xr:uid="{00000000-0005-0000-0000-000021070000}"/>
    <cellStyle name="Обычный 2 14 2 2" xfId="1816" xr:uid="{00000000-0005-0000-0000-000022070000}"/>
    <cellStyle name="Обычный 2 14 3" xfId="1817" xr:uid="{00000000-0005-0000-0000-000023070000}"/>
    <cellStyle name="Обычный 2 14 4" xfId="1818" xr:uid="{00000000-0005-0000-0000-000024070000}"/>
    <cellStyle name="Обычный 2 14 5" xfId="1819" xr:uid="{00000000-0005-0000-0000-000025070000}"/>
    <cellStyle name="Обычный 2 14 6" xfId="1820" xr:uid="{00000000-0005-0000-0000-000026070000}"/>
    <cellStyle name="Обычный 2 14 7" xfId="1821" xr:uid="{00000000-0005-0000-0000-000027070000}"/>
    <cellStyle name="Обычный 2 14 8" xfId="1822" xr:uid="{00000000-0005-0000-0000-000028070000}"/>
    <cellStyle name="Обычный 2 14 9" xfId="1823" xr:uid="{00000000-0005-0000-0000-000029070000}"/>
    <cellStyle name="Обычный 2 15" xfId="1824" xr:uid="{00000000-0005-0000-0000-00002A070000}"/>
    <cellStyle name="Обычный 2 16" xfId="1825" xr:uid="{00000000-0005-0000-0000-00002B070000}"/>
    <cellStyle name="Обычный 2 17" xfId="1826" xr:uid="{00000000-0005-0000-0000-00002C070000}"/>
    <cellStyle name="Обычный 2 18" xfId="1827" xr:uid="{00000000-0005-0000-0000-00002D070000}"/>
    <cellStyle name="Обычный 2 19" xfId="1828" xr:uid="{00000000-0005-0000-0000-00002E070000}"/>
    <cellStyle name="Обычный 2 2" xfId="1829" xr:uid="{00000000-0005-0000-0000-00002F070000}"/>
    <cellStyle name="Обычный 2 2 10" xfId="1830" xr:uid="{00000000-0005-0000-0000-000030070000}"/>
    <cellStyle name="Обычный 2 2 10 2" xfId="1831" xr:uid="{00000000-0005-0000-0000-000031070000}"/>
    <cellStyle name="Обычный 2 2 11" xfId="1832" xr:uid="{00000000-0005-0000-0000-000032070000}"/>
    <cellStyle name="Обычный 2 2 12" xfId="1833" xr:uid="{00000000-0005-0000-0000-000033070000}"/>
    <cellStyle name="Обычный 2 2 13" xfId="1834" xr:uid="{00000000-0005-0000-0000-000034070000}"/>
    <cellStyle name="Обычный 2 2 14" xfId="1835" xr:uid="{00000000-0005-0000-0000-000035070000}"/>
    <cellStyle name="Обычный 2 2 15" xfId="1836" xr:uid="{00000000-0005-0000-0000-000036070000}"/>
    <cellStyle name="Обычный 2 2 16" xfId="1837" xr:uid="{00000000-0005-0000-0000-000037070000}"/>
    <cellStyle name="Обычный 2 2 17" xfId="1838" xr:uid="{00000000-0005-0000-0000-000038070000}"/>
    <cellStyle name="Обычный 2 2 18" xfId="1839" xr:uid="{00000000-0005-0000-0000-000039070000}"/>
    <cellStyle name="Обычный 2 2 19" xfId="1840" xr:uid="{00000000-0005-0000-0000-00003A070000}"/>
    <cellStyle name="Обычный 2 2 2" xfId="1841" xr:uid="{00000000-0005-0000-0000-00003B070000}"/>
    <cellStyle name="Обычный 2 2 2 2" xfId="1842" xr:uid="{00000000-0005-0000-0000-00003C070000}"/>
    <cellStyle name="Обычный 2 2 2 2 2" xfId="1843" xr:uid="{00000000-0005-0000-0000-00003D070000}"/>
    <cellStyle name="Обычный 2 2 2 2 3" xfId="1844" xr:uid="{00000000-0005-0000-0000-00003E070000}"/>
    <cellStyle name="Обычный 2 2 2 2 4" xfId="1845" xr:uid="{00000000-0005-0000-0000-00003F070000}"/>
    <cellStyle name="Обычный 2 2 2 2 5" xfId="1846" xr:uid="{00000000-0005-0000-0000-000040070000}"/>
    <cellStyle name="Обычный 2 2 2 3" xfId="1847" xr:uid="{00000000-0005-0000-0000-000041070000}"/>
    <cellStyle name="Обычный 2 2 2 3 2" xfId="1848" xr:uid="{00000000-0005-0000-0000-000042070000}"/>
    <cellStyle name="Обычный 2 2 2 4" xfId="1849" xr:uid="{00000000-0005-0000-0000-000043070000}"/>
    <cellStyle name="Обычный 2 2 2 4 2" xfId="1850" xr:uid="{00000000-0005-0000-0000-000044070000}"/>
    <cellStyle name="Обычный 2 2 2 4 3" xfId="1851" xr:uid="{00000000-0005-0000-0000-000045070000}"/>
    <cellStyle name="Обычный 2 2 2 4 4" xfId="1852" xr:uid="{00000000-0005-0000-0000-000046070000}"/>
    <cellStyle name="Обычный 2 2 2 5" xfId="1853" xr:uid="{00000000-0005-0000-0000-000047070000}"/>
    <cellStyle name="Обычный 2 2 2 5 2" xfId="1854" xr:uid="{00000000-0005-0000-0000-000048070000}"/>
    <cellStyle name="Обычный 2 2 2 5 3" xfId="1855" xr:uid="{00000000-0005-0000-0000-000049070000}"/>
    <cellStyle name="Обычный 2 2 2 5 4" xfId="1856" xr:uid="{00000000-0005-0000-0000-00004A070000}"/>
    <cellStyle name="Обычный 2 2 2 6" xfId="1857" xr:uid="{00000000-0005-0000-0000-00004B070000}"/>
    <cellStyle name="Обычный 2 2 2 7" xfId="1858" xr:uid="{00000000-0005-0000-0000-00004C070000}"/>
    <cellStyle name="Обычный 2 2 2 8" xfId="1859" xr:uid="{00000000-0005-0000-0000-00004D070000}"/>
    <cellStyle name="Обычный 2 2 2 9" xfId="1860" xr:uid="{00000000-0005-0000-0000-00004E070000}"/>
    <cellStyle name="Обычный 2 2 3" xfId="1861" xr:uid="{00000000-0005-0000-0000-00004F070000}"/>
    <cellStyle name="Обычный 2 2 3 10" xfId="1862" xr:uid="{00000000-0005-0000-0000-000050070000}"/>
    <cellStyle name="Обычный 2 2 3 2" xfId="1863" xr:uid="{00000000-0005-0000-0000-000051070000}"/>
    <cellStyle name="Обычный 2 2 3 2 2" xfId="1864" xr:uid="{00000000-0005-0000-0000-000052070000}"/>
    <cellStyle name="Обычный 2 2 3 2 3" xfId="1865" xr:uid="{00000000-0005-0000-0000-000053070000}"/>
    <cellStyle name="Обычный 2 2 3 3" xfId="1866" xr:uid="{00000000-0005-0000-0000-000054070000}"/>
    <cellStyle name="Обычный 2 2 3 4" xfId="1867" xr:uid="{00000000-0005-0000-0000-000055070000}"/>
    <cellStyle name="Обычный 2 2 3 5" xfId="1868" xr:uid="{00000000-0005-0000-0000-000056070000}"/>
    <cellStyle name="Обычный 2 2 3 6" xfId="1869" xr:uid="{00000000-0005-0000-0000-000057070000}"/>
    <cellStyle name="Обычный 2 2 3 7" xfId="1870" xr:uid="{00000000-0005-0000-0000-000058070000}"/>
    <cellStyle name="Обычный 2 2 3 8" xfId="1871" xr:uid="{00000000-0005-0000-0000-000059070000}"/>
    <cellStyle name="Обычный 2 2 3 9" xfId="1872" xr:uid="{00000000-0005-0000-0000-00005A070000}"/>
    <cellStyle name="Обычный 2 2 4" xfId="1873" xr:uid="{00000000-0005-0000-0000-00005B070000}"/>
    <cellStyle name="Обычный 2 2 4 2" xfId="1874" xr:uid="{00000000-0005-0000-0000-00005C070000}"/>
    <cellStyle name="Обычный 2 2 4 3" xfId="1875" xr:uid="{00000000-0005-0000-0000-00005D070000}"/>
    <cellStyle name="Обычный 2 2 4 4" xfId="1876" xr:uid="{00000000-0005-0000-0000-00005E070000}"/>
    <cellStyle name="Обычный 2 2 5" xfId="1877" xr:uid="{00000000-0005-0000-0000-00005F070000}"/>
    <cellStyle name="Обычный 2 2 5 2" xfId="1878" xr:uid="{00000000-0005-0000-0000-000060070000}"/>
    <cellStyle name="Обычный 2 2 5 3" xfId="1879" xr:uid="{00000000-0005-0000-0000-000061070000}"/>
    <cellStyle name="Обычный 2 2 5 4" xfId="1880" xr:uid="{00000000-0005-0000-0000-000062070000}"/>
    <cellStyle name="Обычный 2 2 6" xfId="1881" xr:uid="{00000000-0005-0000-0000-000063070000}"/>
    <cellStyle name="Обычный 2 2 7" xfId="1882" xr:uid="{00000000-0005-0000-0000-000064070000}"/>
    <cellStyle name="Обычный 2 2 8" xfId="1883" xr:uid="{00000000-0005-0000-0000-000065070000}"/>
    <cellStyle name="Обычный 2 2 9" xfId="1884" xr:uid="{00000000-0005-0000-0000-000066070000}"/>
    <cellStyle name="Обычный 2 2_База1 (version 1)" xfId="1885" xr:uid="{00000000-0005-0000-0000-000067070000}"/>
    <cellStyle name="Обычный 2 20" xfId="1886" xr:uid="{00000000-0005-0000-0000-000068070000}"/>
    <cellStyle name="Обычный 2 21" xfId="1887" xr:uid="{00000000-0005-0000-0000-000069070000}"/>
    <cellStyle name="Обычный 2 22" xfId="1888" xr:uid="{00000000-0005-0000-0000-00006A070000}"/>
    <cellStyle name="Обычный 2 23" xfId="1889" xr:uid="{00000000-0005-0000-0000-00006B070000}"/>
    <cellStyle name="Обычный 2 23 2" xfId="1890" xr:uid="{00000000-0005-0000-0000-00006C070000}"/>
    <cellStyle name="Обычный 2 24" xfId="1891" xr:uid="{00000000-0005-0000-0000-00006D070000}"/>
    <cellStyle name="Обычный 2 24 2" xfId="1892" xr:uid="{00000000-0005-0000-0000-00006E070000}"/>
    <cellStyle name="Обычный 2 24 3" xfId="1893" xr:uid="{00000000-0005-0000-0000-00006F070000}"/>
    <cellStyle name="Обычный 2 24 4" xfId="1894" xr:uid="{00000000-0005-0000-0000-000070070000}"/>
    <cellStyle name="Обычный 2 24 5" xfId="1895" xr:uid="{00000000-0005-0000-0000-000071070000}"/>
    <cellStyle name="Обычный 2 24 6" xfId="1896" xr:uid="{00000000-0005-0000-0000-000072070000}"/>
    <cellStyle name="Обычный 2 24 7" xfId="1897" xr:uid="{00000000-0005-0000-0000-000073070000}"/>
    <cellStyle name="Обычный 2 25" xfId="1898" xr:uid="{00000000-0005-0000-0000-000074070000}"/>
    <cellStyle name="Обычный 2 26" xfId="1899" xr:uid="{00000000-0005-0000-0000-000075070000}"/>
    <cellStyle name="Обычный 2 27" xfId="1900" xr:uid="{00000000-0005-0000-0000-000076070000}"/>
    <cellStyle name="Обычный 2 28" xfId="1901" xr:uid="{00000000-0005-0000-0000-000077070000}"/>
    <cellStyle name="Обычный 2 29" xfId="1902" xr:uid="{00000000-0005-0000-0000-000078070000}"/>
    <cellStyle name="Обычный 2 3" xfId="1903" xr:uid="{00000000-0005-0000-0000-000079070000}"/>
    <cellStyle name="Обычный 2 3 10" xfId="1904" xr:uid="{00000000-0005-0000-0000-00007A070000}"/>
    <cellStyle name="Обычный 2 3 10 10" xfId="1905" xr:uid="{00000000-0005-0000-0000-00007B070000}"/>
    <cellStyle name="Обычный 2 3 10 11" xfId="1906" xr:uid="{00000000-0005-0000-0000-00007C070000}"/>
    <cellStyle name="Обычный 2 3 10 12" xfId="1907" xr:uid="{00000000-0005-0000-0000-00007D070000}"/>
    <cellStyle name="Обычный 2 3 10 2" xfId="1908" xr:uid="{00000000-0005-0000-0000-00007E070000}"/>
    <cellStyle name="Обычный 2 3 10 2 10" xfId="1909" xr:uid="{00000000-0005-0000-0000-00007F070000}"/>
    <cellStyle name="Обычный 2 3 10 2 11" xfId="1910" xr:uid="{00000000-0005-0000-0000-000080070000}"/>
    <cellStyle name="Обычный 2 3 10 2 12" xfId="1911" xr:uid="{00000000-0005-0000-0000-000081070000}"/>
    <cellStyle name="Обычный 2 3 10 2 2" xfId="1912" xr:uid="{00000000-0005-0000-0000-000082070000}"/>
    <cellStyle name="Обычный 2 3 10 2 2 10" xfId="1913" xr:uid="{00000000-0005-0000-0000-000083070000}"/>
    <cellStyle name="Обычный 2 3 10 2 2 2" xfId="1914" xr:uid="{00000000-0005-0000-0000-000084070000}"/>
    <cellStyle name="Обычный 2 3 10 2 2 2 2" xfId="1915" xr:uid="{00000000-0005-0000-0000-000085070000}"/>
    <cellStyle name="Обычный 2 3 10 2 2 2 2 2" xfId="1916" xr:uid="{00000000-0005-0000-0000-000086070000}"/>
    <cellStyle name="Обычный 2 3 10 2 2 2 2 3" xfId="1917" xr:uid="{00000000-0005-0000-0000-000087070000}"/>
    <cellStyle name="Обычный 2 3 10 2 2 2 2 4" xfId="1918" xr:uid="{00000000-0005-0000-0000-000088070000}"/>
    <cellStyle name="Обычный 2 3 10 2 2 2 2 5" xfId="1919" xr:uid="{00000000-0005-0000-0000-000089070000}"/>
    <cellStyle name="Обычный 2 3 10 2 2 2 2 6" xfId="1920" xr:uid="{00000000-0005-0000-0000-00008A070000}"/>
    <cellStyle name="Обычный 2 3 10 2 2 2 2 7" xfId="1921" xr:uid="{00000000-0005-0000-0000-00008B070000}"/>
    <cellStyle name="Обычный 2 3 10 2 2 2 2 8" xfId="1922" xr:uid="{00000000-0005-0000-0000-00008C070000}"/>
    <cellStyle name="Обычный 2 3 10 2 2 2 3" xfId="1923" xr:uid="{00000000-0005-0000-0000-00008D070000}"/>
    <cellStyle name="Обычный 2 3 10 2 2 2 4" xfId="1924" xr:uid="{00000000-0005-0000-0000-00008E070000}"/>
    <cellStyle name="Обычный 2 3 10 2 2 2 5" xfId="1925" xr:uid="{00000000-0005-0000-0000-00008F070000}"/>
    <cellStyle name="Обычный 2 3 10 2 2 2 6" xfId="1926" xr:uid="{00000000-0005-0000-0000-000090070000}"/>
    <cellStyle name="Обычный 2 3 10 2 2 2 7" xfId="1927" xr:uid="{00000000-0005-0000-0000-000091070000}"/>
    <cellStyle name="Обычный 2 3 10 2 2 2 8" xfId="1928" xr:uid="{00000000-0005-0000-0000-000092070000}"/>
    <cellStyle name="Обычный 2 3 10 2 2 3" xfId="1929" xr:uid="{00000000-0005-0000-0000-000093070000}"/>
    <cellStyle name="Обычный 2 3 10 2 2 4" xfId="1930" xr:uid="{00000000-0005-0000-0000-000094070000}"/>
    <cellStyle name="Обычный 2 3 10 2 2 5" xfId="1931" xr:uid="{00000000-0005-0000-0000-000095070000}"/>
    <cellStyle name="Обычный 2 3 10 2 2 6" xfId="1932" xr:uid="{00000000-0005-0000-0000-000096070000}"/>
    <cellStyle name="Обычный 2 3 10 2 2 7" xfId="1933" xr:uid="{00000000-0005-0000-0000-000097070000}"/>
    <cellStyle name="Обычный 2 3 10 2 2 8" xfId="1934" xr:uid="{00000000-0005-0000-0000-000098070000}"/>
    <cellStyle name="Обычный 2 3 10 2 2 9" xfId="1935" xr:uid="{00000000-0005-0000-0000-000099070000}"/>
    <cellStyle name="Обычный 2 3 10 2 3" xfId="1936" xr:uid="{00000000-0005-0000-0000-00009A070000}"/>
    <cellStyle name="Обычный 2 3 10 2 4" xfId="1937" xr:uid="{00000000-0005-0000-0000-00009B070000}"/>
    <cellStyle name="Обычный 2 3 10 2 5" xfId="1938" xr:uid="{00000000-0005-0000-0000-00009C070000}"/>
    <cellStyle name="Обычный 2 3 10 2 5 2" xfId="1939" xr:uid="{00000000-0005-0000-0000-00009D070000}"/>
    <cellStyle name="Обычный 2 3 10 2 5 2 2" xfId="1940" xr:uid="{00000000-0005-0000-0000-00009E070000}"/>
    <cellStyle name="Обычный 2 3 10 2 5 2 3" xfId="1941" xr:uid="{00000000-0005-0000-0000-00009F070000}"/>
    <cellStyle name="Обычный 2 3 10 2 5 2 4" xfId="1942" xr:uid="{00000000-0005-0000-0000-0000A0070000}"/>
    <cellStyle name="Обычный 2 3 10 2 5 2 5" xfId="1943" xr:uid="{00000000-0005-0000-0000-0000A1070000}"/>
    <cellStyle name="Обычный 2 3 10 2 5 2 6" xfId="1944" xr:uid="{00000000-0005-0000-0000-0000A2070000}"/>
    <cellStyle name="Обычный 2 3 10 2 5 2 7" xfId="1945" xr:uid="{00000000-0005-0000-0000-0000A3070000}"/>
    <cellStyle name="Обычный 2 3 10 2 5 2 8" xfId="1946" xr:uid="{00000000-0005-0000-0000-0000A4070000}"/>
    <cellStyle name="Обычный 2 3 10 2 5 3" xfId="1947" xr:uid="{00000000-0005-0000-0000-0000A5070000}"/>
    <cellStyle name="Обычный 2 3 10 2 5 4" xfId="1948" xr:uid="{00000000-0005-0000-0000-0000A6070000}"/>
    <cellStyle name="Обычный 2 3 10 2 5 5" xfId="1949" xr:uid="{00000000-0005-0000-0000-0000A7070000}"/>
    <cellStyle name="Обычный 2 3 10 2 5 6" xfId="1950" xr:uid="{00000000-0005-0000-0000-0000A8070000}"/>
    <cellStyle name="Обычный 2 3 10 2 5 7" xfId="1951" xr:uid="{00000000-0005-0000-0000-0000A9070000}"/>
    <cellStyle name="Обычный 2 3 10 2 5 8" xfId="1952" xr:uid="{00000000-0005-0000-0000-0000AA070000}"/>
    <cellStyle name="Обычный 2 3 10 2 6" xfId="1953" xr:uid="{00000000-0005-0000-0000-0000AB070000}"/>
    <cellStyle name="Обычный 2 3 10 2 7" xfId="1954" xr:uid="{00000000-0005-0000-0000-0000AC070000}"/>
    <cellStyle name="Обычный 2 3 10 2 8" xfId="1955" xr:uid="{00000000-0005-0000-0000-0000AD070000}"/>
    <cellStyle name="Обычный 2 3 10 2 9" xfId="1956" xr:uid="{00000000-0005-0000-0000-0000AE070000}"/>
    <cellStyle name="Обычный 2 3 10 3" xfId="1957" xr:uid="{00000000-0005-0000-0000-0000AF070000}"/>
    <cellStyle name="Обычный 2 3 10 3 10" xfId="1958" xr:uid="{00000000-0005-0000-0000-0000B0070000}"/>
    <cellStyle name="Обычный 2 3 10 3 2" xfId="1959" xr:uid="{00000000-0005-0000-0000-0000B1070000}"/>
    <cellStyle name="Обычный 2 3 10 3 2 2" xfId="1960" xr:uid="{00000000-0005-0000-0000-0000B2070000}"/>
    <cellStyle name="Обычный 2 3 10 3 2 2 2" xfId="1961" xr:uid="{00000000-0005-0000-0000-0000B3070000}"/>
    <cellStyle name="Обычный 2 3 10 3 2 2 3" xfId="1962" xr:uid="{00000000-0005-0000-0000-0000B4070000}"/>
    <cellStyle name="Обычный 2 3 10 3 2 2 4" xfId="1963" xr:uid="{00000000-0005-0000-0000-0000B5070000}"/>
    <cellStyle name="Обычный 2 3 10 3 2 2 5" xfId="1964" xr:uid="{00000000-0005-0000-0000-0000B6070000}"/>
    <cellStyle name="Обычный 2 3 10 3 2 2 6" xfId="1965" xr:uid="{00000000-0005-0000-0000-0000B7070000}"/>
    <cellStyle name="Обычный 2 3 10 3 2 2 7" xfId="1966" xr:uid="{00000000-0005-0000-0000-0000B8070000}"/>
    <cellStyle name="Обычный 2 3 10 3 2 2 8" xfId="1967" xr:uid="{00000000-0005-0000-0000-0000B9070000}"/>
    <cellStyle name="Обычный 2 3 10 3 2 3" xfId="1968" xr:uid="{00000000-0005-0000-0000-0000BA070000}"/>
    <cellStyle name="Обычный 2 3 10 3 2 4" xfId="1969" xr:uid="{00000000-0005-0000-0000-0000BB070000}"/>
    <cellStyle name="Обычный 2 3 10 3 2 5" xfId="1970" xr:uid="{00000000-0005-0000-0000-0000BC070000}"/>
    <cellStyle name="Обычный 2 3 10 3 2 6" xfId="1971" xr:uid="{00000000-0005-0000-0000-0000BD070000}"/>
    <cellStyle name="Обычный 2 3 10 3 2 7" xfId="1972" xr:uid="{00000000-0005-0000-0000-0000BE070000}"/>
    <cellStyle name="Обычный 2 3 10 3 2 8" xfId="1973" xr:uid="{00000000-0005-0000-0000-0000BF070000}"/>
    <cellStyle name="Обычный 2 3 10 3 3" xfId="1974" xr:uid="{00000000-0005-0000-0000-0000C0070000}"/>
    <cellStyle name="Обычный 2 3 10 3 4" xfId="1975" xr:uid="{00000000-0005-0000-0000-0000C1070000}"/>
    <cellStyle name="Обычный 2 3 10 3 5" xfId="1976" xr:uid="{00000000-0005-0000-0000-0000C2070000}"/>
    <cellStyle name="Обычный 2 3 10 3 6" xfId="1977" xr:uid="{00000000-0005-0000-0000-0000C3070000}"/>
    <cellStyle name="Обычный 2 3 10 3 7" xfId="1978" xr:uid="{00000000-0005-0000-0000-0000C4070000}"/>
    <cellStyle name="Обычный 2 3 10 3 8" xfId="1979" xr:uid="{00000000-0005-0000-0000-0000C5070000}"/>
    <cellStyle name="Обычный 2 3 10 3 9" xfId="1980" xr:uid="{00000000-0005-0000-0000-0000C6070000}"/>
    <cellStyle name="Обычный 2 3 10 4" xfId="1981" xr:uid="{00000000-0005-0000-0000-0000C7070000}"/>
    <cellStyle name="Обычный 2 3 10 5" xfId="1982" xr:uid="{00000000-0005-0000-0000-0000C8070000}"/>
    <cellStyle name="Обычный 2 3 10 5 2" xfId="1983" xr:uid="{00000000-0005-0000-0000-0000C9070000}"/>
    <cellStyle name="Обычный 2 3 10 5 2 2" xfId="1984" xr:uid="{00000000-0005-0000-0000-0000CA070000}"/>
    <cellStyle name="Обычный 2 3 10 5 2 3" xfId="1985" xr:uid="{00000000-0005-0000-0000-0000CB070000}"/>
    <cellStyle name="Обычный 2 3 10 5 2 4" xfId="1986" xr:uid="{00000000-0005-0000-0000-0000CC070000}"/>
    <cellStyle name="Обычный 2 3 10 5 2 5" xfId="1987" xr:uid="{00000000-0005-0000-0000-0000CD070000}"/>
    <cellStyle name="Обычный 2 3 10 5 2 6" xfId="1988" xr:uid="{00000000-0005-0000-0000-0000CE070000}"/>
    <cellStyle name="Обычный 2 3 10 5 2 7" xfId="1989" xr:uid="{00000000-0005-0000-0000-0000CF070000}"/>
    <cellStyle name="Обычный 2 3 10 5 2 8" xfId="1990" xr:uid="{00000000-0005-0000-0000-0000D0070000}"/>
    <cellStyle name="Обычный 2 3 10 5 3" xfId="1991" xr:uid="{00000000-0005-0000-0000-0000D1070000}"/>
    <cellStyle name="Обычный 2 3 10 5 4" xfId="1992" xr:uid="{00000000-0005-0000-0000-0000D2070000}"/>
    <cellStyle name="Обычный 2 3 10 5 5" xfId="1993" xr:uid="{00000000-0005-0000-0000-0000D3070000}"/>
    <cellStyle name="Обычный 2 3 10 5 6" xfId="1994" xr:uid="{00000000-0005-0000-0000-0000D4070000}"/>
    <cellStyle name="Обычный 2 3 10 5 7" xfId="1995" xr:uid="{00000000-0005-0000-0000-0000D5070000}"/>
    <cellStyle name="Обычный 2 3 10 5 8" xfId="1996" xr:uid="{00000000-0005-0000-0000-0000D6070000}"/>
    <cellStyle name="Обычный 2 3 10 6" xfId="1997" xr:uid="{00000000-0005-0000-0000-0000D7070000}"/>
    <cellStyle name="Обычный 2 3 10 7" xfId="1998" xr:uid="{00000000-0005-0000-0000-0000D8070000}"/>
    <cellStyle name="Обычный 2 3 10 8" xfId="1999" xr:uid="{00000000-0005-0000-0000-0000D9070000}"/>
    <cellStyle name="Обычный 2 3 10 9" xfId="2000" xr:uid="{00000000-0005-0000-0000-0000DA070000}"/>
    <cellStyle name="Обычный 2 3 11" xfId="2001" xr:uid="{00000000-0005-0000-0000-0000DB070000}"/>
    <cellStyle name="Обычный 2 3 12" xfId="2002" xr:uid="{00000000-0005-0000-0000-0000DC070000}"/>
    <cellStyle name="Обычный 2 3 13" xfId="2003" xr:uid="{00000000-0005-0000-0000-0000DD070000}"/>
    <cellStyle name="Обычный 2 3 14" xfId="2004" xr:uid="{00000000-0005-0000-0000-0000DE070000}"/>
    <cellStyle name="Обычный 2 3 15" xfId="2005" xr:uid="{00000000-0005-0000-0000-0000DF070000}"/>
    <cellStyle name="Обычный 2 3 16" xfId="2006" xr:uid="{00000000-0005-0000-0000-0000E0070000}"/>
    <cellStyle name="Обычный 2 3 17" xfId="2007" xr:uid="{00000000-0005-0000-0000-0000E1070000}"/>
    <cellStyle name="Обычный 2 3 18" xfId="2008" xr:uid="{00000000-0005-0000-0000-0000E2070000}"/>
    <cellStyle name="Обычный 2 3 19" xfId="2009" xr:uid="{00000000-0005-0000-0000-0000E3070000}"/>
    <cellStyle name="Обычный 2 3 2" xfId="2010" xr:uid="{00000000-0005-0000-0000-0000E4070000}"/>
    <cellStyle name="Обычный 2 3 2 2" xfId="2011" xr:uid="{00000000-0005-0000-0000-0000E5070000}"/>
    <cellStyle name="Обычный 2 3 2 3" xfId="2012" xr:uid="{00000000-0005-0000-0000-0000E6070000}"/>
    <cellStyle name="Обычный 2 3 20" xfId="2013" xr:uid="{00000000-0005-0000-0000-0000E7070000}"/>
    <cellStyle name="Обычный 2 3 21" xfId="2014" xr:uid="{00000000-0005-0000-0000-0000E8070000}"/>
    <cellStyle name="Обычный 2 3 3" xfId="2015" xr:uid="{00000000-0005-0000-0000-0000E9070000}"/>
    <cellStyle name="Обычный 2 3 4" xfId="2016" xr:uid="{00000000-0005-0000-0000-0000EA070000}"/>
    <cellStyle name="Обычный 2 3 5" xfId="2017" xr:uid="{00000000-0005-0000-0000-0000EB070000}"/>
    <cellStyle name="Обычный 2 3 6" xfId="2018" xr:uid="{00000000-0005-0000-0000-0000EC070000}"/>
    <cellStyle name="Обычный 2 3 7" xfId="2019" xr:uid="{00000000-0005-0000-0000-0000ED070000}"/>
    <cellStyle name="Обычный 2 3 8" xfId="2020" xr:uid="{00000000-0005-0000-0000-0000EE070000}"/>
    <cellStyle name="Обычный 2 3 9" xfId="2021" xr:uid="{00000000-0005-0000-0000-0000EF070000}"/>
    <cellStyle name="Обычный 2 30" xfId="2022" xr:uid="{00000000-0005-0000-0000-0000F0070000}"/>
    <cellStyle name="Обычный 2 31" xfId="2023" xr:uid="{00000000-0005-0000-0000-0000F1070000}"/>
    <cellStyle name="Обычный 2 32" xfId="2024" xr:uid="{00000000-0005-0000-0000-0000F2070000}"/>
    <cellStyle name="Обычный 2 33" xfId="2025" xr:uid="{00000000-0005-0000-0000-0000F3070000}"/>
    <cellStyle name="Обычный 2 33 2" xfId="2026" xr:uid="{00000000-0005-0000-0000-0000F4070000}"/>
    <cellStyle name="Обычный 2 34" xfId="2027" xr:uid="{00000000-0005-0000-0000-0000F5070000}"/>
    <cellStyle name="Обычный 2 35" xfId="2028" xr:uid="{00000000-0005-0000-0000-0000F6070000}"/>
    <cellStyle name="Обычный 2 36" xfId="2029" xr:uid="{00000000-0005-0000-0000-0000F7070000}"/>
    <cellStyle name="Обычный 2 37" xfId="2030" xr:uid="{00000000-0005-0000-0000-0000F8070000}"/>
    <cellStyle name="Обычный 2 38" xfId="2031" xr:uid="{00000000-0005-0000-0000-0000F9070000}"/>
    <cellStyle name="Обычный 2 39" xfId="2032" xr:uid="{00000000-0005-0000-0000-0000FA070000}"/>
    <cellStyle name="Обычный 2 4" xfId="2033" xr:uid="{00000000-0005-0000-0000-0000FB070000}"/>
    <cellStyle name="Обычный 2 4 10" xfId="2034" xr:uid="{00000000-0005-0000-0000-0000FC070000}"/>
    <cellStyle name="Обычный 2 4 2" xfId="2035" xr:uid="{00000000-0005-0000-0000-0000FD070000}"/>
    <cellStyle name="Обычный 2 4 2 2" xfId="2036" xr:uid="{00000000-0005-0000-0000-0000FE070000}"/>
    <cellStyle name="Обычный 2 4 2 3" xfId="2037" xr:uid="{00000000-0005-0000-0000-0000FF070000}"/>
    <cellStyle name="Обычный 2 4 3" xfId="2038" xr:uid="{00000000-0005-0000-0000-000000080000}"/>
    <cellStyle name="Обычный 2 4 4" xfId="2039" xr:uid="{00000000-0005-0000-0000-000001080000}"/>
    <cellStyle name="Обычный 2 4 5" xfId="2040" xr:uid="{00000000-0005-0000-0000-000002080000}"/>
    <cellStyle name="Обычный 2 4 6" xfId="2041" xr:uid="{00000000-0005-0000-0000-000003080000}"/>
    <cellStyle name="Обычный 2 4 7" xfId="2042" xr:uid="{00000000-0005-0000-0000-000004080000}"/>
    <cellStyle name="Обычный 2 4 8" xfId="2043" xr:uid="{00000000-0005-0000-0000-000005080000}"/>
    <cellStyle name="Обычный 2 4 9" xfId="2044" xr:uid="{00000000-0005-0000-0000-000006080000}"/>
    <cellStyle name="Обычный 2 40" xfId="2045" xr:uid="{00000000-0005-0000-0000-000007080000}"/>
    <cellStyle name="Обычный 2 41" xfId="2046" xr:uid="{00000000-0005-0000-0000-000008080000}"/>
    <cellStyle name="Обычный 2 42" xfId="2047" xr:uid="{00000000-0005-0000-0000-000009080000}"/>
    <cellStyle name="Обычный 2 43" xfId="2048" xr:uid="{00000000-0005-0000-0000-00000A080000}"/>
    <cellStyle name="Обычный 2 44" xfId="2049" xr:uid="{00000000-0005-0000-0000-00000B080000}"/>
    <cellStyle name="Обычный 2 45" xfId="2050" xr:uid="{00000000-0005-0000-0000-00000C080000}"/>
    <cellStyle name="Обычный 2 46" xfId="2051" xr:uid="{00000000-0005-0000-0000-00000D080000}"/>
    <cellStyle name="Обычный 2 47" xfId="2052" xr:uid="{00000000-0005-0000-0000-00000E080000}"/>
    <cellStyle name="Обычный 2 5" xfId="2053" xr:uid="{00000000-0005-0000-0000-00000F080000}"/>
    <cellStyle name="Обычный 2 5 2" xfId="2054" xr:uid="{00000000-0005-0000-0000-000010080000}"/>
    <cellStyle name="Обычный 2 5 2 2" xfId="2055" xr:uid="{00000000-0005-0000-0000-000011080000}"/>
    <cellStyle name="Обычный 2 5 3" xfId="2056" xr:uid="{00000000-0005-0000-0000-000012080000}"/>
    <cellStyle name="Обычный 2 5 3 2" xfId="2057" xr:uid="{00000000-0005-0000-0000-000013080000}"/>
    <cellStyle name="Обычный 2 5 3 3" xfId="2058" xr:uid="{00000000-0005-0000-0000-000014080000}"/>
    <cellStyle name="Обычный 2 51" xfId="2059" xr:uid="{00000000-0005-0000-0000-000015080000}"/>
    <cellStyle name="Обычный 2 6" xfId="2060" xr:uid="{00000000-0005-0000-0000-000016080000}"/>
    <cellStyle name="Обычный 2 6 2" xfId="2061" xr:uid="{00000000-0005-0000-0000-000017080000}"/>
    <cellStyle name="Обычный 2 6 2 2" xfId="2062" xr:uid="{00000000-0005-0000-0000-000018080000}"/>
    <cellStyle name="Обычный 2 6 2 3" xfId="2063" xr:uid="{00000000-0005-0000-0000-000019080000}"/>
    <cellStyle name="Обычный 2 7" xfId="2064" xr:uid="{00000000-0005-0000-0000-00001A080000}"/>
    <cellStyle name="Обычный 2 8" xfId="2065" xr:uid="{00000000-0005-0000-0000-00001B080000}"/>
    <cellStyle name="Обычный 2 9" xfId="2066" xr:uid="{00000000-0005-0000-0000-00001C080000}"/>
    <cellStyle name="Обычный 2_Выездка ноябрь 2010 г." xfId="2067" xr:uid="{00000000-0005-0000-0000-00001D080000}"/>
    <cellStyle name="Обычный 20" xfId="2068" xr:uid="{00000000-0005-0000-0000-00001E080000}"/>
    <cellStyle name="Обычный 21" xfId="2069" xr:uid="{00000000-0005-0000-0000-00001F080000}"/>
    <cellStyle name="Обычный 22" xfId="2070" xr:uid="{00000000-0005-0000-0000-000020080000}"/>
    <cellStyle name="Обычный 23" xfId="2071" xr:uid="{00000000-0005-0000-0000-000021080000}"/>
    <cellStyle name="Обычный 24" xfId="2072" xr:uid="{00000000-0005-0000-0000-000022080000}"/>
    <cellStyle name="Обычный 25" xfId="2073" xr:uid="{00000000-0005-0000-0000-000023080000}"/>
    <cellStyle name="Обычный 26" xfId="2074" xr:uid="{00000000-0005-0000-0000-000024080000}"/>
    <cellStyle name="Обычный 29" xfId="2075" xr:uid="{00000000-0005-0000-0000-000025080000}"/>
    <cellStyle name="Обычный 3" xfId="2076" xr:uid="{00000000-0005-0000-0000-000026080000}"/>
    <cellStyle name="Обычный 3 10" xfId="2077" xr:uid="{00000000-0005-0000-0000-000027080000}"/>
    <cellStyle name="Обычный 3 11" xfId="2078" xr:uid="{00000000-0005-0000-0000-000028080000}"/>
    <cellStyle name="Обычный 3 12" xfId="2079" xr:uid="{00000000-0005-0000-0000-000029080000}"/>
    <cellStyle name="Обычный 3 13" xfId="2080" xr:uid="{00000000-0005-0000-0000-00002A080000}"/>
    <cellStyle name="Обычный 3 13 10" xfId="2341" xr:uid="{00000000-0005-0000-0000-00002B080000}"/>
    <cellStyle name="Обычный 3 13 2" xfId="2081" xr:uid="{00000000-0005-0000-0000-00002C080000}"/>
    <cellStyle name="Обычный 3 13_pudost_16-07_17_startovye" xfId="2082" xr:uid="{00000000-0005-0000-0000-00002D080000}"/>
    <cellStyle name="Обычный 3 14" xfId="2083" xr:uid="{00000000-0005-0000-0000-00002E080000}"/>
    <cellStyle name="Обычный 3 15" xfId="2084" xr:uid="{00000000-0005-0000-0000-00002F080000}"/>
    <cellStyle name="Обычный 3 16" xfId="2085" xr:uid="{00000000-0005-0000-0000-000030080000}"/>
    <cellStyle name="Обычный 3 17" xfId="2086" xr:uid="{00000000-0005-0000-0000-000031080000}"/>
    <cellStyle name="Обычный 3 18" xfId="2087" xr:uid="{00000000-0005-0000-0000-000032080000}"/>
    <cellStyle name="Обычный 3 19" xfId="2088" xr:uid="{00000000-0005-0000-0000-000033080000}"/>
    <cellStyle name="Обычный 3 2" xfId="2089" xr:uid="{00000000-0005-0000-0000-000034080000}"/>
    <cellStyle name="Обычный 3 2 10" xfId="2090" xr:uid="{00000000-0005-0000-0000-000035080000}"/>
    <cellStyle name="Обычный 3 2 11" xfId="2091" xr:uid="{00000000-0005-0000-0000-000036080000}"/>
    <cellStyle name="Обычный 3 2 2" xfId="2092" xr:uid="{00000000-0005-0000-0000-000037080000}"/>
    <cellStyle name="Обычный 3 2 2 10" xfId="2093" xr:uid="{00000000-0005-0000-0000-000038080000}"/>
    <cellStyle name="Обычный 3 2 2 2" xfId="2094" xr:uid="{00000000-0005-0000-0000-000039080000}"/>
    <cellStyle name="Обычный 3 2 2 2 2" xfId="2095" xr:uid="{00000000-0005-0000-0000-00003A080000}"/>
    <cellStyle name="Обычный 3 2 2 3" xfId="2096" xr:uid="{00000000-0005-0000-0000-00003B080000}"/>
    <cellStyle name="Обычный 3 2 2 4" xfId="2097" xr:uid="{00000000-0005-0000-0000-00003C080000}"/>
    <cellStyle name="Обычный 3 2 2 5" xfId="2098" xr:uid="{00000000-0005-0000-0000-00003D080000}"/>
    <cellStyle name="Обычный 3 2 2 6" xfId="2099" xr:uid="{00000000-0005-0000-0000-00003E080000}"/>
    <cellStyle name="Обычный 3 2 2 7" xfId="2100" xr:uid="{00000000-0005-0000-0000-00003F080000}"/>
    <cellStyle name="Обычный 3 2 2 8" xfId="2101" xr:uid="{00000000-0005-0000-0000-000040080000}"/>
    <cellStyle name="Обычный 3 2 2 9" xfId="2102" xr:uid="{00000000-0005-0000-0000-000041080000}"/>
    <cellStyle name="Обычный 3 2 3" xfId="2103" xr:uid="{00000000-0005-0000-0000-000042080000}"/>
    <cellStyle name="Обычный 3 2 4" xfId="2104" xr:uid="{00000000-0005-0000-0000-000043080000}"/>
    <cellStyle name="Обычный 3 2 4 2" xfId="2105" xr:uid="{00000000-0005-0000-0000-000044080000}"/>
    <cellStyle name="Обычный 3 2 5" xfId="2106" xr:uid="{00000000-0005-0000-0000-000045080000}"/>
    <cellStyle name="Обычный 3 2 6" xfId="2107" xr:uid="{00000000-0005-0000-0000-000046080000}"/>
    <cellStyle name="Обычный 3 2 7" xfId="2108" xr:uid="{00000000-0005-0000-0000-000047080000}"/>
    <cellStyle name="Обычный 3 2 8" xfId="2109" xr:uid="{00000000-0005-0000-0000-000048080000}"/>
    <cellStyle name="Обычный 3 2 9" xfId="2110" xr:uid="{00000000-0005-0000-0000-000049080000}"/>
    <cellStyle name="Обычный 3 20" xfId="2111" xr:uid="{00000000-0005-0000-0000-00004A080000}"/>
    <cellStyle name="Обычный 3 21" xfId="2112" xr:uid="{00000000-0005-0000-0000-00004B080000}"/>
    <cellStyle name="Обычный 3 22" xfId="2113" xr:uid="{00000000-0005-0000-0000-00004C080000}"/>
    <cellStyle name="Обычный 3 23" xfId="2114" xr:uid="{00000000-0005-0000-0000-00004D080000}"/>
    <cellStyle name="Обычный 3 3" xfId="2115" xr:uid="{00000000-0005-0000-0000-00004E080000}"/>
    <cellStyle name="Обычный 3 3 2" xfId="2116" xr:uid="{00000000-0005-0000-0000-00004F080000}"/>
    <cellStyle name="Обычный 3 3 3" xfId="2117" xr:uid="{00000000-0005-0000-0000-000050080000}"/>
    <cellStyle name="Обычный 3 4" xfId="2118" xr:uid="{00000000-0005-0000-0000-000051080000}"/>
    <cellStyle name="Обычный 3 5" xfId="2119" xr:uid="{00000000-0005-0000-0000-000052080000}"/>
    <cellStyle name="Обычный 3 5 2" xfId="2120" xr:uid="{00000000-0005-0000-0000-000053080000}"/>
    <cellStyle name="Обычный 3 5 3" xfId="2121" xr:uid="{00000000-0005-0000-0000-000054080000}"/>
    <cellStyle name="Обычный 3 5 4" xfId="2122" xr:uid="{00000000-0005-0000-0000-000055080000}"/>
    <cellStyle name="Обычный 3 5 5" xfId="2123" xr:uid="{00000000-0005-0000-0000-000056080000}"/>
    <cellStyle name="Обычный 3 6" xfId="2124" xr:uid="{00000000-0005-0000-0000-000057080000}"/>
    <cellStyle name="Обычный 3 7" xfId="2125" xr:uid="{00000000-0005-0000-0000-000058080000}"/>
    <cellStyle name="Обычный 3 8" xfId="2126" xr:uid="{00000000-0005-0000-0000-000059080000}"/>
    <cellStyle name="Обычный 3 9" xfId="2127" xr:uid="{00000000-0005-0000-0000-00005A080000}"/>
    <cellStyle name="Обычный 30" xfId="2128" xr:uid="{00000000-0005-0000-0000-00005B080000}"/>
    <cellStyle name="Обычный 31" xfId="2129" xr:uid="{00000000-0005-0000-0000-00005C080000}"/>
    <cellStyle name="Обычный 34" xfId="2130" xr:uid="{00000000-0005-0000-0000-00005D080000}"/>
    <cellStyle name="Обычный 35" xfId="2131" xr:uid="{00000000-0005-0000-0000-00005E080000}"/>
    <cellStyle name="Обычный 36" xfId="2132" xr:uid="{00000000-0005-0000-0000-00005F080000}"/>
    <cellStyle name="Обычный 39" xfId="2133" xr:uid="{00000000-0005-0000-0000-000060080000}"/>
    <cellStyle name="Обычный 4" xfId="2134" xr:uid="{00000000-0005-0000-0000-000061080000}"/>
    <cellStyle name="Обычный 4 10" xfId="2135" xr:uid="{00000000-0005-0000-0000-000062080000}"/>
    <cellStyle name="Обычный 4 11" xfId="2136" xr:uid="{00000000-0005-0000-0000-000063080000}"/>
    <cellStyle name="Обычный 4 12" xfId="2137" xr:uid="{00000000-0005-0000-0000-000064080000}"/>
    <cellStyle name="Обычный 4 13" xfId="2138" xr:uid="{00000000-0005-0000-0000-000065080000}"/>
    <cellStyle name="Обычный 4 14" xfId="2139" xr:uid="{00000000-0005-0000-0000-000066080000}"/>
    <cellStyle name="Обычный 4 14 2" xfId="2140" xr:uid="{00000000-0005-0000-0000-000067080000}"/>
    <cellStyle name="Обычный 4 14 3" xfId="2141" xr:uid="{00000000-0005-0000-0000-000068080000}"/>
    <cellStyle name="Обычный 4 14 4" xfId="2142" xr:uid="{00000000-0005-0000-0000-000069080000}"/>
    <cellStyle name="Обычный 4 15" xfId="2143" xr:uid="{00000000-0005-0000-0000-00006A080000}"/>
    <cellStyle name="Обычный 4 16" xfId="2144" xr:uid="{00000000-0005-0000-0000-00006B080000}"/>
    <cellStyle name="Обычный 4 17" xfId="2145" xr:uid="{00000000-0005-0000-0000-00006C080000}"/>
    <cellStyle name="Обычный 4 2" xfId="2146" xr:uid="{00000000-0005-0000-0000-00006D080000}"/>
    <cellStyle name="Обычный 4 2 2" xfId="2147" xr:uid="{00000000-0005-0000-0000-00006E080000}"/>
    <cellStyle name="Обычный 4 2 3" xfId="2148" xr:uid="{00000000-0005-0000-0000-00006F080000}"/>
    <cellStyle name="Обычный 4 3" xfId="2149" xr:uid="{00000000-0005-0000-0000-000070080000}"/>
    <cellStyle name="Обычный 4 4" xfId="2150" xr:uid="{00000000-0005-0000-0000-000071080000}"/>
    <cellStyle name="Обычный 4 5" xfId="2151" xr:uid="{00000000-0005-0000-0000-000072080000}"/>
    <cellStyle name="Обычный 4 6" xfId="2152" xr:uid="{00000000-0005-0000-0000-000073080000}"/>
    <cellStyle name="Обычный 4 7" xfId="2153" xr:uid="{00000000-0005-0000-0000-000074080000}"/>
    <cellStyle name="Обычный 4 8" xfId="2154" xr:uid="{00000000-0005-0000-0000-000075080000}"/>
    <cellStyle name="Обычный 4 9" xfId="2155" xr:uid="{00000000-0005-0000-0000-000076080000}"/>
    <cellStyle name="Обычный 40" xfId="2156" xr:uid="{00000000-0005-0000-0000-000077080000}"/>
    <cellStyle name="Обычный 42" xfId="2157" xr:uid="{00000000-0005-0000-0000-000078080000}"/>
    <cellStyle name="Обычный 43" xfId="2158" xr:uid="{00000000-0005-0000-0000-000079080000}"/>
    <cellStyle name="Обычный 45" xfId="2159" xr:uid="{00000000-0005-0000-0000-00007A080000}"/>
    <cellStyle name="Обычный 5" xfId="2160" xr:uid="{00000000-0005-0000-0000-00007B080000}"/>
    <cellStyle name="Обычный 5 10" xfId="2161" xr:uid="{00000000-0005-0000-0000-00007C080000}"/>
    <cellStyle name="Обычный 5 11" xfId="2162" xr:uid="{00000000-0005-0000-0000-00007D080000}"/>
    <cellStyle name="Обычный 5 12" xfId="2163" xr:uid="{00000000-0005-0000-0000-00007E080000}"/>
    <cellStyle name="Обычный 5 13" xfId="2164" xr:uid="{00000000-0005-0000-0000-00007F080000}"/>
    <cellStyle name="Обычный 5 14" xfId="2165" xr:uid="{00000000-0005-0000-0000-000080080000}"/>
    <cellStyle name="Обычный 5 15" xfId="2166" xr:uid="{00000000-0005-0000-0000-000081080000}"/>
    <cellStyle name="Обычный 5 16" xfId="2167" xr:uid="{00000000-0005-0000-0000-000082080000}"/>
    <cellStyle name="Обычный 5 17" xfId="2168" xr:uid="{00000000-0005-0000-0000-000083080000}"/>
    <cellStyle name="Обычный 5 18" xfId="2169" xr:uid="{00000000-0005-0000-0000-000084080000}"/>
    <cellStyle name="Обычный 5 19" xfId="2170" xr:uid="{00000000-0005-0000-0000-000085080000}"/>
    <cellStyle name="Обычный 5 2" xfId="2171" xr:uid="{00000000-0005-0000-0000-000086080000}"/>
    <cellStyle name="Обычный 5 2 2" xfId="2172" xr:uid="{00000000-0005-0000-0000-000087080000}"/>
    <cellStyle name="Обычный 5 2 3" xfId="2173" xr:uid="{00000000-0005-0000-0000-000088080000}"/>
    <cellStyle name="Обычный 5 20" xfId="2174" xr:uid="{00000000-0005-0000-0000-000089080000}"/>
    <cellStyle name="Обычный 5 21" xfId="2175" xr:uid="{00000000-0005-0000-0000-00008A080000}"/>
    <cellStyle name="Обычный 5 3" xfId="2176" xr:uid="{00000000-0005-0000-0000-00008B080000}"/>
    <cellStyle name="Обычный 5 3 2" xfId="2177" xr:uid="{00000000-0005-0000-0000-00008C080000}"/>
    <cellStyle name="Обычный 5 3 3" xfId="2178" xr:uid="{00000000-0005-0000-0000-00008D080000}"/>
    <cellStyle name="Обычный 5 4" xfId="2179" xr:uid="{00000000-0005-0000-0000-00008E080000}"/>
    <cellStyle name="Обычный 5 4 2" xfId="2180" xr:uid="{00000000-0005-0000-0000-00008F080000}"/>
    <cellStyle name="Обычный 5 5" xfId="2181" xr:uid="{00000000-0005-0000-0000-000090080000}"/>
    <cellStyle name="Обычный 5 6" xfId="2182" xr:uid="{00000000-0005-0000-0000-000091080000}"/>
    <cellStyle name="Обычный 5 7" xfId="2183" xr:uid="{00000000-0005-0000-0000-000092080000}"/>
    <cellStyle name="Обычный 5 8" xfId="2184" xr:uid="{00000000-0005-0000-0000-000093080000}"/>
    <cellStyle name="Обычный 5 9" xfId="2185" xr:uid="{00000000-0005-0000-0000-000094080000}"/>
    <cellStyle name="Обычный 5_15_06_2014_prinevskoe" xfId="2186" xr:uid="{00000000-0005-0000-0000-000095080000}"/>
    <cellStyle name="Обычный 6" xfId="2187" xr:uid="{00000000-0005-0000-0000-000096080000}"/>
    <cellStyle name="Обычный 6 10" xfId="2188" xr:uid="{00000000-0005-0000-0000-000097080000}"/>
    <cellStyle name="Обычный 6 11" xfId="2189" xr:uid="{00000000-0005-0000-0000-000098080000}"/>
    <cellStyle name="Обычный 6 12" xfId="2190" xr:uid="{00000000-0005-0000-0000-000099080000}"/>
    <cellStyle name="Обычный 6 13" xfId="2191" xr:uid="{00000000-0005-0000-0000-00009A080000}"/>
    <cellStyle name="Обычный 6 14" xfId="2192" xr:uid="{00000000-0005-0000-0000-00009B080000}"/>
    <cellStyle name="Обычный 6 15" xfId="2193" xr:uid="{00000000-0005-0000-0000-00009C080000}"/>
    <cellStyle name="Обычный 6 16" xfId="2194" xr:uid="{00000000-0005-0000-0000-00009D080000}"/>
    <cellStyle name="Обычный 6 17" xfId="2195" xr:uid="{00000000-0005-0000-0000-00009E080000}"/>
    <cellStyle name="Обычный 6 2" xfId="2196" xr:uid="{00000000-0005-0000-0000-00009F080000}"/>
    <cellStyle name="Обычный 6 2 2" xfId="2197" xr:uid="{00000000-0005-0000-0000-0000A0080000}"/>
    <cellStyle name="Обычный 6 3" xfId="2198" xr:uid="{00000000-0005-0000-0000-0000A1080000}"/>
    <cellStyle name="Обычный 6 4" xfId="2199" xr:uid="{00000000-0005-0000-0000-0000A2080000}"/>
    <cellStyle name="Обычный 6 5" xfId="2200" xr:uid="{00000000-0005-0000-0000-0000A3080000}"/>
    <cellStyle name="Обычный 6 6" xfId="2201" xr:uid="{00000000-0005-0000-0000-0000A4080000}"/>
    <cellStyle name="Обычный 6 7" xfId="2202" xr:uid="{00000000-0005-0000-0000-0000A5080000}"/>
    <cellStyle name="Обычный 6 8" xfId="2203" xr:uid="{00000000-0005-0000-0000-0000A6080000}"/>
    <cellStyle name="Обычный 6 9" xfId="2204" xr:uid="{00000000-0005-0000-0000-0000A7080000}"/>
    <cellStyle name="Обычный 7" xfId="2205" xr:uid="{00000000-0005-0000-0000-0000A8080000}"/>
    <cellStyle name="Обычный 7 10" xfId="2206" xr:uid="{00000000-0005-0000-0000-0000A9080000}"/>
    <cellStyle name="Обычный 7 11" xfId="2207" xr:uid="{00000000-0005-0000-0000-0000AA080000}"/>
    <cellStyle name="Обычный 7 12" xfId="2208" xr:uid="{00000000-0005-0000-0000-0000AB080000}"/>
    <cellStyle name="Обычный 7 13" xfId="2209" xr:uid="{00000000-0005-0000-0000-0000AC080000}"/>
    <cellStyle name="Обычный 7 14" xfId="2210" xr:uid="{00000000-0005-0000-0000-0000AD080000}"/>
    <cellStyle name="Обычный 7 2" xfId="2211" xr:uid="{00000000-0005-0000-0000-0000AE080000}"/>
    <cellStyle name="Обычный 7 3" xfId="2212" xr:uid="{00000000-0005-0000-0000-0000AF080000}"/>
    <cellStyle name="Обычный 7 4" xfId="2213" xr:uid="{00000000-0005-0000-0000-0000B0080000}"/>
    <cellStyle name="Обычный 7 5" xfId="2214" xr:uid="{00000000-0005-0000-0000-0000B1080000}"/>
    <cellStyle name="Обычный 7 6" xfId="2215" xr:uid="{00000000-0005-0000-0000-0000B2080000}"/>
    <cellStyle name="Обычный 7 7" xfId="2216" xr:uid="{00000000-0005-0000-0000-0000B3080000}"/>
    <cellStyle name="Обычный 7 8" xfId="2217" xr:uid="{00000000-0005-0000-0000-0000B4080000}"/>
    <cellStyle name="Обычный 7 9" xfId="2218" xr:uid="{00000000-0005-0000-0000-0000B5080000}"/>
    <cellStyle name="Обычный 8" xfId="2219" xr:uid="{00000000-0005-0000-0000-0000B6080000}"/>
    <cellStyle name="Обычный 8 10" xfId="2220" xr:uid="{00000000-0005-0000-0000-0000B7080000}"/>
    <cellStyle name="Обычный 8 2" xfId="2221" xr:uid="{00000000-0005-0000-0000-0000B8080000}"/>
    <cellStyle name="Обычный 8 3" xfId="2222" xr:uid="{00000000-0005-0000-0000-0000B9080000}"/>
    <cellStyle name="Обычный 8 4" xfId="2223" xr:uid="{00000000-0005-0000-0000-0000BA080000}"/>
    <cellStyle name="Обычный 8 5" xfId="2224" xr:uid="{00000000-0005-0000-0000-0000BB080000}"/>
    <cellStyle name="Обычный 8 6" xfId="2225" xr:uid="{00000000-0005-0000-0000-0000BC080000}"/>
    <cellStyle name="Обычный 8 7" xfId="2226" xr:uid="{00000000-0005-0000-0000-0000BD080000}"/>
    <cellStyle name="Обычный 8 8" xfId="2227" xr:uid="{00000000-0005-0000-0000-0000BE080000}"/>
    <cellStyle name="Обычный 8 9" xfId="2228" xr:uid="{00000000-0005-0000-0000-0000BF080000}"/>
    <cellStyle name="Обычный 9" xfId="2229" xr:uid="{00000000-0005-0000-0000-0000C0080000}"/>
    <cellStyle name="Обычный 9 2" xfId="2230" xr:uid="{00000000-0005-0000-0000-0000C1080000}"/>
    <cellStyle name="Обычный_База 2 2 2" xfId="2337" xr:uid="{00000000-0005-0000-0000-0000C2080000}"/>
    <cellStyle name="Обычный_База 2 2 2 2 2 2" xfId="2231" xr:uid="{00000000-0005-0000-0000-0000C3080000}"/>
    <cellStyle name="Обычный_База_База1 2_База1 (version 1)" xfId="2232" xr:uid="{00000000-0005-0000-0000-0000C4080000}"/>
    <cellStyle name="Обычный_Выездка технические1 2" xfId="2233" xr:uid="{00000000-0005-0000-0000-0000C5080000}"/>
    <cellStyle name="Обычный_Выездка технические1 2 2" xfId="2234" xr:uid="{00000000-0005-0000-0000-0000C6080000}"/>
    <cellStyle name="Обычный_Выездка технические1 3" xfId="2235" xr:uid="{00000000-0005-0000-0000-0000C7080000}"/>
    <cellStyle name="Обычный_Выездка технические1 3 2" xfId="2236" xr:uid="{00000000-0005-0000-0000-0000C8080000}"/>
    <cellStyle name="Обычный_Выездка технические1 4" xfId="2347" xr:uid="{00000000-0005-0000-0000-0000C9080000}"/>
    <cellStyle name="Обычный_Измайлово-2003" xfId="2237" xr:uid="{00000000-0005-0000-0000-0000CA080000}"/>
    <cellStyle name="Обычный_Измайлово-2003 2" xfId="2238" xr:uid="{00000000-0005-0000-0000-0000CB080000}"/>
    <cellStyle name="Обычный_конкур1 2 2" xfId="2239" xr:uid="{00000000-0005-0000-0000-0000CC080000}"/>
    <cellStyle name="Обычный_конкур1 2 2 2" xfId="2342" xr:uid="{00000000-0005-0000-0000-0000CD080000}"/>
    <cellStyle name="Обычный_конкур1 2 2 3" xfId="2344" xr:uid="{00000000-0005-0000-0000-0000CE080000}"/>
    <cellStyle name="Обычный_Лист Microsoft Excel" xfId="2240" xr:uid="{00000000-0005-0000-0000-0000CF080000}"/>
    <cellStyle name="Обычный_Лист Microsoft Excel 10" xfId="2241" xr:uid="{00000000-0005-0000-0000-0000D0080000}"/>
    <cellStyle name="Обычный_Лист Microsoft Excel 10 2" xfId="2242" xr:uid="{00000000-0005-0000-0000-0000D1080000}"/>
    <cellStyle name="Обычный_Лист Microsoft Excel 10 3" xfId="2343" xr:uid="{00000000-0005-0000-0000-0000D2080000}"/>
    <cellStyle name="Обычный_Лист Microsoft Excel 11" xfId="2243" xr:uid="{00000000-0005-0000-0000-0000D3080000}"/>
    <cellStyle name="Обычный_Лист Microsoft Excel 2" xfId="2244" xr:uid="{00000000-0005-0000-0000-0000D4080000}"/>
    <cellStyle name="Обычный_Лист Microsoft Excel 2 12" xfId="2245" xr:uid="{00000000-0005-0000-0000-0000D5080000}"/>
    <cellStyle name="Обычный_Лист Microsoft Excel 3" xfId="2246" xr:uid="{00000000-0005-0000-0000-0000D6080000}"/>
    <cellStyle name="Обычный_Лист Microsoft Excel 3 2" xfId="2247" xr:uid="{00000000-0005-0000-0000-0000D7080000}"/>
    <cellStyle name="Обычный_Лист Microsoft Excel 4 2" xfId="2248" xr:uid="{00000000-0005-0000-0000-0000D8080000}"/>
    <cellStyle name="Обычный_Лист Microsoft Excel_Форма технических_конкур" xfId="2336" xr:uid="{00000000-0005-0000-0000-0000D9080000}"/>
    <cellStyle name="Обычный_Россия (В) юниоры 2_Стартовые 04-06.04.13" xfId="2249" xr:uid="{00000000-0005-0000-0000-0000DA080000}"/>
    <cellStyle name="Обычный_Россия (В) юниоры 2_Стартовые 04-06.04.13 4" xfId="2345" xr:uid="{00000000-0005-0000-0000-0000DB080000}"/>
    <cellStyle name="Плохой" xfId="2250" builtinId="27" customBuiltin="1"/>
    <cellStyle name="Плохой 2" xfId="2251" xr:uid="{00000000-0005-0000-0000-0000DD080000}"/>
    <cellStyle name="Плохой 3" xfId="2252" xr:uid="{00000000-0005-0000-0000-0000DE080000}"/>
    <cellStyle name="Плохой 4" xfId="2253" xr:uid="{00000000-0005-0000-0000-0000DF080000}"/>
    <cellStyle name="Плохой 5" xfId="2254" xr:uid="{00000000-0005-0000-0000-0000E0080000}"/>
    <cellStyle name="Плохой 5 2" xfId="2255" xr:uid="{00000000-0005-0000-0000-0000E1080000}"/>
    <cellStyle name="Плохой 6" xfId="2256" xr:uid="{00000000-0005-0000-0000-0000E2080000}"/>
    <cellStyle name="Плохой 6 2" xfId="2257" xr:uid="{00000000-0005-0000-0000-0000E3080000}"/>
    <cellStyle name="Плохой 7" xfId="2258" xr:uid="{00000000-0005-0000-0000-0000E4080000}"/>
    <cellStyle name="Плохой 7 2" xfId="2259" xr:uid="{00000000-0005-0000-0000-0000E5080000}"/>
    <cellStyle name="Плохой 8" xfId="2260" xr:uid="{00000000-0005-0000-0000-0000E6080000}"/>
    <cellStyle name="Пояснение" xfId="2261" builtinId="53" customBuiltin="1"/>
    <cellStyle name="Пояснение 2" xfId="2262" xr:uid="{00000000-0005-0000-0000-0000E8080000}"/>
    <cellStyle name="Пояснение 3" xfId="2263" xr:uid="{00000000-0005-0000-0000-0000E9080000}"/>
    <cellStyle name="Пояснение 4" xfId="2264" xr:uid="{00000000-0005-0000-0000-0000EA080000}"/>
    <cellStyle name="Пояснение 4 2" xfId="2265" xr:uid="{00000000-0005-0000-0000-0000EB080000}"/>
    <cellStyle name="Пояснение 5" xfId="2266" xr:uid="{00000000-0005-0000-0000-0000EC080000}"/>
    <cellStyle name="Пояснение 5 2" xfId="2267" xr:uid="{00000000-0005-0000-0000-0000ED080000}"/>
    <cellStyle name="Пояснение 6" xfId="2268" xr:uid="{00000000-0005-0000-0000-0000EE080000}"/>
    <cellStyle name="Пояснение 6 2" xfId="2269" xr:uid="{00000000-0005-0000-0000-0000EF080000}"/>
    <cellStyle name="Пояснение 7" xfId="2270" xr:uid="{00000000-0005-0000-0000-0000F0080000}"/>
    <cellStyle name="Примечание" xfId="2271" builtinId="10" customBuiltin="1"/>
    <cellStyle name="Примечание 2" xfId="2272" xr:uid="{00000000-0005-0000-0000-0000F2080000}"/>
    <cellStyle name="Примечание 3" xfId="2273" xr:uid="{00000000-0005-0000-0000-0000F3080000}"/>
    <cellStyle name="Примечание 4" xfId="2274" xr:uid="{00000000-0005-0000-0000-0000F4080000}"/>
    <cellStyle name="Примечание 5" xfId="2275" xr:uid="{00000000-0005-0000-0000-0000F5080000}"/>
    <cellStyle name="Примечание 6" xfId="2276" xr:uid="{00000000-0005-0000-0000-0000F6080000}"/>
    <cellStyle name="Примечание 6 2" xfId="2277" xr:uid="{00000000-0005-0000-0000-0000F7080000}"/>
    <cellStyle name="Примечание 7" xfId="2278" xr:uid="{00000000-0005-0000-0000-0000F8080000}"/>
    <cellStyle name="Примечание 7 2" xfId="2279" xr:uid="{00000000-0005-0000-0000-0000F9080000}"/>
    <cellStyle name="Примечание 8" xfId="2280" xr:uid="{00000000-0005-0000-0000-0000FA080000}"/>
    <cellStyle name="Примечание 8 2" xfId="2281" xr:uid="{00000000-0005-0000-0000-0000FB080000}"/>
    <cellStyle name="Примечание 9" xfId="2282" xr:uid="{00000000-0005-0000-0000-0000FC080000}"/>
    <cellStyle name="Процентный 2" xfId="2283" xr:uid="{00000000-0005-0000-0000-0000FD080000}"/>
    <cellStyle name="Связанная ячейка" xfId="2284" builtinId="24" customBuiltin="1"/>
    <cellStyle name="Связанная ячейка 2" xfId="2285" xr:uid="{00000000-0005-0000-0000-0000FF080000}"/>
    <cellStyle name="Связанная ячейка 3" xfId="2286" xr:uid="{00000000-0005-0000-0000-000000090000}"/>
    <cellStyle name="Связанная ячейка 4" xfId="2287" xr:uid="{00000000-0005-0000-0000-000001090000}"/>
    <cellStyle name="Связанная ячейка 4 2" xfId="2288" xr:uid="{00000000-0005-0000-0000-000002090000}"/>
    <cellStyle name="Связанная ячейка 5" xfId="2289" xr:uid="{00000000-0005-0000-0000-000003090000}"/>
    <cellStyle name="Связанная ячейка 5 2" xfId="2290" xr:uid="{00000000-0005-0000-0000-000004090000}"/>
    <cellStyle name="Связанная ячейка 6" xfId="2291" xr:uid="{00000000-0005-0000-0000-000005090000}"/>
    <cellStyle name="Связанная ячейка 6 2" xfId="2292" xr:uid="{00000000-0005-0000-0000-000006090000}"/>
    <cellStyle name="Связанная ячейка 7" xfId="2293" xr:uid="{00000000-0005-0000-0000-000007090000}"/>
    <cellStyle name="Текст предупреждения" xfId="2294" builtinId="11" customBuiltin="1"/>
    <cellStyle name="Текст предупреждения 2" xfId="2295" xr:uid="{00000000-0005-0000-0000-000009090000}"/>
    <cellStyle name="Текст предупреждения 3" xfId="2296" xr:uid="{00000000-0005-0000-0000-00000A090000}"/>
    <cellStyle name="Текст предупреждения 4" xfId="2297" xr:uid="{00000000-0005-0000-0000-00000B090000}"/>
    <cellStyle name="Текст предупреждения 4 2" xfId="2298" xr:uid="{00000000-0005-0000-0000-00000C090000}"/>
    <cellStyle name="Текст предупреждения 5" xfId="2299" xr:uid="{00000000-0005-0000-0000-00000D090000}"/>
    <cellStyle name="Текст предупреждения 5 2" xfId="2300" xr:uid="{00000000-0005-0000-0000-00000E090000}"/>
    <cellStyle name="Текст предупреждения 6" xfId="2301" xr:uid="{00000000-0005-0000-0000-00000F090000}"/>
    <cellStyle name="Текст предупреждения 6 2" xfId="2302" xr:uid="{00000000-0005-0000-0000-000010090000}"/>
    <cellStyle name="Текст предупреждения 7" xfId="2303" xr:uid="{00000000-0005-0000-0000-000011090000}"/>
    <cellStyle name="Финансовый 2" xfId="2304" xr:uid="{00000000-0005-0000-0000-000012090000}"/>
    <cellStyle name="Финансовый 2 2" xfId="2305" xr:uid="{00000000-0005-0000-0000-000013090000}"/>
    <cellStyle name="Финансовый 2 2 2" xfId="2306" xr:uid="{00000000-0005-0000-0000-000014090000}"/>
    <cellStyle name="Финансовый 2 2 2 2" xfId="2307" xr:uid="{00000000-0005-0000-0000-000015090000}"/>
    <cellStyle name="Финансовый 2 2 3" xfId="2308" xr:uid="{00000000-0005-0000-0000-000016090000}"/>
    <cellStyle name="Финансовый 2 2 4" xfId="2309" xr:uid="{00000000-0005-0000-0000-000017090000}"/>
    <cellStyle name="Финансовый 2 2 4 2" xfId="2310" xr:uid="{00000000-0005-0000-0000-000018090000}"/>
    <cellStyle name="Финансовый 2 2 5" xfId="2311" xr:uid="{00000000-0005-0000-0000-000019090000}"/>
    <cellStyle name="Финансовый 2 2 5 2" xfId="2312" xr:uid="{00000000-0005-0000-0000-00001A090000}"/>
    <cellStyle name="Финансовый 2 2 6" xfId="2313" xr:uid="{00000000-0005-0000-0000-00001B090000}"/>
    <cellStyle name="Финансовый 2 2 6 2" xfId="2314" xr:uid="{00000000-0005-0000-0000-00001C090000}"/>
    <cellStyle name="Финансовый 2 3" xfId="2315" xr:uid="{00000000-0005-0000-0000-00001D090000}"/>
    <cellStyle name="Финансовый 2 3 2" xfId="2316" xr:uid="{00000000-0005-0000-0000-00001E090000}"/>
    <cellStyle name="Финансовый 2 4" xfId="2317" xr:uid="{00000000-0005-0000-0000-00001F090000}"/>
    <cellStyle name="Финансовый 2 4 2" xfId="2318" xr:uid="{00000000-0005-0000-0000-000020090000}"/>
    <cellStyle name="Финансовый 3" xfId="2319" xr:uid="{00000000-0005-0000-0000-000021090000}"/>
    <cellStyle name="Финансовый 3 2" xfId="2320" xr:uid="{00000000-0005-0000-0000-000022090000}"/>
    <cellStyle name="Финансовый 3 3" xfId="2321" xr:uid="{00000000-0005-0000-0000-000023090000}"/>
    <cellStyle name="Финансовый 3 4" xfId="2322" xr:uid="{00000000-0005-0000-0000-000024090000}"/>
    <cellStyle name="Финансовый 4" xfId="2323" xr:uid="{00000000-0005-0000-0000-000025090000}"/>
    <cellStyle name="Хороший" xfId="2324" builtinId="26" customBuiltin="1"/>
    <cellStyle name="Хороший 2" xfId="2325" xr:uid="{00000000-0005-0000-0000-000027090000}"/>
    <cellStyle name="Хороший 3" xfId="2326" xr:uid="{00000000-0005-0000-0000-000028090000}"/>
    <cellStyle name="Хороший 4" xfId="2327" xr:uid="{00000000-0005-0000-0000-000029090000}"/>
    <cellStyle name="Хороший 5" xfId="2328" xr:uid="{00000000-0005-0000-0000-00002A090000}"/>
    <cellStyle name="Хороший 5 2" xfId="2329" xr:uid="{00000000-0005-0000-0000-00002B090000}"/>
    <cellStyle name="Хороший 6" xfId="2330" xr:uid="{00000000-0005-0000-0000-00002C090000}"/>
    <cellStyle name="Хороший 6 2" xfId="2331" xr:uid="{00000000-0005-0000-0000-00002D090000}"/>
    <cellStyle name="Хороший 7" xfId="2332" xr:uid="{00000000-0005-0000-0000-00002E090000}"/>
    <cellStyle name="Хороший 7 2" xfId="2333" xr:uid="{00000000-0005-0000-0000-00002F090000}"/>
    <cellStyle name="Хороший 8" xfId="2334" xr:uid="{00000000-0005-0000-0000-000030090000}"/>
  </cellStyles>
  <dxfs count="36"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13" Type="http://schemas.openxmlformats.org/officeDocument/2006/relationships/worksheet" Target="worksheets/sheet13.xml" /><Relationship Id="rId18" Type="http://schemas.openxmlformats.org/officeDocument/2006/relationships/styles" Target="styles.xml" /><Relationship Id="rId3" Type="http://schemas.openxmlformats.org/officeDocument/2006/relationships/worksheet" Target="worksheets/sheet3.xml" /><Relationship Id="rId7" Type="http://schemas.openxmlformats.org/officeDocument/2006/relationships/worksheet" Target="worksheets/sheet7.xml" /><Relationship Id="rId12" Type="http://schemas.openxmlformats.org/officeDocument/2006/relationships/worksheet" Target="worksheets/sheet12.xml" /><Relationship Id="rId17" Type="http://schemas.openxmlformats.org/officeDocument/2006/relationships/theme" Target="theme/theme1.xml" /><Relationship Id="rId2" Type="http://schemas.openxmlformats.org/officeDocument/2006/relationships/worksheet" Target="worksheets/sheet2.xml" /><Relationship Id="rId16" Type="http://schemas.openxmlformats.org/officeDocument/2006/relationships/worksheet" Target="worksheets/sheet16.xml" /><Relationship Id="rId20" Type="http://schemas.openxmlformats.org/officeDocument/2006/relationships/calcChain" Target="calcChain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worksheet" Target="worksheets/sheet11.xml" /><Relationship Id="rId5" Type="http://schemas.openxmlformats.org/officeDocument/2006/relationships/worksheet" Target="worksheets/sheet5.xml" /><Relationship Id="rId15" Type="http://schemas.openxmlformats.org/officeDocument/2006/relationships/worksheet" Target="worksheets/sheet15.xml" /><Relationship Id="rId10" Type="http://schemas.openxmlformats.org/officeDocument/2006/relationships/worksheet" Target="worksheets/sheet10.xml" /><Relationship Id="rId19" Type="http://schemas.openxmlformats.org/officeDocument/2006/relationships/sharedStrings" Target="sharedStrings.xml" /><Relationship Id="rId4" Type="http://schemas.openxmlformats.org/officeDocument/2006/relationships/worksheet" Target="worksheets/sheet4.xml" /><Relationship Id="rId9" Type="http://schemas.openxmlformats.org/officeDocument/2006/relationships/worksheet" Target="worksheets/sheet9.xml" /><Relationship Id="rId14" Type="http://schemas.openxmlformats.org/officeDocument/2006/relationships/worksheet" Target="worksheets/sheet14.xml" 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 /><Relationship Id="rId2" Type="http://schemas.openxmlformats.org/officeDocument/2006/relationships/image" Target="../media/image2.wmf" /><Relationship Id="rId1" Type="http://schemas.openxmlformats.org/officeDocument/2006/relationships/image" Target="../media/image1.jpeg" 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 /><Relationship Id="rId2" Type="http://schemas.openxmlformats.org/officeDocument/2006/relationships/image" Target="../media/image2.wmf" /><Relationship Id="rId1" Type="http://schemas.openxmlformats.org/officeDocument/2006/relationships/image" Target="../media/image6.jpeg" 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 /><Relationship Id="rId2" Type="http://schemas.openxmlformats.org/officeDocument/2006/relationships/image" Target="../media/image2.wmf" /><Relationship Id="rId1" Type="http://schemas.openxmlformats.org/officeDocument/2006/relationships/image" Target="../media/image6.jpeg" 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 /><Relationship Id="rId2" Type="http://schemas.openxmlformats.org/officeDocument/2006/relationships/image" Target="../media/image2.wmf" /><Relationship Id="rId1" Type="http://schemas.openxmlformats.org/officeDocument/2006/relationships/image" Target="../media/image6.jpeg" 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 /><Relationship Id="rId2" Type="http://schemas.openxmlformats.org/officeDocument/2006/relationships/image" Target="../media/image2.wmf" /><Relationship Id="rId1" Type="http://schemas.openxmlformats.org/officeDocument/2006/relationships/image" Target="../media/image6.jpeg" 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 /><Relationship Id="rId2" Type="http://schemas.openxmlformats.org/officeDocument/2006/relationships/image" Target="../media/image2.wmf" /><Relationship Id="rId1" Type="http://schemas.openxmlformats.org/officeDocument/2006/relationships/image" Target="../media/image6.jpeg" 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 /><Relationship Id="rId2" Type="http://schemas.openxmlformats.org/officeDocument/2006/relationships/image" Target="../media/image2.wmf" /><Relationship Id="rId1" Type="http://schemas.openxmlformats.org/officeDocument/2006/relationships/image" Target="../media/image4.jpeg" 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 /><Relationship Id="rId2" Type="http://schemas.openxmlformats.org/officeDocument/2006/relationships/image" Target="../media/image2.wmf" /><Relationship Id="rId1" Type="http://schemas.openxmlformats.org/officeDocument/2006/relationships/image" Target="../media/image4.jpeg" 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 /><Relationship Id="rId2" Type="http://schemas.openxmlformats.org/officeDocument/2006/relationships/image" Target="../media/image2.wmf" /><Relationship Id="rId1" Type="http://schemas.openxmlformats.org/officeDocument/2006/relationships/image" Target="../media/image4.jpeg" 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 /><Relationship Id="rId2" Type="http://schemas.openxmlformats.org/officeDocument/2006/relationships/image" Target="../media/image2.wmf" /><Relationship Id="rId1" Type="http://schemas.openxmlformats.org/officeDocument/2006/relationships/image" Target="../media/image5.jpeg" 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 /><Relationship Id="rId2" Type="http://schemas.openxmlformats.org/officeDocument/2006/relationships/image" Target="../media/image2.wmf" /><Relationship Id="rId1" Type="http://schemas.openxmlformats.org/officeDocument/2006/relationships/image" Target="../media/image5.jpeg" 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 /><Relationship Id="rId2" Type="http://schemas.openxmlformats.org/officeDocument/2006/relationships/image" Target="../media/image2.wmf" /><Relationship Id="rId1" Type="http://schemas.openxmlformats.org/officeDocument/2006/relationships/image" Target="../media/image5.jpeg" 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 /><Relationship Id="rId2" Type="http://schemas.openxmlformats.org/officeDocument/2006/relationships/image" Target="../media/image2.wmf" /><Relationship Id="rId1" Type="http://schemas.openxmlformats.org/officeDocument/2006/relationships/image" Target="../media/image5.jpeg" 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 /><Relationship Id="rId2" Type="http://schemas.openxmlformats.org/officeDocument/2006/relationships/image" Target="../media/image2.wmf" /><Relationship Id="rId1" Type="http://schemas.openxmlformats.org/officeDocument/2006/relationships/image" Target="../media/image5.jpeg" 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 /><Relationship Id="rId2" Type="http://schemas.openxmlformats.org/officeDocument/2006/relationships/image" Target="../media/image2.wmf" /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104776</xdr:rowOff>
    </xdr:from>
    <xdr:to>
      <xdr:col>4</xdr:col>
      <xdr:colOff>76200</xdr:colOff>
      <xdr:row>0</xdr:row>
      <xdr:rowOff>707530</xdr:rowOff>
    </xdr:to>
    <xdr:pic>
      <xdr:nvPicPr>
        <xdr:cNvPr id="2" name="Picture 276" descr="FKSR_logo_new_smtx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104776"/>
          <a:ext cx="1800225" cy="6027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347449</xdr:colOff>
      <xdr:row>0</xdr:row>
      <xdr:rowOff>133349</xdr:rowOff>
    </xdr:from>
    <xdr:to>
      <xdr:col>10</xdr:col>
      <xdr:colOff>1543050</xdr:colOff>
      <xdr:row>0</xdr:row>
      <xdr:rowOff>685800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367499" y="133349"/>
          <a:ext cx="1195601" cy="552451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10</xdr:col>
      <xdr:colOff>1666874</xdr:colOff>
      <xdr:row>0</xdr:row>
      <xdr:rowOff>133351</xdr:rowOff>
    </xdr:from>
    <xdr:to>
      <xdr:col>11</xdr:col>
      <xdr:colOff>923923</xdr:colOff>
      <xdr:row>0</xdr:row>
      <xdr:rowOff>638969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534524" y="133351"/>
          <a:ext cx="933449" cy="505618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19050</xdr:rowOff>
    </xdr:from>
    <xdr:to>
      <xdr:col>4</xdr:col>
      <xdr:colOff>533400</xdr:colOff>
      <xdr:row>0</xdr:row>
      <xdr:rowOff>695325</xdr:rowOff>
    </xdr:to>
    <xdr:pic>
      <xdr:nvPicPr>
        <xdr:cNvPr id="2" name="Picture 276" descr="FKSR_logo_new_smtxt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9050"/>
          <a:ext cx="2171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104553</xdr:colOff>
      <xdr:row>0</xdr:row>
      <xdr:rowOff>130175</xdr:rowOff>
    </xdr:from>
    <xdr:to>
      <xdr:col>22</xdr:col>
      <xdr:colOff>63500</xdr:colOff>
      <xdr:row>0</xdr:row>
      <xdr:rowOff>889000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788553" y="130175"/>
          <a:ext cx="1457547" cy="758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22</xdr:col>
      <xdr:colOff>355600</xdr:colOff>
      <xdr:row>0</xdr:row>
      <xdr:rowOff>203200</xdr:rowOff>
    </xdr:from>
    <xdr:to>
      <xdr:col>25</xdr:col>
      <xdr:colOff>445477</xdr:colOff>
      <xdr:row>0</xdr:row>
      <xdr:rowOff>829733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538200" y="203200"/>
          <a:ext cx="1156677" cy="626533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19050</xdr:rowOff>
    </xdr:from>
    <xdr:to>
      <xdr:col>4</xdr:col>
      <xdr:colOff>533400</xdr:colOff>
      <xdr:row>0</xdr:row>
      <xdr:rowOff>695325</xdr:rowOff>
    </xdr:to>
    <xdr:pic>
      <xdr:nvPicPr>
        <xdr:cNvPr id="2" name="Picture 276" descr="FKSR_logo_new_smtxt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9050"/>
          <a:ext cx="2171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218853</xdr:colOff>
      <xdr:row>0</xdr:row>
      <xdr:rowOff>142875</xdr:rowOff>
    </xdr:from>
    <xdr:to>
      <xdr:col>20</xdr:col>
      <xdr:colOff>152400</xdr:colOff>
      <xdr:row>0</xdr:row>
      <xdr:rowOff>901700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229753" y="142875"/>
          <a:ext cx="1438497" cy="758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21</xdr:col>
      <xdr:colOff>279400</xdr:colOff>
      <xdr:row>0</xdr:row>
      <xdr:rowOff>241300</xdr:rowOff>
    </xdr:from>
    <xdr:to>
      <xdr:col>25</xdr:col>
      <xdr:colOff>39077</xdr:colOff>
      <xdr:row>0</xdr:row>
      <xdr:rowOff>867833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119100" y="241300"/>
          <a:ext cx="1236052" cy="626533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19050</xdr:rowOff>
    </xdr:from>
    <xdr:to>
      <xdr:col>4</xdr:col>
      <xdr:colOff>533400</xdr:colOff>
      <xdr:row>0</xdr:row>
      <xdr:rowOff>695325</xdr:rowOff>
    </xdr:to>
    <xdr:pic>
      <xdr:nvPicPr>
        <xdr:cNvPr id="2" name="Picture 276" descr="FKSR_logo_new_smtxt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9050"/>
          <a:ext cx="20955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218853</xdr:colOff>
      <xdr:row>0</xdr:row>
      <xdr:rowOff>154782</xdr:rowOff>
    </xdr:from>
    <xdr:to>
      <xdr:col>22</xdr:col>
      <xdr:colOff>188118</xdr:colOff>
      <xdr:row>0</xdr:row>
      <xdr:rowOff>913607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732197" y="154782"/>
          <a:ext cx="1445640" cy="758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22</xdr:col>
      <xdr:colOff>416719</xdr:colOff>
      <xdr:row>0</xdr:row>
      <xdr:rowOff>241300</xdr:rowOff>
    </xdr:from>
    <xdr:to>
      <xdr:col>25</xdr:col>
      <xdr:colOff>39077</xdr:colOff>
      <xdr:row>0</xdr:row>
      <xdr:rowOff>867833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406438" y="241300"/>
          <a:ext cx="1408295" cy="626533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19050</xdr:rowOff>
    </xdr:from>
    <xdr:to>
      <xdr:col>4</xdr:col>
      <xdr:colOff>533400</xdr:colOff>
      <xdr:row>0</xdr:row>
      <xdr:rowOff>695325</xdr:rowOff>
    </xdr:to>
    <xdr:pic>
      <xdr:nvPicPr>
        <xdr:cNvPr id="2" name="Picture 276" descr="FKSR_logo_new_smtxt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9050"/>
          <a:ext cx="2171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218853</xdr:colOff>
      <xdr:row>0</xdr:row>
      <xdr:rowOff>142875</xdr:rowOff>
    </xdr:from>
    <xdr:to>
      <xdr:col>20</xdr:col>
      <xdr:colOff>152400</xdr:colOff>
      <xdr:row>0</xdr:row>
      <xdr:rowOff>901700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229753" y="142875"/>
          <a:ext cx="1438497" cy="758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21</xdr:col>
      <xdr:colOff>279400</xdr:colOff>
      <xdr:row>0</xdr:row>
      <xdr:rowOff>241300</xdr:rowOff>
    </xdr:from>
    <xdr:to>
      <xdr:col>25</xdr:col>
      <xdr:colOff>39077</xdr:colOff>
      <xdr:row>0</xdr:row>
      <xdr:rowOff>867833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119100" y="241300"/>
          <a:ext cx="1236052" cy="626533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19050</xdr:rowOff>
    </xdr:from>
    <xdr:to>
      <xdr:col>5</xdr:col>
      <xdr:colOff>50800</xdr:colOff>
      <xdr:row>0</xdr:row>
      <xdr:rowOff>695325</xdr:rowOff>
    </xdr:to>
    <xdr:pic>
      <xdr:nvPicPr>
        <xdr:cNvPr id="487470" name="Picture 276" descr="FKSR_logo_new_smtxt">
          <a:extLst>
            <a:ext uri="{FF2B5EF4-FFF2-40B4-BE49-F238E27FC236}">
              <a16:creationId xmlns:a16="http://schemas.microsoft.com/office/drawing/2014/main" id="{00000000-0008-0000-0D00-00002E700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9050"/>
          <a:ext cx="23114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25400</xdr:colOff>
      <xdr:row>0</xdr:row>
      <xdr:rowOff>142875</xdr:rowOff>
    </xdr:from>
    <xdr:to>
      <xdr:col>20</xdr:col>
      <xdr:colOff>241300</xdr:colOff>
      <xdr:row>0</xdr:row>
      <xdr:rowOff>901621</xdr:rowOff>
    </xdr:to>
    <xdr:pic>
      <xdr:nvPicPr>
        <xdr:cNvPr id="487471" name="Picture 1">
          <a:extLst>
            <a:ext uri="{FF2B5EF4-FFF2-40B4-BE49-F238E27FC236}">
              <a16:creationId xmlns:a16="http://schemas.microsoft.com/office/drawing/2014/main" id="{00000000-0008-0000-0D00-00002F700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137900" y="142875"/>
          <a:ext cx="1485900" cy="758746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21</xdr:col>
      <xdr:colOff>228600</xdr:colOff>
      <xdr:row>0</xdr:row>
      <xdr:rowOff>215900</xdr:rowOff>
    </xdr:from>
    <xdr:to>
      <xdr:col>24</xdr:col>
      <xdr:colOff>635977</xdr:colOff>
      <xdr:row>0</xdr:row>
      <xdr:rowOff>842433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41300" y="215900"/>
          <a:ext cx="1156677" cy="626533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85726</xdr:rowOff>
    </xdr:from>
    <xdr:to>
      <xdr:col>3</xdr:col>
      <xdr:colOff>1562100</xdr:colOff>
      <xdr:row>0</xdr:row>
      <xdr:rowOff>664763</xdr:rowOff>
    </xdr:to>
    <xdr:pic>
      <xdr:nvPicPr>
        <xdr:cNvPr id="2" name="Picture 276" descr="FKSR_logo_new_smtxt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85726"/>
          <a:ext cx="2292350" cy="5790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76200</xdr:colOff>
      <xdr:row>0</xdr:row>
      <xdr:rowOff>76200</xdr:rowOff>
    </xdr:from>
    <xdr:to>
      <xdr:col>20</xdr:col>
      <xdr:colOff>12700</xdr:colOff>
      <xdr:row>1</xdr:row>
      <xdr:rowOff>48208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153900" y="76200"/>
          <a:ext cx="1473200" cy="670508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20</xdr:col>
      <xdr:colOff>241300</xdr:colOff>
      <xdr:row>0</xdr:row>
      <xdr:rowOff>0</xdr:rowOff>
    </xdr:from>
    <xdr:to>
      <xdr:col>24</xdr:col>
      <xdr:colOff>305777</xdr:colOff>
      <xdr:row>0</xdr:row>
      <xdr:rowOff>626533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855700" y="0"/>
          <a:ext cx="1156677" cy="626533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85725</xdr:rowOff>
    </xdr:from>
    <xdr:to>
      <xdr:col>5</xdr:col>
      <xdr:colOff>165100</xdr:colOff>
      <xdr:row>0</xdr:row>
      <xdr:rowOff>825500</xdr:rowOff>
    </xdr:to>
    <xdr:pic>
      <xdr:nvPicPr>
        <xdr:cNvPr id="2" name="Picture 276" descr="FKSR_logo_new_smtx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85725"/>
          <a:ext cx="2479675" cy="739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162982</xdr:colOff>
      <xdr:row>0</xdr:row>
      <xdr:rowOff>76200</xdr:rowOff>
    </xdr:from>
    <xdr:to>
      <xdr:col>21</xdr:col>
      <xdr:colOff>120649</xdr:colOff>
      <xdr:row>0</xdr:row>
      <xdr:rowOff>749300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935882" y="76200"/>
          <a:ext cx="1570567" cy="673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22</xdr:col>
      <xdr:colOff>12701</xdr:colOff>
      <xdr:row>0</xdr:row>
      <xdr:rowOff>88900</xdr:rowOff>
    </xdr:from>
    <xdr:to>
      <xdr:col>25</xdr:col>
      <xdr:colOff>241301</xdr:colOff>
      <xdr:row>0</xdr:row>
      <xdr:rowOff>763058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728701" y="88900"/>
          <a:ext cx="1244600" cy="674158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85725</xdr:rowOff>
    </xdr:from>
    <xdr:to>
      <xdr:col>5</xdr:col>
      <xdr:colOff>165100</xdr:colOff>
      <xdr:row>0</xdr:row>
      <xdr:rowOff>825500</xdr:rowOff>
    </xdr:to>
    <xdr:pic>
      <xdr:nvPicPr>
        <xdr:cNvPr id="2" name="Picture 276" descr="FKSR_logo_new_smtxt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85725"/>
          <a:ext cx="2479675" cy="739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0</xdr:row>
      <xdr:rowOff>76200</xdr:rowOff>
    </xdr:from>
    <xdr:to>
      <xdr:col>20</xdr:col>
      <xdr:colOff>317500</xdr:colOff>
      <xdr:row>0</xdr:row>
      <xdr:rowOff>819150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772900" y="76200"/>
          <a:ext cx="1600200" cy="7429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22</xdr:col>
      <xdr:colOff>12701</xdr:colOff>
      <xdr:row>0</xdr:row>
      <xdr:rowOff>88900</xdr:rowOff>
    </xdr:from>
    <xdr:to>
      <xdr:col>25</xdr:col>
      <xdr:colOff>241301</xdr:colOff>
      <xdr:row>0</xdr:row>
      <xdr:rowOff>763058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662026" y="88900"/>
          <a:ext cx="1238250" cy="674158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177799</xdr:colOff>
      <xdr:row>0</xdr:row>
      <xdr:rowOff>6350</xdr:rowOff>
    </xdr:from>
    <xdr:to>
      <xdr:col>5</xdr:col>
      <xdr:colOff>279400</xdr:colOff>
      <xdr:row>0</xdr:row>
      <xdr:rowOff>768785</xdr:rowOff>
    </xdr:to>
    <xdr:pic>
      <xdr:nvPicPr>
        <xdr:cNvPr id="2" name="Picture 276" descr="FKSR_logo_new_smtxt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7799" y="6350"/>
          <a:ext cx="2444751" cy="714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406400</xdr:colOff>
      <xdr:row>0</xdr:row>
      <xdr:rowOff>152400</xdr:rowOff>
    </xdr:from>
    <xdr:to>
      <xdr:col>22</xdr:col>
      <xdr:colOff>269875</xdr:colOff>
      <xdr:row>0</xdr:row>
      <xdr:rowOff>901700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69800" y="152400"/>
          <a:ext cx="1489075" cy="7493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23</xdr:col>
      <xdr:colOff>76200</xdr:colOff>
      <xdr:row>0</xdr:row>
      <xdr:rowOff>88900</xdr:rowOff>
    </xdr:from>
    <xdr:to>
      <xdr:col>26</xdr:col>
      <xdr:colOff>166077</xdr:colOff>
      <xdr:row>0</xdr:row>
      <xdr:rowOff>715433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54125" y="88900"/>
          <a:ext cx="1156677" cy="626533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177799</xdr:colOff>
      <xdr:row>0</xdr:row>
      <xdr:rowOff>6350</xdr:rowOff>
    </xdr:from>
    <xdr:to>
      <xdr:col>5</xdr:col>
      <xdr:colOff>279400</xdr:colOff>
      <xdr:row>0</xdr:row>
      <xdr:rowOff>768785</xdr:rowOff>
    </xdr:to>
    <xdr:pic>
      <xdr:nvPicPr>
        <xdr:cNvPr id="2" name="Picture 276" descr="FKSR_logo_new_smtxt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7799" y="6350"/>
          <a:ext cx="2444751" cy="714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177800</xdr:colOff>
      <xdr:row>0</xdr:row>
      <xdr:rowOff>101600</xdr:rowOff>
    </xdr:from>
    <xdr:to>
      <xdr:col>22</xdr:col>
      <xdr:colOff>41275</xdr:colOff>
      <xdr:row>2</xdr:row>
      <xdr:rowOff>88900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141200" y="101600"/>
          <a:ext cx="1489075" cy="7112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23</xdr:col>
      <xdr:colOff>76200</xdr:colOff>
      <xdr:row>0</xdr:row>
      <xdr:rowOff>88900</xdr:rowOff>
    </xdr:from>
    <xdr:to>
      <xdr:col>26</xdr:col>
      <xdr:colOff>275493</xdr:colOff>
      <xdr:row>2</xdr:row>
      <xdr:rowOff>50800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95400" y="88900"/>
          <a:ext cx="1266093" cy="68580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177799</xdr:colOff>
      <xdr:row>0</xdr:row>
      <xdr:rowOff>6350</xdr:rowOff>
    </xdr:from>
    <xdr:to>
      <xdr:col>5</xdr:col>
      <xdr:colOff>279400</xdr:colOff>
      <xdr:row>0</xdr:row>
      <xdr:rowOff>768785</xdr:rowOff>
    </xdr:to>
    <xdr:pic>
      <xdr:nvPicPr>
        <xdr:cNvPr id="2" name="Picture 276" descr="FKSR_logo_new_smtxt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7799" y="6350"/>
          <a:ext cx="2444751" cy="714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177800</xdr:colOff>
      <xdr:row>0</xdr:row>
      <xdr:rowOff>101600</xdr:rowOff>
    </xdr:from>
    <xdr:to>
      <xdr:col>22</xdr:col>
      <xdr:colOff>41275</xdr:colOff>
      <xdr:row>2</xdr:row>
      <xdr:rowOff>88900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122150" y="101600"/>
          <a:ext cx="1473200" cy="7112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23</xdr:col>
      <xdr:colOff>76200</xdr:colOff>
      <xdr:row>0</xdr:row>
      <xdr:rowOff>88900</xdr:rowOff>
    </xdr:from>
    <xdr:to>
      <xdr:col>26</xdr:col>
      <xdr:colOff>275493</xdr:colOff>
      <xdr:row>2</xdr:row>
      <xdr:rowOff>50800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54125" y="88900"/>
          <a:ext cx="1266093" cy="68580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177799</xdr:colOff>
      <xdr:row>0</xdr:row>
      <xdr:rowOff>6350</xdr:rowOff>
    </xdr:from>
    <xdr:to>
      <xdr:col>5</xdr:col>
      <xdr:colOff>279400</xdr:colOff>
      <xdr:row>0</xdr:row>
      <xdr:rowOff>768785</xdr:rowOff>
    </xdr:to>
    <xdr:pic>
      <xdr:nvPicPr>
        <xdr:cNvPr id="2" name="Picture 276" descr="FKSR_logo_new_smtxt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7799" y="6350"/>
          <a:ext cx="2444751" cy="762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406400</xdr:colOff>
      <xdr:row>0</xdr:row>
      <xdr:rowOff>152400</xdr:rowOff>
    </xdr:from>
    <xdr:to>
      <xdr:col>22</xdr:col>
      <xdr:colOff>269875</xdr:colOff>
      <xdr:row>0</xdr:row>
      <xdr:rowOff>901700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50750" y="152400"/>
          <a:ext cx="1473200" cy="7493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23</xdr:col>
      <xdr:colOff>76200</xdr:colOff>
      <xdr:row>0</xdr:row>
      <xdr:rowOff>88900</xdr:rowOff>
    </xdr:from>
    <xdr:to>
      <xdr:col>26</xdr:col>
      <xdr:colOff>166077</xdr:colOff>
      <xdr:row>0</xdr:row>
      <xdr:rowOff>715433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54125" y="88900"/>
          <a:ext cx="1156677" cy="626533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184150</xdr:rowOff>
    </xdr:from>
    <xdr:to>
      <xdr:col>5</xdr:col>
      <xdr:colOff>241300</xdr:colOff>
      <xdr:row>0</xdr:row>
      <xdr:rowOff>860425</xdr:rowOff>
    </xdr:to>
    <xdr:pic>
      <xdr:nvPicPr>
        <xdr:cNvPr id="2" name="Picture 276" descr="FKSR_logo_new_smtxt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7000" y="184150"/>
          <a:ext cx="2457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310030</xdr:colOff>
      <xdr:row>0</xdr:row>
      <xdr:rowOff>88900</xdr:rowOff>
    </xdr:from>
    <xdr:to>
      <xdr:col>21</xdr:col>
      <xdr:colOff>101600</xdr:colOff>
      <xdr:row>1</xdr:row>
      <xdr:rowOff>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460630" y="88900"/>
          <a:ext cx="1544170" cy="7747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22</xdr:col>
      <xdr:colOff>152400</xdr:colOff>
      <xdr:row>0</xdr:row>
      <xdr:rowOff>114300</xdr:rowOff>
    </xdr:from>
    <xdr:to>
      <xdr:col>26</xdr:col>
      <xdr:colOff>21493</xdr:colOff>
      <xdr:row>0</xdr:row>
      <xdr:rowOff>800100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385800" y="114300"/>
          <a:ext cx="1266093" cy="68580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184150</xdr:rowOff>
    </xdr:from>
    <xdr:to>
      <xdr:col>5</xdr:col>
      <xdr:colOff>241300</xdr:colOff>
      <xdr:row>0</xdr:row>
      <xdr:rowOff>860425</xdr:rowOff>
    </xdr:to>
    <xdr:pic>
      <xdr:nvPicPr>
        <xdr:cNvPr id="2" name="Picture 276" descr="FKSR_logo_new_smtxt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7000" y="184150"/>
          <a:ext cx="2457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310030</xdr:colOff>
      <xdr:row>0</xdr:row>
      <xdr:rowOff>88900</xdr:rowOff>
    </xdr:from>
    <xdr:to>
      <xdr:col>21</xdr:col>
      <xdr:colOff>101600</xdr:colOff>
      <xdr:row>1</xdr:row>
      <xdr:rowOff>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454280" y="88900"/>
          <a:ext cx="1534645" cy="7778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22</xdr:col>
      <xdr:colOff>152400</xdr:colOff>
      <xdr:row>0</xdr:row>
      <xdr:rowOff>114300</xdr:rowOff>
    </xdr:from>
    <xdr:to>
      <xdr:col>26</xdr:col>
      <xdr:colOff>21493</xdr:colOff>
      <xdr:row>0</xdr:row>
      <xdr:rowOff>800100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363575" y="114300"/>
          <a:ext cx="1259743" cy="6858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 /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 /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 /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 /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 /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 /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 /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 /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 /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 /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 /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 /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 /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 /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L71"/>
  <sheetViews>
    <sheetView tabSelected="1" view="pageBreakPreview" zoomScaleSheetLayoutView="100" workbookViewId="0">
      <pane ySplit="5" topLeftCell="A8" activePane="bottomLeft" state="frozen"/>
      <selection pane="bottomLeft" activeCell="O5" sqref="O5"/>
    </sheetView>
  </sheetViews>
  <sheetFormatPr defaultColWidth="9.16796875" defaultRowHeight="12.75"/>
  <cols>
    <col min="1" max="1" width="5.52734375" style="30" customWidth="1"/>
    <col min="2" max="3" width="4.3125" style="30" hidden="1" customWidth="1"/>
    <col min="4" max="4" width="21.3046875" style="28" customWidth="1"/>
    <col min="5" max="5" width="9.3046875" style="28" customWidth="1"/>
    <col min="6" max="6" width="5.52734375" style="28" customWidth="1"/>
    <col min="7" max="7" width="36.6796875" style="28" customWidth="1"/>
    <col min="8" max="8" width="9.9765625" style="28" customWidth="1"/>
    <col min="9" max="9" width="16.046875" style="31" customWidth="1"/>
    <col min="10" max="10" width="17.2578125" style="31" customWidth="1"/>
    <col min="11" max="11" width="25.08203125" style="32" customWidth="1"/>
    <col min="12" max="12" width="15.23828125" style="28" customWidth="1"/>
    <col min="13" max="16384" width="9.16796875" style="28"/>
  </cols>
  <sheetData>
    <row r="1" spans="1:12" ht="132.75" customHeight="1">
      <c r="A1" s="265" t="s">
        <v>312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</row>
    <row r="2" spans="1:12" s="35" customFormat="1" ht="51.75" customHeight="1">
      <c r="A2" s="266" t="s">
        <v>395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</row>
    <row r="3" spans="1:12" ht="21.75" customHeight="1">
      <c r="A3" s="267" t="s">
        <v>0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</row>
    <row r="4" spans="1:12" s="40" customFormat="1" ht="15" customHeight="1">
      <c r="A4" s="58" t="s">
        <v>147</v>
      </c>
      <c r="B4" s="36"/>
      <c r="C4" s="36"/>
      <c r="D4" s="37"/>
      <c r="E4" s="37"/>
      <c r="F4" s="37"/>
      <c r="G4" s="38"/>
      <c r="H4" s="38"/>
      <c r="I4" s="39"/>
      <c r="J4" s="39"/>
      <c r="L4" s="176" t="s">
        <v>264</v>
      </c>
    </row>
    <row r="5" spans="1:12" s="29" customFormat="1" ht="60" customHeight="1">
      <c r="A5" s="41" t="s">
        <v>1</v>
      </c>
      <c r="B5" s="41" t="s">
        <v>2</v>
      </c>
      <c r="C5" s="41" t="s">
        <v>12</v>
      </c>
      <c r="D5" s="42" t="s">
        <v>10</v>
      </c>
      <c r="E5" s="42" t="s">
        <v>3</v>
      </c>
      <c r="F5" s="41" t="s">
        <v>13</v>
      </c>
      <c r="G5" s="42" t="s">
        <v>11</v>
      </c>
      <c r="H5" s="42" t="s">
        <v>3</v>
      </c>
      <c r="I5" s="42" t="s">
        <v>4</v>
      </c>
      <c r="J5" s="42" t="s">
        <v>5</v>
      </c>
      <c r="K5" s="42" t="s">
        <v>6</v>
      </c>
      <c r="L5" s="42" t="s">
        <v>7</v>
      </c>
    </row>
    <row r="6" spans="1:12" s="159" customFormat="1" ht="42" customHeight="1">
      <c r="A6" s="173">
        <v>1</v>
      </c>
      <c r="B6" s="174"/>
      <c r="C6" s="174"/>
      <c r="D6" s="206" t="s">
        <v>314</v>
      </c>
      <c r="E6" s="204" t="s">
        <v>315</v>
      </c>
      <c r="F6" s="261">
        <v>3</v>
      </c>
      <c r="G6" s="151" t="s">
        <v>138</v>
      </c>
      <c r="H6" s="157" t="s">
        <v>111</v>
      </c>
      <c r="I6" s="150" t="s">
        <v>38</v>
      </c>
      <c r="J6" s="150" t="s">
        <v>64</v>
      </c>
      <c r="K6" s="253" t="s">
        <v>96</v>
      </c>
      <c r="L6" s="175" t="s">
        <v>150</v>
      </c>
    </row>
    <row r="7" spans="1:12" s="159" customFormat="1" ht="42" customHeight="1">
      <c r="A7" s="173">
        <v>2</v>
      </c>
      <c r="B7" s="174"/>
      <c r="C7" s="174"/>
      <c r="D7" s="263" t="s">
        <v>230</v>
      </c>
      <c r="E7" s="218" t="s">
        <v>231</v>
      </c>
      <c r="F7" s="264" t="s">
        <v>8</v>
      </c>
      <c r="G7" s="151" t="s">
        <v>232</v>
      </c>
      <c r="H7" s="157" t="s">
        <v>113</v>
      </c>
      <c r="I7" s="150" t="s">
        <v>114</v>
      </c>
      <c r="J7" s="150" t="s">
        <v>54</v>
      </c>
      <c r="K7" s="150" t="s">
        <v>87</v>
      </c>
      <c r="L7" s="175" t="s">
        <v>150</v>
      </c>
    </row>
    <row r="8" spans="1:12" s="159" customFormat="1" ht="42" customHeight="1">
      <c r="A8" s="173">
        <v>3</v>
      </c>
      <c r="B8" s="174"/>
      <c r="C8" s="174"/>
      <c r="D8" s="206" t="s">
        <v>184</v>
      </c>
      <c r="E8" s="204" t="s">
        <v>185</v>
      </c>
      <c r="F8" s="261">
        <v>1</v>
      </c>
      <c r="G8" s="207" t="s">
        <v>363</v>
      </c>
      <c r="H8" s="204" t="s">
        <v>259</v>
      </c>
      <c r="I8" s="261" t="s">
        <v>47</v>
      </c>
      <c r="J8" s="261" t="s">
        <v>46</v>
      </c>
      <c r="K8" s="222" t="s">
        <v>85</v>
      </c>
      <c r="L8" s="175" t="s">
        <v>150</v>
      </c>
    </row>
    <row r="9" spans="1:12" s="159" customFormat="1" ht="42" customHeight="1">
      <c r="A9" s="173">
        <v>4</v>
      </c>
      <c r="B9" s="174"/>
      <c r="C9" s="174"/>
      <c r="D9" s="206" t="s">
        <v>141</v>
      </c>
      <c r="E9" s="204" t="s">
        <v>102</v>
      </c>
      <c r="F9" s="261">
        <v>3</v>
      </c>
      <c r="G9" s="207" t="s">
        <v>142</v>
      </c>
      <c r="H9" s="204" t="s">
        <v>103</v>
      </c>
      <c r="I9" s="261" t="s">
        <v>104</v>
      </c>
      <c r="J9" s="261" t="s">
        <v>46</v>
      </c>
      <c r="K9" s="222" t="s">
        <v>85</v>
      </c>
      <c r="L9" s="175" t="s">
        <v>150</v>
      </c>
    </row>
    <row r="10" spans="1:12" s="159" customFormat="1" ht="42" customHeight="1">
      <c r="A10" s="173">
        <v>5</v>
      </c>
      <c r="B10" s="174"/>
      <c r="C10" s="174"/>
      <c r="D10" s="217" t="s">
        <v>280</v>
      </c>
      <c r="E10" s="157" t="s">
        <v>281</v>
      </c>
      <c r="F10" s="150" t="s">
        <v>58</v>
      </c>
      <c r="G10" s="254" t="s">
        <v>282</v>
      </c>
      <c r="H10" s="157" t="s">
        <v>283</v>
      </c>
      <c r="I10" s="150" t="s">
        <v>284</v>
      </c>
      <c r="J10" s="261" t="s">
        <v>285</v>
      </c>
      <c r="K10" s="150" t="s">
        <v>86</v>
      </c>
      <c r="L10" s="175" t="s">
        <v>150</v>
      </c>
    </row>
    <row r="11" spans="1:12" s="159" customFormat="1" ht="42" customHeight="1">
      <c r="A11" s="173">
        <v>6</v>
      </c>
      <c r="B11" s="174"/>
      <c r="C11" s="174"/>
      <c r="D11" s="206" t="s">
        <v>223</v>
      </c>
      <c r="E11" s="204" t="s">
        <v>224</v>
      </c>
      <c r="F11" s="261" t="s">
        <v>34</v>
      </c>
      <c r="G11" s="207" t="s">
        <v>225</v>
      </c>
      <c r="H11" s="204" t="s">
        <v>226</v>
      </c>
      <c r="I11" s="261" t="s">
        <v>227</v>
      </c>
      <c r="J11" s="261" t="s">
        <v>54</v>
      </c>
      <c r="K11" s="158" t="s">
        <v>88</v>
      </c>
      <c r="L11" s="175" t="s">
        <v>150</v>
      </c>
    </row>
    <row r="12" spans="1:12" s="159" customFormat="1" ht="42" customHeight="1">
      <c r="A12" s="173">
        <v>7</v>
      </c>
      <c r="B12" s="174"/>
      <c r="C12" s="174"/>
      <c r="D12" s="206" t="s">
        <v>80</v>
      </c>
      <c r="E12" s="204" t="s">
        <v>72</v>
      </c>
      <c r="F12" s="261">
        <v>2</v>
      </c>
      <c r="G12" s="207" t="s">
        <v>144</v>
      </c>
      <c r="H12" s="204" t="s">
        <v>115</v>
      </c>
      <c r="I12" s="261" t="s">
        <v>47</v>
      </c>
      <c r="J12" s="261" t="s">
        <v>46</v>
      </c>
      <c r="K12" s="222" t="s">
        <v>85</v>
      </c>
      <c r="L12" s="175" t="s">
        <v>150</v>
      </c>
    </row>
    <row r="13" spans="1:12" s="159" customFormat="1" ht="42" customHeight="1">
      <c r="A13" s="173">
        <v>8</v>
      </c>
      <c r="B13" s="174"/>
      <c r="C13" s="174"/>
      <c r="D13" s="206" t="s">
        <v>80</v>
      </c>
      <c r="E13" s="204" t="s">
        <v>72</v>
      </c>
      <c r="F13" s="261">
        <v>2</v>
      </c>
      <c r="G13" s="207" t="s">
        <v>387</v>
      </c>
      <c r="H13" s="204" t="s">
        <v>357</v>
      </c>
      <c r="I13" s="261" t="s">
        <v>47</v>
      </c>
      <c r="J13" s="261" t="s">
        <v>46</v>
      </c>
      <c r="K13" s="222" t="s">
        <v>85</v>
      </c>
      <c r="L13" s="175" t="s">
        <v>150</v>
      </c>
    </row>
    <row r="14" spans="1:12" s="159" customFormat="1" ht="42" customHeight="1">
      <c r="A14" s="173">
        <v>9</v>
      </c>
      <c r="B14" s="174"/>
      <c r="C14" s="174"/>
      <c r="D14" s="217" t="s">
        <v>134</v>
      </c>
      <c r="E14" s="218" t="s">
        <v>106</v>
      </c>
      <c r="F14" s="219" t="s">
        <v>8</v>
      </c>
      <c r="G14" s="220" t="s">
        <v>135</v>
      </c>
      <c r="H14" s="218" t="s">
        <v>107</v>
      </c>
      <c r="I14" s="219" t="s">
        <v>108</v>
      </c>
      <c r="J14" s="219" t="s">
        <v>55</v>
      </c>
      <c r="K14" s="158" t="s">
        <v>92</v>
      </c>
      <c r="L14" s="175" t="s">
        <v>150</v>
      </c>
    </row>
    <row r="15" spans="1:12" s="159" customFormat="1" ht="42" customHeight="1">
      <c r="A15" s="173">
        <v>10</v>
      </c>
      <c r="B15" s="174"/>
      <c r="C15" s="174"/>
      <c r="D15" s="206" t="s">
        <v>359</v>
      </c>
      <c r="E15" s="204" t="s">
        <v>360</v>
      </c>
      <c r="F15" s="261" t="s">
        <v>58</v>
      </c>
      <c r="G15" s="207" t="s">
        <v>79</v>
      </c>
      <c r="H15" s="204" t="s">
        <v>71</v>
      </c>
      <c r="I15" s="261" t="s">
        <v>47</v>
      </c>
      <c r="J15" s="261" t="s">
        <v>46</v>
      </c>
      <c r="K15" s="222" t="s">
        <v>85</v>
      </c>
      <c r="L15" s="175" t="s">
        <v>150</v>
      </c>
    </row>
    <row r="16" spans="1:12" s="159" customFormat="1" ht="42" customHeight="1">
      <c r="A16" s="173">
        <v>11</v>
      </c>
      <c r="B16" s="174"/>
      <c r="C16" s="174"/>
      <c r="D16" s="217" t="s">
        <v>307</v>
      </c>
      <c r="E16" s="218" t="s">
        <v>308</v>
      </c>
      <c r="F16" s="169" t="s">
        <v>8</v>
      </c>
      <c r="G16" s="220" t="s">
        <v>367</v>
      </c>
      <c r="H16" s="218" t="s">
        <v>59</v>
      </c>
      <c r="I16" s="219" t="s">
        <v>60</v>
      </c>
      <c r="J16" s="219" t="s">
        <v>60</v>
      </c>
      <c r="K16" s="222" t="s">
        <v>88</v>
      </c>
      <c r="L16" s="175" t="s">
        <v>150</v>
      </c>
    </row>
    <row r="17" spans="1:12" s="159" customFormat="1" ht="42" customHeight="1">
      <c r="A17" s="173">
        <v>12</v>
      </c>
      <c r="B17" s="174"/>
      <c r="C17" s="174"/>
      <c r="D17" s="206" t="s">
        <v>81</v>
      </c>
      <c r="E17" s="204" t="s">
        <v>73</v>
      </c>
      <c r="F17" s="261" t="s">
        <v>8</v>
      </c>
      <c r="G17" s="207" t="s">
        <v>248</v>
      </c>
      <c r="H17" s="204" t="s">
        <v>241</v>
      </c>
      <c r="I17" s="261" t="s">
        <v>242</v>
      </c>
      <c r="J17" s="261" t="s">
        <v>93</v>
      </c>
      <c r="K17" s="222" t="s">
        <v>88</v>
      </c>
      <c r="L17" s="175" t="s">
        <v>150</v>
      </c>
    </row>
    <row r="18" spans="1:12" s="159" customFormat="1" ht="42" customHeight="1">
      <c r="A18" s="173">
        <v>13</v>
      </c>
      <c r="B18" s="174"/>
      <c r="C18" s="174"/>
      <c r="D18" s="206" t="s">
        <v>82</v>
      </c>
      <c r="E18" s="204" t="s">
        <v>74</v>
      </c>
      <c r="F18" s="261">
        <v>2</v>
      </c>
      <c r="G18" s="207" t="s">
        <v>249</v>
      </c>
      <c r="H18" s="204" t="s">
        <v>61</v>
      </c>
      <c r="I18" s="261" t="s">
        <v>47</v>
      </c>
      <c r="J18" s="261" t="s">
        <v>46</v>
      </c>
      <c r="K18" s="222" t="s">
        <v>85</v>
      </c>
      <c r="L18" s="175" t="s">
        <v>150</v>
      </c>
    </row>
    <row r="19" spans="1:12" s="159" customFormat="1" ht="42" customHeight="1">
      <c r="A19" s="173">
        <v>14</v>
      </c>
      <c r="B19" s="174"/>
      <c r="C19" s="174"/>
      <c r="D19" s="206" t="s">
        <v>82</v>
      </c>
      <c r="E19" s="204" t="s">
        <v>74</v>
      </c>
      <c r="F19" s="261">
        <v>2</v>
      </c>
      <c r="G19" s="207" t="s">
        <v>181</v>
      </c>
      <c r="H19" s="204" t="s">
        <v>182</v>
      </c>
      <c r="I19" s="261" t="s">
        <v>47</v>
      </c>
      <c r="J19" s="261" t="s">
        <v>46</v>
      </c>
      <c r="K19" s="222" t="s">
        <v>85</v>
      </c>
      <c r="L19" s="175" t="s">
        <v>150</v>
      </c>
    </row>
    <row r="20" spans="1:12" s="159" customFormat="1" ht="42" customHeight="1">
      <c r="A20" s="173">
        <v>15</v>
      </c>
      <c r="B20" s="174"/>
      <c r="C20" s="174"/>
      <c r="D20" s="206" t="s">
        <v>83</v>
      </c>
      <c r="E20" s="204" t="s">
        <v>75</v>
      </c>
      <c r="F20" s="261" t="s">
        <v>58</v>
      </c>
      <c r="G20" s="177" t="s">
        <v>364</v>
      </c>
      <c r="H20" s="204" t="s">
        <v>183</v>
      </c>
      <c r="I20" s="261" t="s">
        <v>47</v>
      </c>
      <c r="J20" s="261" t="s">
        <v>46</v>
      </c>
      <c r="K20" s="222" t="s">
        <v>85</v>
      </c>
      <c r="L20" s="175" t="s">
        <v>150</v>
      </c>
    </row>
    <row r="21" spans="1:12" s="159" customFormat="1" ht="42" customHeight="1">
      <c r="A21" s="173">
        <v>16</v>
      </c>
      <c r="B21" s="174"/>
      <c r="C21" s="174"/>
      <c r="D21" s="206" t="s">
        <v>145</v>
      </c>
      <c r="E21" s="204" t="s">
        <v>110</v>
      </c>
      <c r="F21" s="261" t="s">
        <v>57</v>
      </c>
      <c r="G21" s="207" t="s">
        <v>358</v>
      </c>
      <c r="H21" s="204" t="s">
        <v>250</v>
      </c>
      <c r="I21" s="261" t="s">
        <v>251</v>
      </c>
      <c r="J21" s="261" t="s">
        <v>46</v>
      </c>
      <c r="K21" s="222" t="s">
        <v>85</v>
      </c>
      <c r="L21" s="175" t="s">
        <v>150</v>
      </c>
    </row>
    <row r="22" spans="1:12" s="159" customFormat="1" ht="42" customHeight="1">
      <c r="A22" s="173">
        <v>17</v>
      </c>
      <c r="B22" s="174"/>
      <c r="C22" s="174"/>
      <c r="D22" s="206" t="s">
        <v>361</v>
      </c>
      <c r="E22" s="204" t="s">
        <v>362</v>
      </c>
      <c r="F22" s="261" t="s">
        <v>58</v>
      </c>
      <c r="G22" s="207" t="s">
        <v>257</v>
      </c>
      <c r="H22" s="204" t="s">
        <v>258</v>
      </c>
      <c r="I22" s="261" t="s">
        <v>47</v>
      </c>
      <c r="J22" s="261" t="s">
        <v>46</v>
      </c>
      <c r="K22" s="222" t="s">
        <v>85</v>
      </c>
      <c r="L22" s="175" t="s">
        <v>150</v>
      </c>
    </row>
    <row r="23" spans="1:12" s="159" customFormat="1" ht="42" customHeight="1">
      <c r="A23" s="173">
        <v>18</v>
      </c>
      <c r="B23" s="174"/>
      <c r="C23" s="174"/>
      <c r="D23" s="149" t="s">
        <v>299</v>
      </c>
      <c r="E23" s="157" t="s">
        <v>300</v>
      </c>
      <c r="F23" s="261" t="s">
        <v>8</v>
      </c>
      <c r="G23" s="207" t="s">
        <v>301</v>
      </c>
      <c r="H23" s="204" t="s">
        <v>302</v>
      </c>
      <c r="I23" s="261" t="s">
        <v>303</v>
      </c>
      <c r="J23" s="261" t="s">
        <v>293</v>
      </c>
      <c r="K23" s="150" t="s">
        <v>86</v>
      </c>
      <c r="L23" s="175" t="s">
        <v>150</v>
      </c>
    </row>
    <row r="24" spans="1:12" s="159" customFormat="1" ht="42" customHeight="1">
      <c r="A24" s="173">
        <v>19</v>
      </c>
      <c r="B24" s="174"/>
      <c r="C24" s="174"/>
      <c r="D24" s="172" t="s">
        <v>215</v>
      </c>
      <c r="E24" s="168" t="s">
        <v>216</v>
      </c>
      <c r="F24" s="169" t="s">
        <v>8</v>
      </c>
      <c r="G24" s="170" t="s">
        <v>237</v>
      </c>
      <c r="H24" s="171" t="s">
        <v>236</v>
      </c>
      <c r="I24" s="261" t="s">
        <v>76</v>
      </c>
      <c r="J24" s="163" t="s">
        <v>76</v>
      </c>
      <c r="K24" s="158" t="s">
        <v>89</v>
      </c>
      <c r="L24" s="175" t="s">
        <v>150</v>
      </c>
    </row>
    <row r="25" spans="1:12" s="159" customFormat="1" ht="42" customHeight="1">
      <c r="A25" s="173">
        <v>20</v>
      </c>
      <c r="B25" s="174"/>
      <c r="C25" s="174"/>
      <c r="D25" s="206" t="s">
        <v>162</v>
      </c>
      <c r="E25" s="204" t="s">
        <v>197</v>
      </c>
      <c r="F25" s="261" t="s">
        <v>57</v>
      </c>
      <c r="G25" s="207" t="s">
        <v>163</v>
      </c>
      <c r="H25" s="204" t="s">
        <v>164</v>
      </c>
      <c r="I25" s="261" t="s">
        <v>165</v>
      </c>
      <c r="J25" s="261" t="s">
        <v>38</v>
      </c>
      <c r="K25" s="158" t="s">
        <v>189</v>
      </c>
      <c r="L25" s="175" t="s">
        <v>150</v>
      </c>
    </row>
    <row r="26" spans="1:12" s="159" customFormat="1" ht="42" customHeight="1">
      <c r="A26" s="173">
        <v>21</v>
      </c>
      <c r="B26" s="174"/>
      <c r="C26" s="174"/>
      <c r="D26" s="149" t="s">
        <v>289</v>
      </c>
      <c r="E26" s="157" t="s">
        <v>290</v>
      </c>
      <c r="F26" s="261" t="s">
        <v>8</v>
      </c>
      <c r="G26" s="207" t="s">
        <v>301</v>
      </c>
      <c r="H26" s="204" t="s">
        <v>302</v>
      </c>
      <c r="I26" s="261" t="s">
        <v>303</v>
      </c>
      <c r="J26" s="261" t="s">
        <v>293</v>
      </c>
      <c r="K26" s="150" t="s">
        <v>86</v>
      </c>
      <c r="L26" s="175" t="s">
        <v>150</v>
      </c>
    </row>
    <row r="27" spans="1:12" s="159" customFormat="1" ht="42" customHeight="1">
      <c r="A27" s="173">
        <v>22</v>
      </c>
      <c r="B27" s="174"/>
      <c r="C27" s="174"/>
      <c r="D27" s="149" t="s">
        <v>289</v>
      </c>
      <c r="E27" s="157" t="s">
        <v>290</v>
      </c>
      <c r="F27" s="261" t="s">
        <v>8</v>
      </c>
      <c r="G27" s="207" t="s">
        <v>291</v>
      </c>
      <c r="H27" s="204" t="s">
        <v>292</v>
      </c>
      <c r="I27" s="261" t="s">
        <v>293</v>
      </c>
      <c r="J27" s="261" t="s">
        <v>66</v>
      </c>
      <c r="K27" s="150" t="s">
        <v>86</v>
      </c>
      <c r="L27" s="175" t="s">
        <v>150</v>
      </c>
    </row>
    <row r="28" spans="1:12" s="159" customFormat="1" ht="42" customHeight="1">
      <c r="A28" s="173">
        <v>23</v>
      </c>
      <c r="B28" s="174"/>
      <c r="C28" s="174"/>
      <c r="D28" s="217" t="s">
        <v>365</v>
      </c>
      <c r="E28" s="218" t="s">
        <v>51</v>
      </c>
      <c r="F28" s="219">
        <v>1</v>
      </c>
      <c r="G28" s="220" t="s">
        <v>366</v>
      </c>
      <c r="H28" s="218" t="s">
        <v>318</v>
      </c>
      <c r="I28" s="219" t="s">
        <v>38</v>
      </c>
      <c r="J28" s="219" t="s">
        <v>38</v>
      </c>
      <c r="K28" s="158" t="s">
        <v>96</v>
      </c>
      <c r="L28" s="175" t="s">
        <v>150</v>
      </c>
    </row>
    <row r="29" spans="1:12" s="159" customFormat="1" ht="42" customHeight="1">
      <c r="A29" s="173">
        <v>24</v>
      </c>
      <c r="B29" s="174"/>
      <c r="C29" s="174"/>
      <c r="D29" s="217" t="s">
        <v>304</v>
      </c>
      <c r="E29" s="218" t="s">
        <v>305</v>
      </c>
      <c r="F29" s="219" t="s">
        <v>8</v>
      </c>
      <c r="G29" s="220" t="s">
        <v>306</v>
      </c>
      <c r="H29" s="218" t="s">
        <v>94</v>
      </c>
      <c r="I29" s="219" t="s">
        <v>95</v>
      </c>
      <c r="J29" s="219" t="s">
        <v>93</v>
      </c>
      <c r="K29" s="215" t="s">
        <v>86</v>
      </c>
      <c r="L29" s="175" t="s">
        <v>150</v>
      </c>
    </row>
    <row r="30" spans="1:12" s="159" customFormat="1" ht="42" customHeight="1">
      <c r="A30" s="173">
        <v>25</v>
      </c>
      <c r="B30" s="174"/>
      <c r="C30" s="174"/>
      <c r="D30" s="149" t="s">
        <v>341</v>
      </c>
      <c r="E30" s="157"/>
      <c r="F30" s="150" t="s">
        <v>8</v>
      </c>
      <c r="G30" s="151" t="s">
        <v>342</v>
      </c>
      <c r="H30" s="157" t="s">
        <v>343</v>
      </c>
      <c r="I30" s="150" t="s">
        <v>344</v>
      </c>
      <c r="J30" s="150" t="s">
        <v>55</v>
      </c>
      <c r="K30" s="158" t="s">
        <v>88</v>
      </c>
      <c r="L30" s="175" t="s">
        <v>150</v>
      </c>
    </row>
    <row r="31" spans="1:12" s="159" customFormat="1" ht="42" customHeight="1">
      <c r="A31" s="173">
        <v>26</v>
      </c>
      <c r="B31" s="174"/>
      <c r="C31" s="174"/>
      <c r="D31" s="206" t="s">
        <v>252</v>
      </c>
      <c r="E31" s="204" t="s">
        <v>253</v>
      </c>
      <c r="F31" s="261">
        <v>1</v>
      </c>
      <c r="G31" s="207" t="s">
        <v>394</v>
      </c>
      <c r="H31" s="204" t="s">
        <v>105</v>
      </c>
      <c r="I31" s="261" t="s">
        <v>254</v>
      </c>
      <c r="J31" s="261" t="s">
        <v>46</v>
      </c>
      <c r="K31" s="222" t="s">
        <v>85</v>
      </c>
      <c r="L31" s="175" t="s">
        <v>150</v>
      </c>
    </row>
    <row r="32" spans="1:12" s="159" customFormat="1" ht="42" customHeight="1">
      <c r="A32" s="173">
        <v>27</v>
      </c>
      <c r="B32" s="174"/>
      <c r="C32" s="174"/>
      <c r="D32" s="206" t="s">
        <v>252</v>
      </c>
      <c r="E32" s="204" t="s">
        <v>253</v>
      </c>
      <c r="F32" s="261">
        <v>1</v>
      </c>
      <c r="G32" s="207" t="s">
        <v>122</v>
      </c>
      <c r="H32" s="204" t="s">
        <v>77</v>
      </c>
      <c r="I32" s="261" t="s">
        <v>47</v>
      </c>
      <c r="J32" s="261" t="s">
        <v>46</v>
      </c>
      <c r="K32" s="222" t="s">
        <v>85</v>
      </c>
      <c r="L32" s="175" t="s">
        <v>150</v>
      </c>
    </row>
    <row r="33" spans="1:12" s="159" customFormat="1" ht="42" customHeight="1">
      <c r="A33" s="173">
        <v>28</v>
      </c>
      <c r="B33" s="174"/>
      <c r="C33" s="174"/>
      <c r="D33" s="206" t="s">
        <v>327</v>
      </c>
      <c r="E33" s="204" t="s">
        <v>175</v>
      </c>
      <c r="F33" s="219" t="s">
        <v>8</v>
      </c>
      <c r="G33" s="207" t="s">
        <v>329</v>
      </c>
      <c r="H33" s="204" t="s">
        <v>328</v>
      </c>
      <c r="I33" s="261" t="s">
        <v>324</v>
      </c>
      <c r="J33" s="261" t="s">
        <v>66</v>
      </c>
      <c r="K33" s="158" t="s">
        <v>388</v>
      </c>
      <c r="L33" s="175" t="s">
        <v>150</v>
      </c>
    </row>
    <row r="34" spans="1:12" s="159" customFormat="1" ht="42" customHeight="1">
      <c r="A34" s="173">
        <v>29</v>
      </c>
      <c r="B34" s="174"/>
      <c r="C34" s="174"/>
      <c r="D34" s="208" t="s">
        <v>123</v>
      </c>
      <c r="E34" s="168" t="s">
        <v>124</v>
      </c>
      <c r="F34" s="209">
        <v>2</v>
      </c>
      <c r="G34" s="207" t="s">
        <v>279</v>
      </c>
      <c r="H34" s="210" t="s">
        <v>125</v>
      </c>
      <c r="I34" s="261" t="s">
        <v>126</v>
      </c>
      <c r="J34" s="178" t="s">
        <v>127</v>
      </c>
      <c r="K34" s="211" t="s">
        <v>128</v>
      </c>
      <c r="L34" s="175" t="s">
        <v>150</v>
      </c>
    </row>
    <row r="35" spans="1:12" s="159" customFormat="1" ht="42" customHeight="1">
      <c r="A35" s="173">
        <v>30</v>
      </c>
      <c r="B35" s="174"/>
      <c r="C35" s="174"/>
      <c r="D35" s="206" t="s">
        <v>228</v>
      </c>
      <c r="E35" s="204" t="s">
        <v>229</v>
      </c>
      <c r="F35" s="261" t="s">
        <v>8</v>
      </c>
      <c r="G35" s="223" t="s">
        <v>243</v>
      </c>
      <c r="H35" s="204" t="s">
        <v>90</v>
      </c>
      <c r="I35" s="261" t="s">
        <v>91</v>
      </c>
      <c r="J35" s="261" t="s">
        <v>54</v>
      </c>
      <c r="K35" s="222" t="s">
        <v>87</v>
      </c>
      <c r="L35" s="175" t="s">
        <v>150</v>
      </c>
    </row>
    <row r="36" spans="1:12" s="159" customFormat="1" ht="42" customHeight="1">
      <c r="A36" s="173">
        <v>31</v>
      </c>
      <c r="B36" s="174"/>
      <c r="C36" s="174"/>
      <c r="D36" s="217" t="s">
        <v>331</v>
      </c>
      <c r="E36" s="218" t="s">
        <v>332</v>
      </c>
      <c r="F36" s="219" t="s">
        <v>8</v>
      </c>
      <c r="G36" s="220" t="s">
        <v>333</v>
      </c>
      <c r="H36" s="218" t="s">
        <v>334</v>
      </c>
      <c r="I36" s="219" t="s">
        <v>222</v>
      </c>
      <c r="J36" s="219" t="s">
        <v>335</v>
      </c>
      <c r="K36" s="222" t="s">
        <v>188</v>
      </c>
      <c r="L36" s="175" t="s">
        <v>150</v>
      </c>
    </row>
    <row r="37" spans="1:12" s="159" customFormat="1" ht="42" customHeight="1">
      <c r="A37" s="173">
        <v>32</v>
      </c>
      <c r="B37" s="174"/>
      <c r="C37" s="174"/>
      <c r="D37" s="206" t="s">
        <v>186</v>
      </c>
      <c r="E37" s="204" t="s">
        <v>187</v>
      </c>
      <c r="F37" s="261">
        <v>1</v>
      </c>
      <c r="G37" s="207" t="s">
        <v>373</v>
      </c>
      <c r="H37" s="204" t="s">
        <v>109</v>
      </c>
      <c r="I37" s="261" t="s">
        <v>47</v>
      </c>
      <c r="J37" s="261" t="s">
        <v>46</v>
      </c>
      <c r="K37" s="222" t="s">
        <v>85</v>
      </c>
      <c r="L37" s="175" t="s">
        <v>150</v>
      </c>
    </row>
    <row r="38" spans="1:12" s="159" customFormat="1" ht="42" customHeight="1">
      <c r="A38" s="173">
        <v>33</v>
      </c>
      <c r="B38" s="174"/>
      <c r="C38" s="174"/>
      <c r="D38" s="206" t="s">
        <v>186</v>
      </c>
      <c r="E38" s="204" t="s">
        <v>187</v>
      </c>
      <c r="F38" s="261">
        <v>1</v>
      </c>
      <c r="G38" s="207" t="s">
        <v>79</v>
      </c>
      <c r="H38" s="204" t="s">
        <v>71</v>
      </c>
      <c r="I38" s="261" t="s">
        <v>47</v>
      </c>
      <c r="J38" s="261" t="s">
        <v>46</v>
      </c>
      <c r="K38" s="222" t="s">
        <v>85</v>
      </c>
      <c r="L38" s="175" t="s">
        <v>150</v>
      </c>
    </row>
    <row r="39" spans="1:12" s="159" customFormat="1" ht="42" customHeight="1">
      <c r="A39" s="173">
        <v>34</v>
      </c>
      <c r="B39" s="174"/>
      <c r="C39" s="174"/>
      <c r="D39" s="217" t="s">
        <v>310</v>
      </c>
      <c r="E39" s="218" t="s">
        <v>309</v>
      </c>
      <c r="F39" s="169" t="s">
        <v>8</v>
      </c>
      <c r="G39" s="220" t="s">
        <v>367</v>
      </c>
      <c r="H39" s="218" t="s">
        <v>59</v>
      </c>
      <c r="I39" s="219" t="s">
        <v>60</v>
      </c>
      <c r="J39" s="219" t="s">
        <v>60</v>
      </c>
      <c r="K39" s="222" t="s">
        <v>88</v>
      </c>
      <c r="L39" s="175" t="s">
        <v>150</v>
      </c>
    </row>
    <row r="40" spans="1:12" s="159" customFormat="1" ht="42" customHeight="1">
      <c r="A40" s="173">
        <v>35</v>
      </c>
      <c r="B40" s="174"/>
      <c r="C40" s="174"/>
      <c r="D40" s="206" t="s">
        <v>211</v>
      </c>
      <c r="E40" s="204" t="s">
        <v>212</v>
      </c>
      <c r="F40" s="261">
        <v>2</v>
      </c>
      <c r="G40" s="207" t="s">
        <v>213</v>
      </c>
      <c r="H40" s="204" t="s">
        <v>214</v>
      </c>
      <c r="I40" s="261" t="s">
        <v>76</v>
      </c>
      <c r="J40" s="261" t="s">
        <v>76</v>
      </c>
      <c r="K40" s="158" t="s">
        <v>89</v>
      </c>
      <c r="L40" s="175" t="s">
        <v>150</v>
      </c>
    </row>
    <row r="41" spans="1:12" s="159" customFormat="1" ht="42" customHeight="1">
      <c r="A41" s="173">
        <v>36</v>
      </c>
      <c r="B41" s="174"/>
      <c r="C41" s="174"/>
      <c r="D41" s="206" t="s">
        <v>136</v>
      </c>
      <c r="E41" s="204" t="s">
        <v>116</v>
      </c>
      <c r="F41" s="261" t="s">
        <v>8</v>
      </c>
      <c r="G41" s="207" t="s">
        <v>137</v>
      </c>
      <c r="H41" s="204" t="s">
        <v>117</v>
      </c>
      <c r="I41" s="261" t="s">
        <v>64</v>
      </c>
      <c r="J41" s="261" t="s">
        <v>66</v>
      </c>
      <c r="K41" s="158" t="s">
        <v>96</v>
      </c>
      <c r="L41" s="175" t="s">
        <v>150</v>
      </c>
    </row>
    <row r="42" spans="1:12" s="159" customFormat="1" ht="42" customHeight="1">
      <c r="A42" s="173">
        <v>37</v>
      </c>
      <c r="B42" s="174"/>
      <c r="C42" s="174"/>
      <c r="D42" s="206" t="s">
        <v>255</v>
      </c>
      <c r="E42" s="204" t="s">
        <v>256</v>
      </c>
      <c r="F42" s="261" t="s">
        <v>8</v>
      </c>
      <c r="G42" s="207" t="s">
        <v>247</v>
      </c>
      <c r="H42" s="204" t="s">
        <v>193</v>
      </c>
      <c r="I42" s="261" t="s">
        <v>194</v>
      </c>
      <c r="J42" s="261" t="s">
        <v>157</v>
      </c>
      <c r="K42" s="158" t="s">
        <v>330</v>
      </c>
      <c r="L42" s="175" t="s">
        <v>150</v>
      </c>
    </row>
    <row r="43" spans="1:12" s="159" customFormat="1" ht="42" customHeight="1">
      <c r="A43" s="173">
        <v>38</v>
      </c>
      <c r="B43" s="174"/>
      <c r="C43" s="174"/>
      <c r="D43" s="206" t="s">
        <v>158</v>
      </c>
      <c r="E43" s="204" t="s">
        <v>159</v>
      </c>
      <c r="F43" s="261" t="s">
        <v>34</v>
      </c>
      <c r="G43" s="207" t="s">
        <v>339</v>
      </c>
      <c r="H43" s="204" t="s">
        <v>160</v>
      </c>
      <c r="I43" s="261" t="s">
        <v>161</v>
      </c>
      <c r="J43" s="261" t="s">
        <v>55</v>
      </c>
      <c r="K43" s="158" t="s">
        <v>92</v>
      </c>
      <c r="L43" s="175" t="s">
        <v>150</v>
      </c>
    </row>
    <row r="44" spans="1:12" s="159" customFormat="1" ht="42" customHeight="1">
      <c r="A44" s="173">
        <v>39</v>
      </c>
      <c r="B44" s="174"/>
      <c r="C44" s="174"/>
      <c r="D44" s="217" t="s">
        <v>234</v>
      </c>
      <c r="E44" s="218" t="s">
        <v>209</v>
      </c>
      <c r="F44" s="219" t="s">
        <v>58</v>
      </c>
      <c r="G44" s="207" t="s">
        <v>373</v>
      </c>
      <c r="H44" s="204" t="s">
        <v>109</v>
      </c>
      <c r="I44" s="261" t="s">
        <v>47</v>
      </c>
      <c r="J44" s="261" t="s">
        <v>46</v>
      </c>
      <c r="K44" s="222" t="s">
        <v>85</v>
      </c>
      <c r="L44" s="175" t="s">
        <v>150</v>
      </c>
    </row>
    <row r="45" spans="1:12" s="159" customFormat="1" ht="42" customHeight="1">
      <c r="A45" s="173">
        <v>40</v>
      </c>
      <c r="B45" s="174"/>
      <c r="C45" s="174"/>
      <c r="D45" s="217" t="s">
        <v>234</v>
      </c>
      <c r="E45" s="218" t="s">
        <v>209</v>
      </c>
      <c r="F45" s="219" t="s">
        <v>58</v>
      </c>
      <c r="G45" s="220" t="s">
        <v>235</v>
      </c>
      <c r="H45" s="218" t="s">
        <v>210</v>
      </c>
      <c r="I45" s="219" t="s">
        <v>47</v>
      </c>
      <c r="J45" s="219" t="s">
        <v>46</v>
      </c>
      <c r="K45" s="222" t="s">
        <v>85</v>
      </c>
      <c r="L45" s="175" t="s">
        <v>150</v>
      </c>
    </row>
    <row r="46" spans="1:12" s="159" customFormat="1" ht="42" customHeight="1">
      <c r="A46" s="173">
        <v>41</v>
      </c>
      <c r="B46" s="174"/>
      <c r="C46" s="174"/>
      <c r="D46" s="206" t="s">
        <v>322</v>
      </c>
      <c r="E46" s="204" t="s">
        <v>321</v>
      </c>
      <c r="F46" s="219" t="s">
        <v>8</v>
      </c>
      <c r="G46" s="207" t="s">
        <v>325</v>
      </c>
      <c r="H46" s="204" t="s">
        <v>323</v>
      </c>
      <c r="I46" s="261" t="s">
        <v>324</v>
      </c>
      <c r="J46" s="261" t="s">
        <v>326</v>
      </c>
      <c r="K46" s="158" t="s">
        <v>89</v>
      </c>
      <c r="L46" s="175" t="s">
        <v>150</v>
      </c>
    </row>
    <row r="47" spans="1:12" s="159" customFormat="1" ht="42" customHeight="1">
      <c r="A47" s="173">
        <v>42</v>
      </c>
      <c r="B47" s="174"/>
      <c r="C47" s="174"/>
      <c r="D47" s="217" t="s">
        <v>316</v>
      </c>
      <c r="E47" s="218" t="s">
        <v>317</v>
      </c>
      <c r="F47" s="219" t="s">
        <v>8</v>
      </c>
      <c r="G47" s="220" t="s">
        <v>138</v>
      </c>
      <c r="H47" s="218" t="s">
        <v>111</v>
      </c>
      <c r="I47" s="219" t="s">
        <v>38</v>
      </c>
      <c r="J47" s="150" t="s">
        <v>64</v>
      </c>
      <c r="K47" s="253" t="s">
        <v>96</v>
      </c>
      <c r="L47" s="175" t="s">
        <v>150</v>
      </c>
    </row>
    <row r="48" spans="1:12" s="159" customFormat="1" ht="42" customHeight="1">
      <c r="A48" s="173">
        <v>43</v>
      </c>
      <c r="B48" s="174"/>
      <c r="C48" s="174"/>
      <c r="D48" s="217" t="s">
        <v>319</v>
      </c>
      <c r="E48" s="218" t="s">
        <v>320</v>
      </c>
      <c r="F48" s="219" t="s">
        <v>8</v>
      </c>
      <c r="G48" s="220" t="s">
        <v>206</v>
      </c>
      <c r="H48" s="218" t="s">
        <v>207</v>
      </c>
      <c r="I48" s="219" t="s">
        <v>208</v>
      </c>
      <c r="J48" s="219" t="s">
        <v>54</v>
      </c>
      <c r="K48" s="158" t="s">
        <v>88</v>
      </c>
      <c r="L48" s="175" t="s">
        <v>150</v>
      </c>
    </row>
    <row r="49" spans="1:12" s="159" customFormat="1" ht="42" customHeight="1">
      <c r="A49" s="173">
        <v>44</v>
      </c>
      <c r="B49" s="174"/>
      <c r="C49" s="174"/>
      <c r="D49" s="206" t="s">
        <v>146</v>
      </c>
      <c r="E49" s="204" t="s">
        <v>118</v>
      </c>
      <c r="F49" s="261">
        <v>3</v>
      </c>
      <c r="G49" s="207" t="s">
        <v>140</v>
      </c>
      <c r="H49" s="204" t="s">
        <v>112</v>
      </c>
      <c r="I49" s="261" t="s">
        <v>47</v>
      </c>
      <c r="J49" s="261" t="s">
        <v>46</v>
      </c>
      <c r="K49" s="222" t="s">
        <v>85</v>
      </c>
      <c r="L49" s="175" t="s">
        <v>150</v>
      </c>
    </row>
    <row r="50" spans="1:12" s="159" customFormat="1" ht="42" customHeight="1">
      <c r="A50" s="173">
        <v>45</v>
      </c>
      <c r="B50" s="174"/>
      <c r="C50" s="174"/>
      <c r="D50" s="206" t="s">
        <v>146</v>
      </c>
      <c r="E50" s="204" t="s">
        <v>118</v>
      </c>
      <c r="F50" s="261">
        <v>3</v>
      </c>
      <c r="G50" s="207" t="s">
        <v>257</v>
      </c>
      <c r="H50" s="204" t="s">
        <v>258</v>
      </c>
      <c r="I50" s="261" t="s">
        <v>47</v>
      </c>
      <c r="J50" s="261" t="s">
        <v>46</v>
      </c>
      <c r="K50" s="222" t="s">
        <v>85</v>
      </c>
      <c r="L50" s="175" t="s">
        <v>150</v>
      </c>
    </row>
    <row r="51" spans="1:12" s="159" customFormat="1" ht="42" customHeight="1">
      <c r="A51" s="173">
        <v>46</v>
      </c>
      <c r="B51" s="174"/>
      <c r="C51" s="174"/>
      <c r="D51" s="206" t="s">
        <v>345</v>
      </c>
      <c r="E51" s="204" t="s">
        <v>346</v>
      </c>
      <c r="F51" s="261" t="s">
        <v>34</v>
      </c>
      <c r="G51" s="207" t="s">
        <v>347</v>
      </c>
      <c r="H51" s="204" t="s">
        <v>348</v>
      </c>
      <c r="I51" s="261" t="s">
        <v>349</v>
      </c>
      <c r="J51" s="261" t="s">
        <v>66</v>
      </c>
      <c r="K51" s="158" t="s">
        <v>191</v>
      </c>
      <c r="L51" s="175" t="s">
        <v>150</v>
      </c>
    </row>
    <row r="52" spans="1:12" s="159" customFormat="1" ht="42" customHeight="1">
      <c r="A52" s="173">
        <v>47</v>
      </c>
      <c r="B52" s="174"/>
      <c r="C52" s="174"/>
      <c r="D52" s="206" t="s">
        <v>84</v>
      </c>
      <c r="E52" s="204" t="s">
        <v>78</v>
      </c>
      <c r="F52" s="261">
        <v>2</v>
      </c>
      <c r="G52" s="207" t="s">
        <v>143</v>
      </c>
      <c r="H52" s="204" t="s">
        <v>119</v>
      </c>
      <c r="I52" s="261" t="s">
        <v>47</v>
      </c>
      <c r="J52" s="261" t="s">
        <v>46</v>
      </c>
      <c r="K52" s="222" t="s">
        <v>85</v>
      </c>
      <c r="L52" s="175" t="s">
        <v>150</v>
      </c>
    </row>
    <row r="53" spans="1:12" s="159" customFormat="1" ht="42" customHeight="1">
      <c r="A53" s="173">
        <v>48</v>
      </c>
      <c r="B53" s="174"/>
      <c r="C53" s="174"/>
      <c r="D53" s="206" t="s">
        <v>84</v>
      </c>
      <c r="E53" s="204" t="s">
        <v>78</v>
      </c>
      <c r="F53" s="261">
        <v>2</v>
      </c>
      <c r="G53" s="207" t="s">
        <v>260</v>
      </c>
      <c r="H53" s="204" t="s">
        <v>261</v>
      </c>
      <c r="I53" s="261" t="s">
        <v>47</v>
      </c>
      <c r="J53" s="261" t="s">
        <v>46</v>
      </c>
      <c r="K53" s="222" t="s">
        <v>85</v>
      </c>
      <c r="L53" s="175" t="s">
        <v>150</v>
      </c>
    </row>
    <row r="54" spans="1:12" s="159" customFormat="1" ht="42" customHeight="1">
      <c r="A54" s="173">
        <v>49</v>
      </c>
      <c r="B54" s="174"/>
      <c r="C54" s="174"/>
      <c r="D54" s="206" t="s">
        <v>217</v>
      </c>
      <c r="E54" s="204" t="s">
        <v>221</v>
      </c>
      <c r="F54" s="261" t="s">
        <v>8</v>
      </c>
      <c r="G54" s="207" t="s">
        <v>218</v>
      </c>
      <c r="H54" s="204" t="s">
        <v>220</v>
      </c>
      <c r="I54" s="261" t="s">
        <v>219</v>
      </c>
      <c r="J54" s="261" t="s">
        <v>55</v>
      </c>
      <c r="K54" s="158" t="s">
        <v>92</v>
      </c>
      <c r="L54" s="175" t="s">
        <v>150</v>
      </c>
    </row>
    <row r="55" spans="1:12" s="159" customFormat="1" ht="42" customHeight="1">
      <c r="A55" s="173">
        <v>50</v>
      </c>
      <c r="B55" s="174"/>
      <c r="C55" s="174"/>
      <c r="D55" s="149" t="s">
        <v>62</v>
      </c>
      <c r="E55" s="157" t="s">
        <v>48</v>
      </c>
      <c r="F55" s="150">
        <v>1</v>
      </c>
      <c r="G55" s="151" t="s">
        <v>63</v>
      </c>
      <c r="H55" s="157" t="s">
        <v>49</v>
      </c>
      <c r="I55" s="150" t="s">
        <v>50</v>
      </c>
      <c r="J55" s="150" t="s">
        <v>46</v>
      </c>
      <c r="K55" s="222" t="s">
        <v>85</v>
      </c>
      <c r="L55" s="175" t="s">
        <v>150</v>
      </c>
    </row>
    <row r="56" spans="1:12" s="159" customFormat="1" ht="42" customHeight="1">
      <c r="A56" s="173">
        <v>51</v>
      </c>
      <c r="B56" s="174"/>
      <c r="C56" s="174"/>
      <c r="D56" s="206" t="s">
        <v>176</v>
      </c>
      <c r="E56" s="204" t="s">
        <v>177</v>
      </c>
      <c r="F56" s="261">
        <v>3</v>
      </c>
      <c r="G56" s="207" t="s">
        <v>178</v>
      </c>
      <c r="H56" s="204" t="s">
        <v>179</v>
      </c>
      <c r="I56" s="261" t="s">
        <v>180</v>
      </c>
      <c r="J56" s="261" t="s">
        <v>180</v>
      </c>
      <c r="K56" s="158" t="s">
        <v>190</v>
      </c>
      <c r="L56" s="175" t="s">
        <v>150</v>
      </c>
    </row>
    <row r="57" spans="1:12" s="159" customFormat="1" ht="42" customHeight="1">
      <c r="A57" s="173">
        <v>52</v>
      </c>
      <c r="B57" s="174"/>
      <c r="C57" s="174"/>
      <c r="D57" s="206" t="s">
        <v>171</v>
      </c>
      <c r="E57" s="204" t="s">
        <v>172</v>
      </c>
      <c r="F57" s="261">
        <v>2</v>
      </c>
      <c r="G57" s="220" t="s">
        <v>173</v>
      </c>
      <c r="H57" s="204" t="s">
        <v>174</v>
      </c>
      <c r="I57" s="261" t="s">
        <v>166</v>
      </c>
      <c r="J57" s="261" t="s">
        <v>166</v>
      </c>
      <c r="K57" s="158" t="s">
        <v>192</v>
      </c>
      <c r="L57" s="175" t="s">
        <v>150</v>
      </c>
    </row>
    <row r="58" spans="1:12" s="159" customFormat="1" ht="42" customHeight="1">
      <c r="A58" s="173">
        <v>53</v>
      </c>
      <c r="B58" s="174"/>
      <c r="C58" s="174"/>
      <c r="D58" s="206" t="s">
        <v>167</v>
      </c>
      <c r="E58" s="204" t="s">
        <v>168</v>
      </c>
      <c r="F58" s="261" t="s">
        <v>8</v>
      </c>
      <c r="G58" s="207" t="s">
        <v>233</v>
      </c>
      <c r="H58" s="204" t="s">
        <v>169</v>
      </c>
      <c r="I58" s="261" t="s">
        <v>170</v>
      </c>
      <c r="J58" s="261" t="s">
        <v>166</v>
      </c>
      <c r="K58" s="158" t="s">
        <v>192</v>
      </c>
      <c r="L58" s="175" t="s">
        <v>150</v>
      </c>
    </row>
    <row r="59" spans="1:12" s="159" customFormat="1" ht="42" customHeight="1">
      <c r="A59" s="173">
        <v>54</v>
      </c>
      <c r="B59" s="174"/>
      <c r="C59" s="174"/>
      <c r="D59" s="206" t="s">
        <v>336</v>
      </c>
      <c r="E59" s="204" t="s">
        <v>337</v>
      </c>
      <c r="F59" s="261" t="s">
        <v>8</v>
      </c>
      <c r="G59" s="207" t="s">
        <v>233</v>
      </c>
      <c r="H59" s="204" t="s">
        <v>169</v>
      </c>
      <c r="I59" s="261" t="s">
        <v>170</v>
      </c>
      <c r="J59" s="261" t="s">
        <v>166</v>
      </c>
      <c r="K59" s="158" t="s">
        <v>338</v>
      </c>
      <c r="L59" s="175" t="s">
        <v>150</v>
      </c>
    </row>
    <row r="60" spans="1:12" s="159" customFormat="1" ht="42" customHeight="1">
      <c r="A60" s="173">
        <v>55</v>
      </c>
      <c r="B60" s="174"/>
      <c r="C60" s="174"/>
      <c r="D60" s="149" t="s">
        <v>350</v>
      </c>
      <c r="E60" s="157" t="s">
        <v>351</v>
      </c>
      <c r="F60" s="150" t="s">
        <v>8</v>
      </c>
      <c r="G60" s="151" t="s">
        <v>352</v>
      </c>
      <c r="H60" s="157" t="s">
        <v>353</v>
      </c>
      <c r="I60" s="150" t="s">
        <v>354</v>
      </c>
      <c r="J60" s="150" t="s">
        <v>355</v>
      </c>
      <c r="K60" s="158" t="s">
        <v>356</v>
      </c>
      <c r="L60" s="175" t="s">
        <v>150</v>
      </c>
    </row>
    <row r="61" spans="1:12" s="159" customFormat="1" ht="42" customHeight="1">
      <c r="A61" s="173">
        <v>56</v>
      </c>
      <c r="B61" s="174"/>
      <c r="C61" s="174"/>
      <c r="D61" s="149" t="s">
        <v>294</v>
      </c>
      <c r="E61" s="157" t="s">
        <v>295</v>
      </c>
      <c r="F61" s="261" t="s">
        <v>8</v>
      </c>
      <c r="G61" s="207" t="s">
        <v>296</v>
      </c>
      <c r="H61" s="204" t="s">
        <v>297</v>
      </c>
      <c r="I61" s="261" t="s">
        <v>298</v>
      </c>
      <c r="J61" s="261" t="s">
        <v>293</v>
      </c>
      <c r="K61" s="150" t="s">
        <v>375</v>
      </c>
      <c r="L61" s="175" t="s">
        <v>150</v>
      </c>
    </row>
    <row r="62" spans="1:12" s="159" customFormat="1" ht="42" customHeight="1">
      <c r="A62" s="173">
        <v>57</v>
      </c>
      <c r="B62" s="174"/>
      <c r="C62" s="174"/>
      <c r="D62" s="206" t="s">
        <v>139</v>
      </c>
      <c r="E62" s="204" t="s">
        <v>120</v>
      </c>
      <c r="F62" s="261" t="s">
        <v>57</v>
      </c>
      <c r="G62" s="207" t="s">
        <v>262</v>
      </c>
      <c r="H62" s="204" t="s">
        <v>263</v>
      </c>
      <c r="I62" s="261" t="s">
        <v>47</v>
      </c>
      <c r="J62" s="261" t="s">
        <v>46</v>
      </c>
      <c r="K62" s="222" t="s">
        <v>85</v>
      </c>
      <c r="L62" s="175" t="s">
        <v>150</v>
      </c>
    </row>
    <row r="63" spans="1:12" s="159" customFormat="1" ht="42" customHeight="1">
      <c r="A63" s="173">
        <v>58</v>
      </c>
      <c r="B63" s="174"/>
      <c r="C63" s="174"/>
      <c r="D63" s="206" t="s">
        <v>273</v>
      </c>
      <c r="E63" s="204" t="s">
        <v>274</v>
      </c>
      <c r="F63" s="261" t="s">
        <v>8</v>
      </c>
      <c r="G63" s="207" t="s">
        <v>275</v>
      </c>
      <c r="H63" s="204" t="s">
        <v>276</v>
      </c>
      <c r="I63" s="261" t="s">
        <v>277</v>
      </c>
      <c r="J63" s="261" t="s">
        <v>278</v>
      </c>
      <c r="K63" s="158" t="s">
        <v>374</v>
      </c>
      <c r="L63" s="175" t="s">
        <v>150</v>
      </c>
    </row>
    <row r="64" spans="1:12" s="159" customFormat="1" ht="42" customHeight="1">
      <c r="A64" s="173">
        <v>59</v>
      </c>
      <c r="B64" s="174"/>
      <c r="C64" s="174"/>
      <c r="D64" s="206" t="s">
        <v>153</v>
      </c>
      <c r="E64" s="204" t="s">
        <v>154</v>
      </c>
      <c r="F64" s="261" t="s">
        <v>8</v>
      </c>
      <c r="G64" s="207" t="s">
        <v>311</v>
      </c>
      <c r="H64" s="204" t="s">
        <v>155</v>
      </c>
      <c r="I64" s="261" t="s">
        <v>156</v>
      </c>
      <c r="J64" s="261" t="s">
        <v>93</v>
      </c>
      <c r="K64" s="158" t="s">
        <v>86</v>
      </c>
      <c r="L64" s="175" t="s">
        <v>150</v>
      </c>
    </row>
    <row r="65" spans="1:12" s="159" customFormat="1" ht="42" customHeight="1">
      <c r="A65" s="173">
        <v>60</v>
      </c>
      <c r="B65" s="174"/>
      <c r="C65" s="174"/>
      <c r="D65" s="217" t="s">
        <v>133</v>
      </c>
      <c r="E65" s="218" t="s">
        <v>129</v>
      </c>
      <c r="F65" s="219" t="s">
        <v>57</v>
      </c>
      <c r="G65" s="220" t="s">
        <v>239</v>
      </c>
      <c r="H65" s="218" t="s">
        <v>130</v>
      </c>
      <c r="I65" s="219" t="s">
        <v>131</v>
      </c>
      <c r="J65" s="219" t="s">
        <v>132</v>
      </c>
      <c r="K65" s="222" t="s">
        <v>238</v>
      </c>
      <c r="L65" s="175" t="s">
        <v>150</v>
      </c>
    </row>
    <row r="66" spans="1:12" s="29" customFormat="1" ht="54.75" customHeight="1">
      <c r="A66" s="251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</row>
    <row r="67" spans="1:12" ht="54.75" customHeight="1">
      <c r="D67" s="22" t="s">
        <v>16</v>
      </c>
      <c r="E67" s="22"/>
      <c r="F67" s="22"/>
      <c r="G67" s="22"/>
      <c r="H67" s="22"/>
      <c r="I67" s="17"/>
      <c r="J67" s="92" t="s">
        <v>65</v>
      </c>
      <c r="K67" s="156"/>
      <c r="L67" s="32"/>
    </row>
    <row r="68" spans="1:12" ht="54.75" customHeight="1">
      <c r="D68" s="22" t="s">
        <v>9</v>
      </c>
      <c r="E68" s="22"/>
      <c r="F68" s="22"/>
      <c r="G68" s="22"/>
      <c r="H68" s="22"/>
      <c r="I68" s="17"/>
      <c r="J68" s="1" t="s">
        <v>286</v>
      </c>
      <c r="K68" s="156"/>
      <c r="L68" s="32"/>
    </row>
    <row r="69" spans="1:12" ht="54.75" customHeight="1">
      <c r="D69" s="22" t="s">
        <v>36</v>
      </c>
      <c r="E69" s="22"/>
      <c r="F69" s="22"/>
      <c r="G69" s="22"/>
      <c r="H69" s="22"/>
      <c r="I69" s="17"/>
      <c r="J69" s="1" t="s">
        <v>287</v>
      </c>
      <c r="K69" s="156"/>
      <c r="L69" s="32"/>
    </row>
    <row r="70" spans="1:12" ht="54.75" customHeight="1">
      <c r="D70" s="22" t="s">
        <v>53</v>
      </c>
      <c r="E70" s="22"/>
      <c r="F70" s="22"/>
      <c r="G70" s="22"/>
      <c r="H70" s="22"/>
      <c r="I70" s="17"/>
      <c r="J70" s="1" t="s">
        <v>288</v>
      </c>
      <c r="K70" s="156"/>
      <c r="L70" s="32"/>
    </row>
    <row r="71" spans="1:12" ht="29.25" customHeight="1">
      <c r="D71" s="22"/>
      <c r="E71" s="22"/>
      <c r="F71" s="22"/>
      <c r="G71" s="22"/>
      <c r="H71" s="22"/>
      <c r="I71" s="17"/>
      <c r="J71" s="1"/>
      <c r="K71" s="156"/>
      <c r="L71" s="32"/>
    </row>
  </sheetData>
  <protectedRanges>
    <protectedRange sqref="K14" name="Диапазон1_3_1_1_3_11_1_1_3_1_1_2_2_1_1_1_1_1_1_1"/>
    <protectedRange sqref="K24" name="Диапазон1_3_1_1_3_11_1_1_3_1_1_2_2_1_1_1_1_2_1"/>
    <protectedRange sqref="K33" name="Диапазон1_3_1_1_3_11_1_1_3_1_1_2_1_3_2_3_4_1_3_1_1_7_3_2"/>
  </protectedRanges>
  <sortState xmlns:xlrd2="http://schemas.microsoft.com/office/spreadsheetml/2017/richdata2" ref="A6:L74">
    <sortCondition ref="D6:D74"/>
    <sortCondition ref="G6:G74"/>
  </sortState>
  <mergeCells count="3">
    <mergeCell ref="A1:L1"/>
    <mergeCell ref="A2:L2"/>
    <mergeCell ref="A3:L3"/>
  </mergeCells>
  <conditionalFormatting sqref="G13:I13">
    <cfRule type="expression" dxfId="35" priority="78" stopIfTrue="1">
      <formula>#REF!=2018</formula>
    </cfRule>
  </conditionalFormatting>
  <conditionalFormatting sqref="G13:I13">
    <cfRule type="expression" dxfId="34" priority="75">
      <formula>$B13="конкур"</formula>
    </cfRule>
    <cfRule type="expression" dxfId="33" priority="76">
      <formula>$B13="выездка"</formula>
    </cfRule>
    <cfRule type="expression" dxfId="32" priority="77">
      <formula>$B13="троеборье"</formula>
    </cfRule>
  </conditionalFormatting>
  <conditionalFormatting sqref="G13:I13">
    <cfRule type="expression" dxfId="31" priority="74">
      <formula>$X13="нет"</formula>
    </cfRule>
  </conditionalFormatting>
  <conditionalFormatting sqref="G13:I13">
    <cfRule type="expression" dxfId="30" priority="71">
      <formula>$B13="конкур"</formula>
    </cfRule>
    <cfRule type="expression" dxfId="29" priority="72">
      <formula>$B13="выездка"</formula>
    </cfRule>
    <cfRule type="expression" dxfId="28" priority="73">
      <formula>$B13="троеборье"</formula>
    </cfRule>
  </conditionalFormatting>
  <conditionalFormatting sqref="G13:I13">
    <cfRule type="expression" dxfId="27" priority="70">
      <formula>$X13="нет"</formula>
    </cfRule>
  </conditionalFormatting>
  <conditionalFormatting sqref="D25:F25 K22:K24 K9:K10 K13 K15:K18 K26:K28">
    <cfRule type="timePeriod" dxfId="26" priority="28" timePeriod="thisWeek">
      <formula>AND(TODAY()-ROUNDDOWN(D9,0)&lt;=WEEKDAY(TODAY())-1,ROUNDDOWN(D9,0)-TODAY()&lt;=7-WEEKDAY(TODAY()))</formula>
    </cfRule>
  </conditionalFormatting>
  <conditionalFormatting sqref="K22:K24 K9:K10 K13 K15:K18 K26:K28">
    <cfRule type="timePeriod" dxfId="25" priority="27" stopIfTrue="1" timePeriod="last7Days">
      <formula>AND(TODAY()-FLOOR(K9,1)&lt;=6,FLOOR(K9,1)&lt;=TODAY())</formula>
    </cfRule>
  </conditionalFormatting>
  <conditionalFormatting sqref="G37:I37">
    <cfRule type="expression" dxfId="24" priority="25" stopIfTrue="1">
      <formula>#REF!=2018</formula>
    </cfRule>
  </conditionalFormatting>
  <conditionalFormatting sqref="G37:I37">
    <cfRule type="expression" dxfId="23" priority="22">
      <formula>$B37="конкур"</formula>
    </cfRule>
    <cfRule type="expression" dxfId="22" priority="23">
      <formula>$B37="выездка"</formula>
    </cfRule>
    <cfRule type="expression" dxfId="21" priority="24">
      <formula>$B37="троеборье"</formula>
    </cfRule>
  </conditionalFormatting>
  <conditionalFormatting sqref="G37:I37">
    <cfRule type="expression" dxfId="20" priority="21">
      <formula>$W37="нет"</formula>
    </cfRule>
  </conditionalFormatting>
  <pageMargins left="0.36" right="0.36" top="0.39" bottom="0.45" header="0.19685039370078741" footer="0.15748031496062992"/>
  <pageSetup paperSize="9" scale="60" fitToHeight="0" orientation="portrait" copies="2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AA20"/>
  <sheetViews>
    <sheetView view="pageBreakPreview" zoomScale="75" zoomScaleSheetLayoutView="75" workbookViewId="0">
      <selection activeCell="K9" sqref="K9:K10"/>
    </sheetView>
  </sheetViews>
  <sheetFormatPr defaultColWidth="9.16796875" defaultRowHeight="12.75"/>
  <cols>
    <col min="1" max="1" width="6.203125" style="64" customWidth="1"/>
    <col min="2" max="2" width="4.71875" style="64" hidden="1" customWidth="1"/>
    <col min="3" max="3" width="5.93359375" style="64" hidden="1" customWidth="1"/>
    <col min="4" max="4" width="20.08984375" style="64" customWidth="1"/>
    <col min="5" max="5" width="10.3828125" style="64" customWidth="1"/>
    <col min="6" max="6" width="6.47265625" style="64" customWidth="1"/>
    <col min="7" max="7" width="34.38671875" style="64" customWidth="1"/>
    <col min="8" max="8" width="10.515625" style="64" customWidth="1"/>
    <col min="9" max="9" width="17.39453125" style="64" customWidth="1"/>
    <col min="10" max="10" width="12.67578125" style="64" hidden="1" customWidth="1"/>
    <col min="11" max="11" width="24.9453125" style="64" customWidth="1"/>
    <col min="12" max="12" width="6.3359375" style="90" customWidth="1"/>
    <col min="13" max="13" width="8.76171875" style="91" customWidth="1"/>
    <col min="14" max="14" width="3.91015625" style="64" customWidth="1"/>
    <col min="15" max="15" width="6.47265625" style="90" customWidth="1"/>
    <col min="16" max="16" width="8.76171875" style="91" customWidth="1"/>
    <col min="17" max="17" width="3.7734375" style="64" customWidth="1"/>
    <col min="18" max="18" width="6.47265625" style="90" customWidth="1"/>
    <col min="19" max="19" width="8.76171875" style="91" customWidth="1"/>
    <col min="20" max="20" width="3.7734375" style="64" customWidth="1"/>
    <col min="21" max="22" width="4.8515625" style="64" customWidth="1"/>
    <col min="23" max="23" width="6.3359375" style="64" customWidth="1"/>
    <col min="24" max="24" width="9.70703125" style="64" hidden="1" customWidth="1"/>
    <col min="25" max="25" width="9.70703125" style="91" customWidth="1"/>
    <col min="26" max="26" width="7.953125" style="64" customWidth="1"/>
    <col min="27" max="16384" width="9.16796875" style="64"/>
  </cols>
  <sheetData>
    <row r="1" spans="1:27" ht="82.5" customHeight="1">
      <c r="A1" s="309" t="s">
        <v>379</v>
      </c>
      <c r="B1" s="309"/>
      <c r="C1" s="309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</row>
    <row r="2" spans="1:27" s="65" customFormat="1" ht="15.95" customHeight="1">
      <c r="A2" s="311" t="s">
        <v>203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</row>
    <row r="3" spans="1:27" s="66" customFormat="1" ht="15.95" customHeight="1">
      <c r="A3" s="267" t="s">
        <v>26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</row>
    <row r="4" spans="1:27" s="67" customFormat="1" ht="21" customHeight="1">
      <c r="A4" s="281" t="s">
        <v>246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</row>
    <row r="5" spans="1:27" s="67" customFormat="1" ht="21" customHeight="1">
      <c r="A5" s="311" t="s">
        <v>378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311"/>
      <c r="Y5" s="311"/>
      <c r="Z5" s="311"/>
    </row>
    <row r="6" spans="1:27" ht="19.149999999999999" customHeight="1">
      <c r="A6" s="276" t="s">
        <v>396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154"/>
    </row>
    <row r="7" spans="1:27" ht="4.5" customHeight="1">
      <c r="A7" s="234"/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</row>
    <row r="8" spans="1:27" s="73" customFormat="1" ht="15" customHeight="1">
      <c r="A8" s="58" t="s">
        <v>147</v>
      </c>
      <c r="B8" s="68"/>
      <c r="C8" s="68"/>
      <c r="D8" s="69"/>
      <c r="E8" s="69"/>
      <c r="F8" s="69"/>
      <c r="G8" s="69"/>
      <c r="H8" s="69"/>
      <c r="I8" s="70"/>
      <c r="J8" s="70"/>
      <c r="K8" s="68"/>
      <c r="L8" s="71"/>
      <c r="M8" s="72"/>
      <c r="O8" s="71"/>
      <c r="P8" s="74"/>
      <c r="R8" s="71"/>
      <c r="S8" s="74"/>
      <c r="Y8" s="176" t="s">
        <v>264</v>
      </c>
      <c r="Z8" s="75"/>
    </row>
    <row r="9" spans="1:27" s="77" customFormat="1" ht="20.100000000000001" customHeight="1">
      <c r="A9" s="306" t="s">
        <v>25</v>
      </c>
      <c r="B9" s="307" t="s">
        <v>2</v>
      </c>
      <c r="C9" s="271"/>
      <c r="D9" s="308" t="s">
        <v>14</v>
      </c>
      <c r="E9" s="308" t="s">
        <v>3</v>
      </c>
      <c r="F9" s="306" t="s">
        <v>13</v>
      </c>
      <c r="G9" s="308" t="s">
        <v>15</v>
      </c>
      <c r="H9" s="308" t="s">
        <v>3</v>
      </c>
      <c r="I9" s="308" t="s">
        <v>4</v>
      </c>
      <c r="J9" s="233"/>
      <c r="K9" s="308" t="s">
        <v>6</v>
      </c>
      <c r="L9" s="269" t="s">
        <v>98</v>
      </c>
      <c r="M9" s="269"/>
      <c r="N9" s="269"/>
      <c r="O9" s="269" t="s">
        <v>17</v>
      </c>
      <c r="P9" s="269"/>
      <c r="Q9" s="269"/>
      <c r="R9" s="269" t="s">
        <v>149</v>
      </c>
      <c r="S9" s="269"/>
      <c r="T9" s="269"/>
      <c r="U9" s="304" t="s">
        <v>18</v>
      </c>
      <c r="V9" s="271" t="s">
        <v>148</v>
      </c>
      <c r="W9" s="306" t="s">
        <v>19</v>
      </c>
      <c r="X9" s="307" t="s">
        <v>101</v>
      </c>
      <c r="Y9" s="303" t="s">
        <v>21</v>
      </c>
      <c r="Z9" s="303" t="s">
        <v>22</v>
      </c>
    </row>
    <row r="10" spans="1:27" s="77" customFormat="1" ht="75.75" customHeight="1">
      <c r="A10" s="306"/>
      <c r="B10" s="307"/>
      <c r="C10" s="272"/>
      <c r="D10" s="308"/>
      <c r="E10" s="308"/>
      <c r="F10" s="306"/>
      <c r="G10" s="308"/>
      <c r="H10" s="308"/>
      <c r="I10" s="308"/>
      <c r="J10" s="233"/>
      <c r="K10" s="308"/>
      <c r="L10" s="78" t="s">
        <v>23</v>
      </c>
      <c r="M10" s="79" t="s">
        <v>24</v>
      </c>
      <c r="N10" s="80" t="s">
        <v>25</v>
      </c>
      <c r="O10" s="78" t="s">
        <v>23</v>
      </c>
      <c r="P10" s="79" t="s">
        <v>24</v>
      </c>
      <c r="Q10" s="80" t="s">
        <v>25</v>
      </c>
      <c r="R10" s="78" t="s">
        <v>23</v>
      </c>
      <c r="S10" s="79" t="s">
        <v>24</v>
      </c>
      <c r="T10" s="80" t="s">
        <v>25</v>
      </c>
      <c r="U10" s="305"/>
      <c r="V10" s="272"/>
      <c r="W10" s="306"/>
      <c r="X10" s="307"/>
      <c r="Y10" s="303"/>
      <c r="Z10" s="303"/>
    </row>
    <row r="11" spans="1:27" s="77" customFormat="1" ht="47.25" customHeight="1">
      <c r="A11" s="44">
        <f>RANK(Y11,Y$11:Y$14,0)</f>
        <v>1</v>
      </c>
      <c r="B11" s="60"/>
      <c r="C11" s="189"/>
      <c r="D11" s="208" t="s">
        <v>123</v>
      </c>
      <c r="E11" s="168" t="s">
        <v>124</v>
      </c>
      <c r="F11" s="209">
        <v>2</v>
      </c>
      <c r="G11" s="207" t="s">
        <v>279</v>
      </c>
      <c r="H11" s="210" t="s">
        <v>125</v>
      </c>
      <c r="I11" s="261" t="s">
        <v>126</v>
      </c>
      <c r="J11" s="178" t="s">
        <v>127</v>
      </c>
      <c r="K11" s="211" t="s">
        <v>128</v>
      </c>
      <c r="L11" s="81">
        <v>226.5</v>
      </c>
      <c r="M11" s="82">
        <f>L11/3.5-IF($U11=1,0.5,IF($U11=2,1.5,0))</f>
        <v>64.714285714285708</v>
      </c>
      <c r="N11" s="45">
        <f>RANK(M11,M$11:M$14,0)</f>
        <v>2</v>
      </c>
      <c r="O11" s="81">
        <v>230.5</v>
      </c>
      <c r="P11" s="82">
        <f>O11/3.5-IF($U11=1,0.5,IF($U11=2,1.5,0))</f>
        <v>65.857142857142861</v>
      </c>
      <c r="Q11" s="45">
        <f>RANK(P11,P$11:P$14,0)</f>
        <v>1</v>
      </c>
      <c r="R11" s="81">
        <v>227.5</v>
      </c>
      <c r="S11" s="82">
        <f>R11/3.5-IF($U11=1,0.5,IF($U11=2,1.5,0))</f>
        <v>65</v>
      </c>
      <c r="T11" s="45">
        <f>RANK(S11,S$11:S$14,0)</f>
        <v>1</v>
      </c>
      <c r="U11" s="83"/>
      <c r="V11" s="83"/>
      <c r="W11" s="81">
        <f>L11+O11+R11</f>
        <v>684.5</v>
      </c>
      <c r="X11" s="121"/>
      <c r="Y11" s="82">
        <f>ROUND(SUM(M11,P11,S11)/3,3)</f>
        <v>65.19</v>
      </c>
      <c r="Z11" s="84" t="s">
        <v>97</v>
      </c>
    </row>
    <row r="12" spans="1:27" s="77" customFormat="1" ht="47.25" customHeight="1">
      <c r="A12" s="44">
        <f>RANK(Y12,Y$11:Y$14,0)</f>
        <v>2</v>
      </c>
      <c r="B12" s="60"/>
      <c r="C12" s="189"/>
      <c r="D12" s="206" t="s">
        <v>176</v>
      </c>
      <c r="E12" s="204" t="s">
        <v>177</v>
      </c>
      <c r="F12" s="255">
        <v>3</v>
      </c>
      <c r="G12" s="207" t="s">
        <v>178</v>
      </c>
      <c r="H12" s="204" t="s">
        <v>179</v>
      </c>
      <c r="I12" s="255" t="s">
        <v>180</v>
      </c>
      <c r="J12" s="255" t="s">
        <v>180</v>
      </c>
      <c r="K12" s="158" t="s">
        <v>190</v>
      </c>
      <c r="L12" s="81">
        <v>227</v>
      </c>
      <c r="M12" s="82">
        <f>L12/3.5-IF($U12=1,0.5,IF($U12=2,1.5,0))</f>
        <v>64.857142857142861</v>
      </c>
      <c r="N12" s="45">
        <f>RANK(M12,M$11:M$14,0)</f>
        <v>1</v>
      </c>
      <c r="O12" s="81">
        <v>222.5</v>
      </c>
      <c r="P12" s="82">
        <f>O12/3.5-IF($U12=1,0.5,IF($U12=2,1.5,0))</f>
        <v>63.571428571428569</v>
      </c>
      <c r="Q12" s="45">
        <f>RANK(P12,P$11:P$14,0)</f>
        <v>2</v>
      </c>
      <c r="R12" s="81">
        <v>222</v>
      </c>
      <c r="S12" s="82">
        <f>R12/3.5-IF($U12=1,0.5,IF($U12=2,1.5,0))</f>
        <v>63.428571428571431</v>
      </c>
      <c r="T12" s="45">
        <f>RANK(S12,S$11:S$14,0)</f>
        <v>2</v>
      </c>
      <c r="U12" s="83"/>
      <c r="V12" s="83"/>
      <c r="W12" s="81">
        <f>L12+O12+R12</f>
        <v>671.5</v>
      </c>
      <c r="X12" s="121"/>
      <c r="Y12" s="82">
        <f>ROUND(SUM(M12,P12,S12)/3,3)</f>
        <v>63.951999999999998</v>
      </c>
      <c r="Z12" s="84" t="s">
        <v>97</v>
      </c>
    </row>
    <row r="13" spans="1:27" s="77" customFormat="1" ht="47.25" customHeight="1">
      <c r="A13" s="44">
        <f>RANK(Y13,Y$11:Y$14,0)</f>
        <v>3</v>
      </c>
      <c r="B13" s="60"/>
      <c r="C13" s="189"/>
      <c r="D13" s="217" t="s">
        <v>234</v>
      </c>
      <c r="E13" s="218" t="s">
        <v>209</v>
      </c>
      <c r="F13" s="219" t="s">
        <v>58</v>
      </c>
      <c r="G13" s="220" t="s">
        <v>235</v>
      </c>
      <c r="H13" s="218" t="s">
        <v>210</v>
      </c>
      <c r="I13" s="219" t="s">
        <v>47</v>
      </c>
      <c r="J13" s="219" t="s">
        <v>46</v>
      </c>
      <c r="K13" s="222" t="s">
        <v>85</v>
      </c>
      <c r="L13" s="81">
        <v>218</v>
      </c>
      <c r="M13" s="82">
        <f>L13/3.5-IF($U13=1,0.5,IF($U13=2,1.5,0))</f>
        <v>61.785714285714285</v>
      </c>
      <c r="N13" s="45">
        <f>RANK(M13,M$11:M$14,0)</f>
        <v>3</v>
      </c>
      <c r="O13" s="81">
        <v>221</v>
      </c>
      <c r="P13" s="82">
        <f>O13/3.5-IF($U13=1,0.5,IF($U13=2,1.5,0))</f>
        <v>62.642857142857146</v>
      </c>
      <c r="Q13" s="45">
        <f>RANK(P13,P$11:P$14,0)</f>
        <v>3</v>
      </c>
      <c r="R13" s="81">
        <v>220</v>
      </c>
      <c r="S13" s="82">
        <f>R13/3.5-IF($U13=1,0.5,IF($U13=2,1.5,0))</f>
        <v>62.357142857142854</v>
      </c>
      <c r="T13" s="45">
        <f>RANK(S13,S$11:S$14,0)</f>
        <v>3</v>
      </c>
      <c r="U13" s="83">
        <v>1</v>
      </c>
      <c r="V13" s="83"/>
      <c r="W13" s="81">
        <f>L13+O13+R13</f>
        <v>659</v>
      </c>
      <c r="X13" s="205"/>
      <c r="Y13" s="82">
        <f>ROUND(SUM(M13,P13,S13)/3,3)</f>
        <v>62.262</v>
      </c>
      <c r="Z13" s="84" t="s">
        <v>97</v>
      </c>
      <c r="AA13" s="194"/>
    </row>
    <row r="14" spans="1:27" s="194" customFormat="1" ht="47.25" customHeight="1">
      <c r="A14" s="44">
        <f>RANK(Y14,Y$11:Y$14,0)</f>
        <v>4</v>
      </c>
      <c r="B14" s="60"/>
      <c r="C14" s="189"/>
      <c r="D14" s="206" t="s">
        <v>83</v>
      </c>
      <c r="E14" s="204" t="s">
        <v>75</v>
      </c>
      <c r="F14" s="255" t="s">
        <v>58</v>
      </c>
      <c r="G14" s="177" t="s">
        <v>364</v>
      </c>
      <c r="H14" s="204" t="s">
        <v>183</v>
      </c>
      <c r="I14" s="255" t="s">
        <v>47</v>
      </c>
      <c r="J14" s="255" t="s">
        <v>46</v>
      </c>
      <c r="K14" s="222" t="s">
        <v>85</v>
      </c>
      <c r="L14" s="81">
        <v>202</v>
      </c>
      <c r="M14" s="82">
        <f>L14/3.5-IF($U14=1,0.5,IF($U14=2,1.5,0))</f>
        <v>57.214285714285715</v>
      </c>
      <c r="N14" s="45">
        <f>RANK(M14,M$11:M$14,0)</f>
        <v>4</v>
      </c>
      <c r="O14" s="81">
        <v>209.5</v>
      </c>
      <c r="P14" s="82">
        <f>O14/3.5-IF($U14=1,0.5,IF($U14=2,1.5,0))</f>
        <v>59.357142857142854</v>
      </c>
      <c r="Q14" s="45">
        <f>RANK(P14,P$11:P$14,0)</f>
        <v>4</v>
      </c>
      <c r="R14" s="81">
        <v>215</v>
      </c>
      <c r="S14" s="82">
        <f>R14/3.5-IF($U14=1,0.5,IF($U14=2,1.5,0))</f>
        <v>60.928571428571431</v>
      </c>
      <c r="T14" s="45">
        <f>RANK(S14,S$11:S$14,0)</f>
        <v>4</v>
      </c>
      <c r="U14" s="83">
        <v>1</v>
      </c>
      <c r="V14" s="83"/>
      <c r="W14" s="81">
        <f>L14+O14+R14</f>
        <v>626.5</v>
      </c>
      <c r="X14" s="195"/>
      <c r="Y14" s="82">
        <f>ROUND(SUM(M14,P14,S14)/3,3)</f>
        <v>59.167000000000002</v>
      </c>
      <c r="Z14" s="84" t="s">
        <v>97</v>
      </c>
      <c r="AA14" s="77"/>
    </row>
    <row r="15" spans="1:27" s="85" customFormat="1" ht="55.5" customHeight="1">
      <c r="A15" s="55"/>
      <c r="B15" s="61"/>
      <c r="C15" s="61"/>
      <c r="D15" s="105"/>
      <c r="E15" s="49"/>
      <c r="F15" s="62"/>
      <c r="G15" s="63"/>
      <c r="H15" s="106"/>
      <c r="I15" s="107"/>
      <c r="J15" s="108"/>
      <c r="K15" s="106"/>
      <c r="L15" s="101"/>
      <c r="M15" s="102"/>
      <c r="N15" s="56"/>
      <c r="O15" s="101"/>
      <c r="P15" s="102"/>
      <c r="Q15" s="56"/>
      <c r="R15" s="101"/>
      <c r="S15" s="102"/>
      <c r="T15" s="56"/>
      <c r="U15" s="103"/>
      <c r="V15" s="103"/>
      <c r="W15" s="101"/>
      <c r="X15" s="86"/>
      <c r="Y15" s="102"/>
      <c r="Z15" s="104"/>
    </row>
    <row r="16" spans="1:27" ht="36.75" customHeight="1">
      <c r="A16" s="87"/>
      <c r="B16" s="87"/>
      <c r="C16" s="87"/>
      <c r="D16" s="87" t="s">
        <v>16</v>
      </c>
      <c r="E16" s="87"/>
      <c r="F16" s="87"/>
      <c r="G16" s="87"/>
      <c r="H16" s="87"/>
      <c r="J16" s="87"/>
      <c r="K16" s="92" t="s">
        <v>65</v>
      </c>
      <c r="L16" s="11"/>
      <c r="M16" s="12"/>
      <c r="N16" s="87"/>
      <c r="O16" s="88"/>
      <c r="P16" s="89"/>
      <c r="Q16" s="87"/>
      <c r="R16" s="88"/>
      <c r="S16" s="89"/>
      <c r="T16" s="87"/>
      <c r="U16" s="87"/>
      <c r="V16" s="87"/>
      <c r="W16" s="87"/>
      <c r="X16" s="87"/>
      <c r="Y16" s="89"/>
      <c r="Z16" s="87"/>
    </row>
    <row r="17" spans="1:26" ht="21.75" customHeight="1">
      <c r="A17" s="87"/>
      <c r="B17" s="87"/>
      <c r="C17" s="87"/>
      <c r="D17" s="87"/>
      <c r="E17" s="87"/>
      <c r="F17" s="87"/>
      <c r="G17" s="87"/>
      <c r="H17" s="87"/>
      <c r="J17" s="87"/>
      <c r="K17" s="92"/>
      <c r="L17" s="11"/>
      <c r="M17" s="12"/>
      <c r="N17" s="87"/>
      <c r="O17" s="88"/>
      <c r="P17" s="89"/>
      <c r="Q17" s="87"/>
      <c r="R17" s="88"/>
      <c r="S17" s="89"/>
      <c r="T17" s="87"/>
      <c r="U17" s="87"/>
      <c r="V17" s="87"/>
      <c r="W17" s="87"/>
      <c r="X17" s="87"/>
      <c r="Y17" s="89"/>
      <c r="Z17" s="87"/>
    </row>
    <row r="18" spans="1:26" ht="36.75" customHeight="1">
      <c r="A18" s="87"/>
      <c r="B18" s="87"/>
      <c r="C18" s="87"/>
      <c r="D18" s="87" t="s">
        <v>9</v>
      </c>
      <c r="E18" s="87"/>
      <c r="F18" s="87"/>
      <c r="G18" s="87"/>
      <c r="H18" s="87"/>
      <c r="J18" s="87"/>
      <c r="K18" s="1" t="s">
        <v>286</v>
      </c>
      <c r="L18" s="11"/>
      <c r="M18" s="13"/>
      <c r="O18" s="88"/>
      <c r="P18" s="89"/>
      <c r="Q18" s="87"/>
      <c r="R18" s="88"/>
      <c r="S18" s="89"/>
      <c r="T18" s="87"/>
      <c r="U18" s="87"/>
      <c r="V18" s="87"/>
      <c r="W18" s="87"/>
      <c r="X18" s="87"/>
      <c r="Y18" s="89"/>
      <c r="Z18" s="87"/>
    </row>
    <row r="19" spans="1:26">
      <c r="L19" s="11"/>
      <c r="M19" s="12"/>
      <c r="O19" s="64"/>
      <c r="P19" s="64"/>
      <c r="R19" s="64"/>
      <c r="S19" s="64"/>
      <c r="Y19" s="64"/>
    </row>
    <row r="20" spans="1:26">
      <c r="K20" s="12"/>
      <c r="L20" s="11"/>
      <c r="M20" s="12"/>
      <c r="O20" s="64"/>
      <c r="P20" s="64"/>
      <c r="R20" s="64"/>
      <c r="S20" s="64"/>
      <c r="Y20" s="64"/>
    </row>
  </sheetData>
  <sortState xmlns:xlrd2="http://schemas.microsoft.com/office/spreadsheetml/2017/richdata2" ref="A11:AA14">
    <sortCondition ref="A11:A14"/>
  </sortState>
  <mergeCells count="25">
    <mergeCell ref="A6:Z6"/>
    <mergeCell ref="A1:Z1"/>
    <mergeCell ref="A2:Z2"/>
    <mergeCell ref="A3:Z3"/>
    <mergeCell ref="A4:Z4"/>
    <mergeCell ref="A5:Z5"/>
    <mergeCell ref="O9:Q9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N9"/>
    <mergeCell ref="Z9:Z10"/>
    <mergeCell ref="R9:T9"/>
    <mergeCell ref="U9:U10"/>
    <mergeCell ref="V9:V10"/>
    <mergeCell ref="W9:W10"/>
    <mergeCell ref="X9:X10"/>
    <mergeCell ref="Y9:Y10"/>
  </mergeCells>
  <pageMargins left="0.38" right="0.15748031496062992" top="0.42" bottom="0.15748031496062992" header="0.23622047244094491" footer="0.15748031496062992"/>
  <pageSetup paperSize="9" scale="64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1:Z18"/>
  <sheetViews>
    <sheetView view="pageBreakPreview" zoomScale="80" zoomScaleSheetLayoutView="80" workbookViewId="0">
      <selection activeCell="G12" sqref="G12"/>
    </sheetView>
  </sheetViews>
  <sheetFormatPr defaultColWidth="9.16796875" defaultRowHeight="12.75"/>
  <cols>
    <col min="1" max="1" width="6.203125" style="64" customWidth="1"/>
    <col min="2" max="2" width="4.71875" style="64" hidden="1" customWidth="1"/>
    <col min="3" max="3" width="5.93359375" style="64" hidden="1" customWidth="1"/>
    <col min="4" max="4" width="20.08984375" style="64" customWidth="1"/>
    <col min="5" max="5" width="10.3828125" style="64" customWidth="1"/>
    <col min="6" max="6" width="6.47265625" style="64" customWidth="1"/>
    <col min="7" max="7" width="34.38671875" style="64" customWidth="1"/>
    <col min="8" max="8" width="10.515625" style="64" customWidth="1"/>
    <col min="9" max="9" width="17.39453125" style="64" customWidth="1"/>
    <col min="10" max="10" width="12.67578125" style="64" hidden="1" customWidth="1"/>
    <col min="11" max="11" width="24.9453125" style="64" customWidth="1"/>
    <col min="12" max="12" width="6.875" style="90" customWidth="1"/>
    <col min="13" max="13" width="8.76171875" style="91" customWidth="1"/>
    <col min="14" max="14" width="3.91015625" style="64" customWidth="1"/>
    <col min="15" max="15" width="6.47265625" style="90" customWidth="1"/>
    <col min="16" max="16" width="8.76171875" style="91" customWidth="1"/>
    <col min="17" max="17" width="3.7734375" style="64" customWidth="1"/>
    <col min="18" max="18" width="6.47265625" style="90" customWidth="1"/>
    <col min="19" max="19" width="8.76171875" style="91" customWidth="1"/>
    <col min="20" max="20" width="3.7734375" style="64" customWidth="1"/>
    <col min="21" max="22" width="4.8515625" style="64" customWidth="1"/>
    <col min="23" max="23" width="7.55078125" style="64" customWidth="1"/>
    <col min="24" max="24" width="9.70703125" style="64" hidden="1" customWidth="1"/>
    <col min="25" max="25" width="9.70703125" style="91" customWidth="1"/>
    <col min="26" max="26" width="7.953125" style="64" customWidth="1"/>
    <col min="27" max="16384" width="9.16796875" style="64"/>
  </cols>
  <sheetData>
    <row r="1" spans="1:26" ht="75.75" customHeight="1">
      <c r="A1" s="309" t="s">
        <v>380</v>
      </c>
      <c r="B1" s="309"/>
      <c r="C1" s="309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</row>
    <row r="2" spans="1:26" ht="19.5" hidden="1" customHeight="1">
      <c r="A2" s="309"/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</row>
    <row r="3" spans="1:26" s="65" customFormat="1" ht="15.95" customHeight="1">
      <c r="A3" s="311" t="s">
        <v>202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1"/>
      <c r="X3" s="311"/>
      <c r="Y3" s="311"/>
      <c r="Z3" s="311"/>
    </row>
    <row r="4" spans="1:26" s="66" customFormat="1" ht="15.95" customHeight="1">
      <c r="A4" s="267" t="s">
        <v>26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</row>
    <row r="5" spans="1:26" s="67" customFormat="1" ht="21" customHeight="1">
      <c r="A5" s="281" t="s">
        <v>240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2"/>
    </row>
    <row r="6" spans="1:26" ht="19.149999999999999" customHeight="1">
      <c r="A6" s="276" t="s">
        <v>397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</row>
    <row r="7" spans="1:26" ht="4.5" customHeight="1">
      <c r="A7" s="258"/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8"/>
    </row>
    <row r="8" spans="1:26" s="73" customFormat="1" ht="15" customHeight="1">
      <c r="A8" s="58" t="s">
        <v>147</v>
      </c>
      <c r="B8" s="68"/>
      <c r="C8" s="68"/>
      <c r="D8" s="69"/>
      <c r="E8" s="69"/>
      <c r="F8" s="69"/>
      <c r="G8" s="69"/>
      <c r="H8" s="69"/>
      <c r="I8" s="70"/>
      <c r="J8" s="70"/>
      <c r="K8" s="68"/>
      <c r="L8" s="71"/>
      <c r="M8" s="72"/>
      <c r="O8" s="71"/>
      <c r="P8" s="74"/>
      <c r="R8" s="71"/>
      <c r="S8" s="74"/>
      <c r="Y8" s="176" t="s">
        <v>264</v>
      </c>
      <c r="Z8" s="75"/>
    </row>
    <row r="9" spans="1:26" s="77" customFormat="1" ht="20.100000000000001" customHeight="1">
      <c r="A9" s="306" t="s">
        <v>25</v>
      </c>
      <c r="B9" s="307" t="s">
        <v>2</v>
      </c>
      <c r="C9" s="271"/>
      <c r="D9" s="308" t="s">
        <v>14</v>
      </c>
      <c r="E9" s="308" t="s">
        <v>3</v>
      </c>
      <c r="F9" s="306" t="s">
        <v>13</v>
      </c>
      <c r="G9" s="308" t="s">
        <v>15</v>
      </c>
      <c r="H9" s="308" t="s">
        <v>3</v>
      </c>
      <c r="I9" s="308" t="s">
        <v>4</v>
      </c>
      <c r="J9" s="259"/>
      <c r="K9" s="308" t="s">
        <v>6</v>
      </c>
      <c r="L9" s="269" t="s">
        <v>98</v>
      </c>
      <c r="M9" s="269"/>
      <c r="N9" s="269"/>
      <c r="O9" s="269" t="s">
        <v>17</v>
      </c>
      <c r="P9" s="269"/>
      <c r="Q9" s="269"/>
      <c r="R9" s="269" t="s">
        <v>149</v>
      </c>
      <c r="S9" s="269"/>
      <c r="T9" s="269"/>
      <c r="U9" s="304" t="s">
        <v>18</v>
      </c>
      <c r="V9" s="271" t="s">
        <v>148</v>
      </c>
      <c r="W9" s="306" t="s">
        <v>19</v>
      </c>
      <c r="X9" s="307" t="s">
        <v>101</v>
      </c>
      <c r="Y9" s="303" t="s">
        <v>21</v>
      </c>
      <c r="Z9" s="303" t="s">
        <v>22</v>
      </c>
    </row>
    <row r="10" spans="1:26" s="77" customFormat="1" ht="60.75" customHeight="1">
      <c r="A10" s="306"/>
      <c r="B10" s="307"/>
      <c r="C10" s="272"/>
      <c r="D10" s="308"/>
      <c r="E10" s="308"/>
      <c r="F10" s="306"/>
      <c r="G10" s="308"/>
      <c r="H10" s="308"/>
      <c r="I10" s="308"/>
      <c r="J10" s="259"/>
      <c r="K10" s="308"/>
      <c r="L10" s="78" t="s">
        <v>23</v>
      </c>
      <c r="M10" s="79" t="s">
        <v>24</v>
      </c>
      <c r="N10" s="80" t="s">
        <v>25</v>
      </c>
      <c r="O10" s="78" t="s">
        <v>23</v>
      </c>
      <c r="P10" s="79" t="s">
        <v>24</v>
      </c>
      <c r="Q10" s="80" t="s">
        <v>25</v>
      </c>
      <c r="R10" s="78" t="s">
        <v>23</v>
      </c>
      <c r="S10" s="79" t="s">
        <v>24</v>
      </c>
      <c r="T10" s="80" t="s">
        <v>25</v>
      </c>
      <c r="U10" s="305"/>
      <c r="V10" s="272"/>
      <c r="W10" s="306"/>
      <c r="X10" s="307"/>
      <c r="Y10" s="303"/>
      <c r="Z10" s="303"/>
    </row>
    <row r="11" spans="1:26" s="77" customFormat="1" ht="45.75" customHeight="1">
      <c r="A11" s="44">
        <f>RANK(Y11,Y$11:Y$12,0)</f>
        <v>1</v>
      </c>
      <c r="B11" s="60"/>
      <c r="C11" s="189"/>
      <c r="D11" s="149" t="s">
        <v>62</v>
      </c>
      <c r="E11" s="157" t="s">
        <v>48</v>
      </c>
      <c r="F11" s="150">
        <v>1</v>
      </c>
      <c r="G11" s="151" t="s">
        <v>63</v>
      </c>
      <c r="H11" s="157" t="s">
        <v>49</v>
      </c>
      <c r="I11" s="150" t="s">
        <v>50</v>
      </c>
      <c r="J11" s="150" t="s">
        <v>46</v>
      </c>
      <c r="K11" s="222" t="s">
        <v>85</v>
      </c>
      <c r="L11" s="81">
        <v>190</v>
      </c>
      <c r="M11" s="82">
        <f>L11/3-IF($U11=1,0.5,IF($U11=2,1.5,0))</f>
        <v>63.333333333333336</v>
      </c>
      <c r="N11" s="45">
        <f>RANK(M11,M$11:M$12,0)</f>
        <v>1</v>
      </c>
      <c r="O11" s="81">
        <v>193</v>
      </c>
      <c r="P11" s="82">
        <f>O11/3-IF($U11=1,0.5,IF($U11=2,1.5,0))</f>
        <v>64.333333333333329</v>
      </c>
      <c r="Q11" s="45">
        <f>RANK(P11,P$11:P$12,0)</f>
        <v>1</v>
      </c>
      <c r="R11" s="81">
        <v>196</v>
      </c>
      <c r="S11" s="82">
        <f>R11/3-IF($U11=1,0.5,IF($U11=2,1.5,0))</f>
        <v>65.333333333333329</v>
      </c>
      <c r="T11" s="45">
        <f>RANK(S11,S$11:S$12,0)</f>
        <v>2</v>
      </c>
      <c r="U11" s="83"/>
      <c r="V11" s="83"/>
      <c r="W11" s="81">
        <f>L11+O11+R11</f>
        <v>579</v>
      </c>
      <c r="X11" s="121"/>
      <c r="Y11" s="82">
        <f>ROUND(SUM(M11,P11,S11)/3,3)</f>
        <v>64.332999999999998</v>
      </c>
      <c r="Z11" s="84" t="s">
        <v>97</v>
      </c>
    </row>
    <row r="12" spans="1:26" s="194" customFormat="1" ht="45.75" customHeight="1">
      <c r="A12" s="44">
        <f>RANK(Y12,Y$11:Y$12,0)</f>
        <v>2</v>
      </c>
      <c r="B12" s="60"/>
      <c r="C12" s="189"/>
      <c r="D12" s="206" t="s">
        <v>141</v>
      </c>
      <c r="E12" s="204" t="s">
        <v>102</v>
      </c>
      <c r="F12" s="261">
        <v>3</v>
      </c>
      <c r="G12" s="207" t="s">
        <v>142</v>
      </c>
      <c r="H12" s="204" t="s">
        <v>103</v>
      </c>
      <c r="I12" s="261" t="s">
        <v>104</v>
      </c>
      <c r="J12" s="261" t="s">
        <v>46</v>
      </c>
      <c r="K12" s="222" t="s">
        <v>85</v>
      </c>
      <c r="L12" s="81">
        <v>189</v>
      </c>
      <c r="M12" s="82">
        <f>L12/3-IF($U12=1,0.5,IF($U12=2,1.5,0))</f>
        <v>63</v>
      </c>
      <c r="N12" s="45">
        <f>RANK(M12,M$11:M$12,0)</f>
        <v>2</v>
      </c>
      <c r="O12" s="81">
        <v>191</v>
      </c>
      <c r="P12" s="82">
        <f>O12/3-IF($U12=1,0.5,IF($U12=2,1.5,0))</f>
        <v>63.666666666666664</v>
      </c>
      <c r="Q12" s="45">
        <f>RANK(P12,P$11:P$12,0)</f>
        <v>2</v>
      </c>
      <c r="R12" s="81">
        <v>196.5</v>
      </c>
      <c r="S12" s="82">
        <f>R12/3-IF($U12=1,0.5,IF($U12=2,1.5,0))</f>
        <v>65.5</v>
      </c>
      <c r="T12" s="45">
        <f>RANK(S12,S$11:S$12,0)</f>
        <v>1</v>
      </c>
      <c r="U12" s="83"/>
      <c r="V12" s="83"/>
      <c r="W12" s="81">
        <f>L12+O12+R12</f>
        <v>576.5</v>
      </c>
      <c r="X12" s="121"/>
      <c r="Y12" s="82">
        <f>ROUND(SUM(M12,P12,S12)/3,3)</f>
        <v>64.055999999999997</v>
      </c>
      <c r="Z12" s="84" t="s">
        <v>97</v>
      </c>
    </row>
    <row r="13" spans="1:26" s="85" customFormat="1" ht="36" customHeight="1">
      <c r="A13" s="55"/>
      <c r="B13" s="61"/>
      <c r="C13" s="61"/>
      <c r="D13" s="105"/>
      <c r="E13" s="49"/>
      <c r="F13" s="62"/>
      <c r="G13" s="63"/>
      <c r="H13" s="106"/>
      <c r="I13" s="107"/>
      <c r="J13" s="108"/>
      <c r="K13" s="106"/>
      <c r="L13" s="101"/>
      <c r="M13" s="102"/>
      <c r="N13" s="56"/>
      <c r="O13" s="101"/>
      <c r="P13" s="102"/>
      <c r="Q13" s="56"/>
      <c r="R13" s="101"/>
      <c r="S13" s="102"/>
      <c r="T13" s="56"/>
      <c r="U13" s="103"/>
      <c r="V13" s="103"/>
      <c r="W13" s="101"/>
      <c r="X13" s="86"/>
      <c r="Y13" s="102"/>
      <c r="Z13" s="104"/>
    </row>
    <row r="14" spans="1:26" ht="36.75" customHeight="1">
      <c r="A14" s="87"/>
      <c r="B14" s="87"/>
      <c r="C14" s="87"/>
      <c r="D14" s="87" t="s">
        <v>16</v>
      </c>
      <c r="E14" s="87"/>
      <c r="F14" s="87"/>
      <c r="G14" s="87"/>
      <c r="H14" s="87"/>
      <c r="J14" s="87"/>
      <c r="K14" s="92" t="s">
        <v>65</v>
      </c>
      <c r="L14" s="11"/>
      <c r="M14" s="12"/>
      <c r="N14" s="87"/>
      <c r="O14" s="88"/>
      <c r="P14" s="89"/>
      <c r="Q14" s="87"/>
      <c r="R14" s="88"/>
      <c r="S14" s="89"/>
      <c r="T14" s="87"/>
      <c r="U14" s="87"/>
      <c r="V14" s="87"/>
      <c r="W14" s="87"/>
      <c r="X14" s="87"/>
      <c r="Y14" s="89"/>
      <c r="Z14" s="87"/>
    </row>
    <row r="15" spans="1:26">
      <c r="A15" s="87"/>
      <c r="B15" s="87"/>
      <c r="C15" s="87"/>
      <c r="D15" s="87"/>
      <c r="E15" s="87"/>
      <c r="F15" s="87"/>
      <c r="G15" s="87"/>
      <c r="H15" s="87"/>
      <c r="J15" s="87"/>
      <c r="K15" s="92"/>
      <c r="L15" s="11"/>
      <c r="M15" s="12"/>
      <c r="N15" s="87"/>
      <c r="O15" s="88"/>
      <c r="P15" s="89"/>
      <c r="Q15" s="87"/>
      <c r="R15" s="88"/>
      <c r="S15" s="89"/>
      <c r="T15" s="87"/>
      <c r="U15" s="87"/>
      <c r="V15" s="87"/>
      <c r="W15" s="87"/>
      <c r="X15" s="87"/>
      <c r="Y15" s="89"/>
      <c r="Z15" s="87"/>
    </row>
    <row r="16" spans="1:26" ht="36.75" customHeight="1">
      <c r="A16" s="87"/>
      <c r="B16" s="87"/>
      <c r="C16" s="87"/>
      <c r="D16" s="87" t="s">
        <v>9</v>
      </c>
      <c r="E16" s="87"/>
      <c r="F16" s="87"/>
      <c r="G16" s="87"/>
      <c r="H16" s="87"/>
      <c r="J16" s="87"/>
      <c r="K16" s="1" t="s">
        <v>286</v>
      </c>
      <c r="L16" s="11"/>
      <c r="M16" s="13"/>
      <c r="O16" s="88"/>
      <c r="P16" s="89"/>
      <c r="Q16" s="87"/>
      <c r="R16" s="88"/>
      <c r="S16" s="89"/>
      <c r="T16" s="87"/>
      <c r="U16" s="87"/>
      <c r="V16" s="87"/>
      <c r="W16" s="87"/>
      <c r="X16" s="87"/>
      <c r="Y16" s="89"/>
      <c r="Z16" s="87"/>
    </row>
    <row r="17" spans="11:25">
      <c r="L17" s="11"/>
      <c r="M17" s="12"/>
      <c r="O17" s="64"/>
      <c r="P17" s="64"/>
      <c r="R17" s="64"/>
      <c r="S17" s="64"/>
      <c r="Y17" s="64"/>
    </row>
    <row r="18" spans="11:25">
      <c r="K18" s="12"/>
      <c r="L18" s="11"/>
      <c r="M18" s="12"/>
      <c r="O18" s="64"/>
      <c r="P18" s="64"/>
      <c r="R18" s="64"/>
      <c r="S18" s="64"/>
      <c r="Y18" s="64"/>
    </row>
  </sheetData>
  <sortState xmlns:xlrd2="http://schemas.microsoft.com/office/spreadsheetml/2017/richdata2" ref="A11:Z12">
    <sortCondition ref="A11:A12"/>
  </sortState>
  <mergeCells count="25">
    <mergeCell ref="Z9:Z10"/>
    <mergeCell ref="R9:T9"/>
    <mergeCell ref="U9:U10"/>
    <mergeCell ref="V9:V10"/>
    <mergeCell ref="W9:W10"/>
    <mergeCell ref="X9:X10"/>
    <mergeCell ref="Y9:Y10"/>
    <mergeCell ref="O9:Q9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N9"/>
    <mergeCell ref="A6:Z6"/>
    <mergeCell ref="A1:Z1"/>
    <mergeCell ref="A2:Z2"/>
    <mergeCell ref="A3:Z3"/>
    <mergeCell ref="A4:Z4"/>
    <mergeCell ref="A5:Z5"/>
  </mergeCells>
  <pageMargins left="0.38" right="0.15748031496062992" top="0.48" bottom="0.15748031496062992" header="0.23622047244094491" footer="0.15748031496062992"/>
  <pageSetup paperSize="9" scale="64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</sheetPr>
  <dimension ref="A1:Z23"/>
  <sheetViews>
    <sheetView view="pageBreakPreview" zoomScale="80" zoomScaleSheetLayoutView="80" workbookViewId="0">
      <selection activeCell="K39" sqref="K39"/>
    </sheetView>
  </sheetViews>
  <sheetFormatPr defaultColWidth="9.16796875" defaultRowHeight="12.75"/>
  <cols>
    <col min="1" max="1" width="6.203125" style="64" customWidth="1"/>
    <col min="2" max="2" width="4.71875" style="64" hidden="1" customWidth="1"/>
    <col min="3" max="3" width="5.93359375" style="64" hidden="1" customWidth="1"/>
    <col min="4" max="4" width="20.08984375" style="64" customWidth="1"/>
    <col min="5" max="5" width="10.3828125" style="64" customWidth="1"/>
    <col min="6" max="6" width="6.47265625" style="64" customWidth="1"/>
    <col min="7" max="7" width="33.171875" style="64" customWidth="1"/>
    <col min="8" max="8" width="10.515625" style="64" customWidth="1"/>
    <col min="9" max="9" width="16.046875" style="64" customWidth="1"/>
    <col min="10" max="10" width="12.67578125" style="64" hidden="1" customWidth="1"/>
    <col min="11" max="11" width="24.9453125" style="64" customWidth="1"/>
    <col min="12" max="12" width="6.875" style="90" customWidth="1"/>
    <col min="13" max="13" width="8.76171875" style="91" customWidth="1"/>
    <col min="14" max="14" width="3.91015625" style="64" customWidth="1"/>
    <col min="15" max="15" width="6.47265625" style="90" customWidth="1"/>
    <col min="16" max="16" width="8.76171875" style="91" customWidth="1"/>
    <col min="17" max="17" width="3.7734375" style="64" customWidth="1"/>
    <col min="18" max="18" width="6.47265625" style="90" customWidth="1"/>
    <col min="19" max="19" width="8.76171875" style="91" customWidth="1"/>
    <col min="20" max="20" width="3.7734375" style="64" customWidth="1"/>
    <col min="21" max="22" width="4.8515625" style="64" customWidth="1"/>
    <col min="23" max="23" width="7.55078125" style="64" customWidth="1"/>
    <col min="24" max="24" width="9.70703125" style="64" customWidth="1"/>
    <col min="25" max="25" width="9.70703125" style="91" customWidth="1"/>
    <col min="26" max="26" width="7.953125" style="64" customWidth="1"/>
    <col min="27" max="16384" width="9.16796875" style="64"/>
  </cols>
  <sheetData>
    <row r="1" spans="1:26" ht="75.75" customHeight="1">
      <c r="A1" s="309" t="s">
        <v>398</v>
      </c>
      <c r="B1" s="309"/>
      <c r="C1" s="309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</row>
    <row r="2" spans="1:26" ht="19.5" hidden="1" customHeight="1">
      <c r="A2" s="309"/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</row>
    <row r="3" spans="1:26" s="65" customFormat="1" ht="15.95" customHeight="1">
      <c r="A3" s="311" t="s">
        <v>200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1"/>
      <c r="X3" s="311"/>
      <c r="Y3" s="311"/>
      <c r="Z3" s="311"/>
    </row>
    <row r="4" spans="1:26" s="66" customFormat="1" ht="15.95" customHeight="1">
      <c r="A4" s="267" t="s">
        <v>26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</row>
    <row r="5" spans="1:26" s="67" customFormat="1" ht="21" customHeight="1">
      <c r="A5" s="281" t="s">
        <v>204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2"/>
    </row>
    <row r="6" spans="1:26" ht="19.149999999999999" customHeight="1">
      <c r="A6" s="276" t="s">
        <v>397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</row>
    <row r="7" spans="1:26" ht="4.5" customHeight="1">
      <c r="A7" s="184"/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</row>
    <row r="8" spans="1:26" s="73" customFormat="1" ht="15" customHeight="1">
      <c r="A8" s="58" t="s">
        <v>147</v>
      </c>
      <c r="B8" s="68"/>
      <c r="C8" s="68"/>
      <c r="D8" s="69"/>
      <c r="E8" s="69"/>
      <c r="F8" s="69"/>
      <c r="G8" s="69"/>
      <c r="H8" s="69"/>
      <c r="I8" s="70"/>
      <c r="J8" s="70"/>
      <c r="K8" s="68"/>
      <c r="L8" s="71"/>
      <c r="M8" s="72"/>
      <c r="O8" s="71"/>
      <c r="P8" s="74"/>
      <c r="R8" s="71"/>
      <c r="S8" s="74"/>
      <c r="Y8" s="176" t="s">
        <v>264</v>
      </c>
      <c r="Z8" s="75"/>
    </row>
    <row r="9" spans="1:26" s="77" customFormat="1" ht="20.100000000000001" customHeight="1">
      <c r="A9" s="306" t="s">
        <v>25</v>
      </c>
      <c r="B9" s="307" t="s">
        <v>2</v>
      </c>
      <c r="C9" s="271"/>
      <c r="D9" s="308" t="s">
        <v>14</v>
      </c>
      <c r="E9" s="308" t="s">
        <v>3</v>
      </c>
      <c r="F9" s="306" t="s">
        <v>13</v>
      </c>
      <c r="G9" s="308" t="s">
        <v>15</v>
      </c>
      <c r="H9" s="308" t="s">
        <v>3</v>
      </c>
      <c r="I9" s="308" t="s">
        <v>4</v>
      </c>
      <c r="J9" s="183"/>
      <c r="K9" s="308" t="s">
        <v>6</v>
      </c>
      <c r="L9" s="269" t="s">
        <v>98</v>
      </c>
      <c r="M9" s="269"/>
      <c r="N9" s="269"/>
      <c r="O9" s="269" t="s">
        <v>17</v>
      </c>
      <c r="P9" s="269"/>
      <c r="Q9" s="269"/>
      <c r="R9" s="269" t="s">
        <v>149</v>
      </c>
      <c r="S9" s="269"/>
      <c r="T9" s="269"/>
      <c r="U9" s="304" t="s">
        <v>18</v>
      </c>
      <c r="V9" s="271" t="s">
        <v>148</v>
      </c>
      <c r="W9" s="306" t="s">
        <v>19</v>
      </c>
      <c r="X9" s="307" t="s">
        <v>101</v>
      </c>
      <c r="Y9" s="303" t="s">
        <v>21</v>
      </c>
      <c r="Z9" s="303" t="s">
        <v>22</v>
      </c>
    </row>
    <row r="10" spans="1:26" s="77" customFormat="1" ht="60.75" customHeight="1">
      <c r="A10" s="306"/>
      <c r="B10" s="307"/>
      <c r="C10" s="272"/>
      <c r="D10" s="308"/>
      <c r="E10" s="308"/>
      <c r="F10" s="306"/>
      <c r="G10" s="308"/>
      <c r="H10" s="308"/>
      <c r="I10" s="308"/>
      <c r="J10" s="183"/>
      <c r="K10" s="308"/>
      <c r="L10" s="78" t="s">
        <v>23</v>
      </c>
      <c r="M10" s="79" t="s">
        <v>24</v>
      </c>
      <c r="N10" s="80" t="s">
        <v>25</v>
      </c>
      <c r="O10" s="78" t="s">
        <v>23</v>
      </c>
      <c r="P10" s="79" t="s">
        <v>24</v>
      </c>
      <c r="Q10" s="80" t="s">
        <v>25</v>
      </c>
      <c r="R10" s="78" t="s">
        <v>23</v>
      </c>
      <c r="S10" s="79" t="s">
        <v>24</v>
      </c>
      <c r="T10" s="80" t="s">
        <v>25</v>
      </c>
      <c r="U10" s="305"/>
      <c r="V10" s="272"/>
      <c r="W10" s="306"/>
      <c r="X10" s="307"/>
      <c r="Y10" s="303"/>
      <c r="Z10" s="303"/>
    </row>
    <row r="11" spans="1:26" s="77" customFormat="1" ht="45.75" customHeight="1">
      <c r="A11" s="44">
        <f>RANK(Y11,Y$11:Y$17,0)</f>
        <v>1</v>
      </c>
      <c r="B11" s="60"/>
      <c r="C11" s="189"/>
      <c r="D11" s="206" t="s">
        <v>217</v>
      </c>
      <c r="E11" s="204" t="s">
        <v>221</v>
      </c>
      <c r="F11" s="261" t="s">
        <v>8</v>
      </c>
      <c r="G11" s="207" t="s">
        <v>218</v>
      </c>
      <c r="H11" s="204" t="s">
        <v>220</v>
      </c>
      <c r="I11" s="261" t="s">
        <v>219</v>
      </c>
      <c r="J11" s="203" t="s">
        <v>55</v>
      </c>
      <c r="K11" s="158" t="s">
        <v>92</v>
      </c>
      <c r="L11" s="81">
        <v>197</v>
      </c>
      <c r="M11" s="82">
        <f t="shared" ref="M11:M16" si="0">L11/3-IF($U11=1,0.5,IF($U11=2,1.5,0))</f>
        <v>65.666666666666671</v>
      </c>
      <c r="N11" s="45">
        <f t="shared" ref="N11:N17" si="1">RANK(M11,M$11:M$17,0)</f>
        <v>2</v>
      </c>
      <c r="O11" s="81">
        <v>211</v>
      </c>
      <c r="P11" s="82">
        <f t="shared" ref="P11:P16" si="2">O11/3-IF($U11=1,0.5,IF($U11=2,1.5,0))</f>
        <v>70.333333333333329</v>
      </c>
      <c r="Q11" s="45">
        <f t="shared" ref="Q11:Q17" si="3">RANK(P11,P$11:P$17,0)</f>
        <v>1</v>
      </c>
      <c r="R11" s="81">
        <v>198</v>
      </c>
      <c r="S11" s="82">
        <f t="shared" ref="S11:S16" si="4">R11/3-IF($U11=1,0.5,IF($U11=2,1.5,0))</f>
        <v>66</v>
      </c>
      <c r="T11" s="45">
        <f t="shared" ref="T11:T17" si="5">RANK(S11,S$11:S$17,0)</f>
        <v>1</v>
      </c>
      <c r="U11" s="83"/>
      <c r="V11" s="83"/>
      <c r="W11" s="81">
        <f t="shared" ref="W11:W17" si="6">L11+O11+R11</f>
        <v>606</v>
      </c>
      <c r="X11" s="121"/>
      <c r="Y11" s="82">
        <f t="shared" ref="Y11:Y17" si="7">ROUND(SUM(M11,P11,S11)/3,3)</f>
        <v>67.332999999999998</v>
      </c>
      <c r="Z11" s="84">
        <v>2</v>
      </c>
    </row>
    <row r="12" spans="1:26" s="77" customFormat="1" ht="45.75" customHeight="1">
      <c r="A12" s="44">
        <f>RANK(Y12,Y$11:Y$17,0)</f>
        <v>2</v>
      </c>
      <c r="B12" s="60"/>
      <c r="C12" s="189"/>
      <c r="D12" s="217" t="s">
        <v>134</v>
      </c>
      <c r="E12" s="218" t="s">
        <v>106</v>
      </c>
      <c r="F12" s="219" t="s">
        <v>8</v>
      </c>
      <c r="G12" s="220" t="s">
        <v>135</v>
      </c>
      <c r="H12" s="218" t="s">
        <v>107</v>
      </c>
      <c r="I12" s="219" t="s">
        <v>108</v>
      </c>
      <c r="J12" s="219" t="s">
        <v>55</v>
      </c>
      <c r="K12" s="201" t="s">
        <v>92</v>
      </c>
      <c r="L12" s="81">
        <v>197.5</v>
      </c>
      <c r="M12" s="82">
        <f t="shared" si="0"/>
        <v>65.833333333333329</v>
      </c>
      <c r="N12" s="45">
        <f t="shared" si="1"/>
        <v>1</v>
      </c>
      <c r="O12" s="81">
        <v>196</v>
      </c>
      <c r="P12" s="82">
        <f t="shared" si="2"/>
        <v>65.333333333333329</v>
      </c>
      <c r="Q12" s="45">
        <f t="shared" si="3"/>
        <v>3</v>
      </c>
      <c r="R12" s="81">
        <v>198</v>
      </c>
      <c r="S12" s="82">
        <f t="shared" si="4"/>
        <v>66</v>
      </c>
      <c r="T12" s="45">
        <f t="shared" si="5"/>
        <v>1</v>
      </c>
      <c r="U12" s="83"/>
      <c r="V12" s="83"/>
      <c r="W12" s="81">
        <f t="shared" si="6"/>
        <v>591.5</v>
      </c>
      <c r="X12" s="205"/>
      <c r="Y12" s="82">
        <f t="shared" si="7"/>
        <v>65.721999999999994</v>
      </c>
      <c r="Z12" s="84">
        <v>2</v>
      </c>
    </row>
    <row r="13" spans="1:26" s="77" customFormat="1" ht="45.75" customHeight="1">
      <c r="A13" s="44">
        <f>RANK(Y13,Y$11:Y$17,0)</f>
        <v>3</v>
      </c>
      <c r="B13" s="60"/>
      <c r="C13" s="189"/>
      <c r="D13" s="206" t="s">
        <v>228</v>
      </c>
      <c r="E13" s="204" t="s">
        <v>229</v>
      </c>
      <c r="F13" s="261" t="s">
        <v>8</v>
      </c>
      <c r="G13" s="223" t="s">
        <v>243</v>
      </c>
      <c r="H13" s="204" t="s">
        <v>90</v>
      </c>
      <c r="I13" s="261" t="s">
        <v>91</v>
      </c>
      <c r="J13" s="261" t="s">
        <v>54</v>
      </c>
      <c r="K13" s="222" t="s">
        <v>87</v>
      </c>
      <c r="L13" s="81">
        <v>195.5</v>
      </c>
      <c r="M13" s="82">
        <f t="shared" si="0"/>
        <v>65.166666666666671</v>
      </c>
      <c r="N13" s="45">
        <f t="shared" si="1"/>
        <v>3</v>
      </c>
      <c r="O13" s="81">
        <v>195</v>
      </c>
      <c r="P13" s="82">
        <f t="shared" si="2"/>
        <v>65</v>
      </c>
      <c r="Q13" s="45">
        <f t="shared" si="3"/>
        <v>4</v>
      </c>
      <c r="R13" s="81">
        <v>195</v>
      </c>
      <c r="S13" s="82">
        <f t="shared" si="4"/>
        <v>65</v>
      </c>
      <c r="T13" s="45">
        <f t="shared" si="5"/>
        <v>3</v>
      </c>
      <c r="U13" s="83"/>
      <c r="V13" s="83"/>
      <c r="W13" s="81">
        <f t="shared" si="6"/>
        <v>585.5</v>
      </c>
      <c r="X13" s="82">
        <v>65</v>
      </c>
      <c r="Y13" s="82">
        <f t="shared" si="7"/>
        <v>65.055999999999997</v>
      </c>
      <c r="Z13" s="84">
        <v>2</v>
      </c>
    </row>
    <row r="14" spans="1:26" s="77" customFormat="1" ht="45.75" customHeight="1">
      <c r="A14" s="44">
        <v>4</v>
      </c>
      <c r="B14" s="60"/>
      <c r="C14" s="189"/>
      <c r="D14" s="206" t="s">
        <v>167</v>
      </c>
      <c r="E14" s="204" t="s">
        <v>168</v>
      </c>
      <c r="F14" s="255" t="s">
        <v>8</v>
      </c>
      <c r="G14" s="207" t="s">
        <v>233</v>
      </c>
      <c r="H14" s="204" t="s">
        <v>169</v>
      </c>
      <c r="I14" s="255" t="s">
        <v>170</v>
      </c>
      <c r="J14" s="255" t="s">
        <v>166</v>
      </c>
      <c r="K14" s="158" t="s">
        <v>192</v>
      </c>
      <c r="L14" s="81">
        <v>194.5</v>
      </c>
      <c r="M14" s="82">
        <f t="shared" si="0"/>
        <v>64.833333333333329</v>
      </c>
      <c r="N14" s="45">
        <f t="shared" si="1"/>
        <v>4</v>
      </c>
      <c r="O14" s="81">
        <v>196.5</v>
      </c>
      <c r="P14" s="82">
        <f t="shared" si="2"/>
        <v>65.5</v>
      </c>
      <c r="Q14" s="45">
        <f t="shared" si="3"/>
        <v>2</v>
      </c>
      <c r="R14" s="81">
        <v>194.5</v>
      </c>
      <c r="S14" s="82">
        <f t="shared" si="4"/>
        <v>64.833333333333329</v>
      </c>
      <c r="T14" s="45">
        <f t="shared" si="5"/>
        <v>4</v>
      </c>
      <c r="U14" s="83"/>
      <c r="V14" s="83"/>
      <c r="W14" s="81">
        <f t="shared" si="6"/>
        <v>585.5</v>
      </c>
      <c r="X14" s="82">
        <v>64.832999999999998</v>
      </c>
      <c r="Y14" s="82">
        <f t="shared" si="7"/>
        <v>65.055999999999997</v>
      </c>
      <c r="Z14" s="84">
        <v>2</v>
      </c>
    </row>
    <row r="15" spans="1:26" s="77" customFormat="1" ht="45.75" customHeight="1">
      <c r="A15" s="44">
        <f>RANK(Y15,Y$11:Y$17,0)</f>
        <v>5</v>
      </c>
      <c r="B15" s="60"/>
      <c r="C15" s="189"/>
      <c r="D15" s="149" t="s">
        <v>350</v>
      </c>
      <c r="E15" s="157" t="s">
        <v>351</v>
      </c>
      <c r="F15" s="150" t="s">
        <v>8</v>
      </c>
      <c r="G15" s="151" t="s">
        <v>352</v>
      </c>
      <c r="H15" s="157" t="s">
        <v>353</v>
      </c>
      <c r="I15" s="150" t="s">
        <v>354</v>
      </c>
      <c r="J15" s="150" t="s">
        <v>355</v>
      </c>
      <c r="K15" s="158" t="s">
        <v>356</v>
      </c>
      <c r="L15" s="81">
        <v>190.5</v>
      </c>
      <c r="M15" s="82">
        <f t="shared" si="0"/>
        <v>63.5</v>
      </c>
      <c r="N15" s="45">
        <f t="shared" si="1"/>
        <v>5</v>
      </c>
      <c r="O15" s="81">
        <v>190</v>
      </c>
      <c r="P15" s="82">
        <f t="shared" si="2"/>
        <v>63.333333333333336</v>
      </c>
      <c r="Q15" s="45">
        <f t="shared" si="3"/>
        <v>6</v>
      </c>
      <c r="R15" s="81">
        <v>191.5</v>
      </c>
      <c r="S15" s="82">
        <f t="shared" si="4"/>
        <v>63.833333333333336</v>
      </c>
      <c r="T15" s="45">
        <f t="shared" si="5"/>
        <v>5</v>
      </c>
      <c r="U15" s="83"/>
      <c r="V15" s="83"/>
      <c r="W15" s="81">
        <f t="shared" si="6"/>
        <v>572</v>
      </c>
      <c r="X15" s="121"/>
      <c r="Y15" s="82">
        <f t="shared" si="7"/>
        <v>63.555999999999997</v>
      </c>
      <c r="Z15" s="84">
        <v>2</v>
      </c>
    </row>
    <row r="16" spans="1:26" s="77" customFormat="1" ht="45.75" customHeight="1">
      <c r="A16" s="44">
        <f>RANK(Y16,Y$11:Y$17,0)</f>
        <v>6</v>
      </c>
      <c r="B16" s="60"/>
      <c r="C16" s="189"/>
      <c r="D16" s="236" t="s">
        <v>230</v>
      </c>
      <c r="E16" s="212" t="s">
        <v>231</v>
      </c>
      <c r="F16" s="237" t="s">
        <v>8</v>
      </c>
      <c r="G16" s="151" t="s">
        <v>232</v>
      </c>
      <c r="H16" s="157" t="s">
        <v>113</v>
      </c>
      <c r="I16" s="150" t="s">
        <v>114</v>
      </c>
      <c r="J16" s="150" t="s">
        <v>54</v>
      </c>
      <c r="K16" s="150" t="s">
        <v>87</v>
      </c>
      <c r="L16" s="81">
        <v>190</v>
      </c>
      <c r="M16" s="82">
        <f t="shared" si="0"/>
        <v>63.333333333333336</v>
      </c>
      <c r="N16" s="45">
        <f t="shared" si="1"/>
        <v>6</v>
      </c>
      <c r="O16" s="81">
        <v>192</v>
      </c>
      <c r="P16" s="82">
        <f t="shared" si="2"/>
        <v>64</v>
      </c>
      <c r="Q16" s="45">
        <f t="shared" si="3"/>
        <v>5</v>
      </c>
      <c r="R16" s="81">
        <v>189</v>
      </c>
      <c r="S16" s="82">
        <f t="shared" si="4"/>
        <v>63</v>
      </c>
      <c r="T16" s="45">
        <f t="shared" si="5"/>
        <v>6</v>
      </c>
      <c r="U16" s="83"/>
      <c r="V16" s="83"/>
      <c r="W16" s="81">
        <f t="shared" si="6"/>
        <v>571</v>
      </c>
      <c r="X16" s="121"/>
      <c r="Y16" s="82">
        <f t="shared" si="7"/>
        <v>63.444000000000003</v>
      </c>
      <c r="Z16" s="84">
        <v>2</v>
      </c>
    </row>
    <row r="17" spans="1:26" s="194" customFormat="1" ht="45.75" customHeight="1">
      <c r="A17" s="44">
        <f>RANK(Y17,Y$11:Y$17,0)</f>
        <v>7</v>
      </c>
      <c r="B17" s="60"/>
      <c r="C17" s="189"/>
      <c r="D17" s="179" t="s">
        <v>289</v>
      </c>
      <c r="E17" s="157" t="s">
        <v>290</v>
      </c>
      <c r="F17" s="203" t="s">
        <v>8</v>
      </c>
      <c r="G17" s="207" t="s">
        <v>301</v>
      </c>
      <c r="H17" s="204" t="s">
        <v>302</v>
      </c>
      <c r="I17" s="261" t="s">
        <v>303</v>
      </c>
      <c r="J17" s="261" t="s">
        <v>293</v>
      </c>
      <c r="K17" s="150" t="s">
        <v>86</v>
      </c>
      <c r="L17" s="81">
        <v>176</v>
      </c>
      <c r="M17" s="82">
        <f>L17/3-IF($U17=1,0.5,IF($U17=2,1.5,0))-0.5</f>
        <v>58.166666666666664</v>
      </c>
      <c r="N17" s="45">
        <f t="shared" si="1"/>
        <v>7</v>
      </c>
      <c r="O17" s="81">
        <v>179.5</v>
      </c>
      <c r="P17" s="82">
        <f>O17/3-IF($U17=1,0.5,IF($U17=2,1.5,0))-0.5</f>
        <v>59.333333333333336</v>
      </c>
      <c r="Q17" s="45">
        <f t="shared" si="3"/>
        <v>7</v>
      </c>
      <c r="R17" s="81">
        <v>174</v>
      </c>
      <c r="S17" s="82">
        <f>R17/3-IF($U17=1,0.5,IF($U17=2,1.5,0))-0.5</f>
        <v>57.5</v>
      </c>
      <c r="T17" s="45">
        <f t="shared" si="5"/>
        <v>7</v>
      </c>
      <c r="U17" s="83"/>
      <c r="V17" s="83">
        <v>1</v>
      </c>
      <c r="W17" s="81">
        <f t="shared" si="6"/>
        <v>529.5</v>
      </c>
      <c r="X17" s="121"/>
      <c r="Y17" s="82">
        <f t="shared" si="7"/>
        <v>58.332999999999998</v>
      </c>
      <c r="Z17" s="84" t="s">
        <v>97</v>
      </c>
    </row>
    <row r="18" spans="1:26" s="85" customFormat="1" ht="36" customHeight="1">
      <c r="A18" s="55"/>
      <c r="B18" s="61"/>
      <c r="C18" s="61"/>
      <c r="D18" s="105"/>
      <c r="E18" s="49"/>
      <c r="F18" s="62"/>
      <c r="G18" s="63"/>
      <c r="H18" s="106"/>
      <c r="I18" s="107"/>
      <c r="J18" s="108"/>
      <c r="K18" s="106"/>
      <c r="L18" s="101"/>
      <c r="M18" s="102"/>
      <c r="N18" s="56"/>
      <c r="O18" s="101"/>
      <c r="P18" s="102"/>
      <c r="Q18" s="56"/>
      <c r="R18" s="101"/>
      <c r="S18" s="102"/>
      <c r="T18" s="56"/>
      <c r="U18" s="103"/>
      <c r="V18" s="103"/>
      <c r="W18" s="101"/>
      <c r="X18" s="86"/>
      <c r="Y18" s="102"/>
      <c r="Z18" s="104"/>
    </row>
    <row r="19" spans="1:26" ht="36.75" customHeight="1">
      <c r="A19" s="87"/>
      <c r="B19" s="87"/>
      <c r="C19" s="87"/>
      <c r="D19" s="87" t="s">
        <v>16</v>
      </c>
      <c r="E19" s="87"/>
      <c r="F19" s="87"/>
      <c r="G19" s="87"/>
      <c r="H19" s="87"/>
      <c r="J19" s="87"/>
      <c r="K19" s="92" t="s">
        <v>65</v>
      </c>
      <c r="L19" s="11"/>
      <c r="M19" s="12"/>
      <c r="N19" s="87"/>
      <c r="O19" s="88"/>
      <c r="P19" s="89"/>
      <c r="Q19" s="87"/>
      <c r="R19" s="88"/>
      <c r="S19" s="89"/>
      <c r="T19" s="87"/>
      <c r="U19" s="87"/>
      <c r="V19" s="87"/>
      <c r="W19" s="87"/>
      <c r="X19" s="87"/>
      <c r="Y19" s="89"/>
      <c r="Z19" s="87"/>
    </row>
    <row r="20" spans="1:26">
      <c r="A20" s="87"/>
      <c r="B20" s="87"/>
      <c r="C20" s="87"/>
      <c r="D20" s="87"/>
      <c r="E20" s="87"/>
      <c r="F20" s="87"/>
      <c r="G20" s="87"/>
      <c r="H20" s="87"/>
      <c r="J20" s="87"/>
      <c r="K20" s="92"/>
      <c r="L20" s="11"/>
      <c r="M20" s="12"/>
      <c r="N20" s="87"/>
      <c r="O20" s="88"/>
      <c r="P20" s="89"/>
      <c r="Q20" s="87"/>
      <c r="R20" s="88"/>
      <c r="S20" s="89"/>
      <c r="T20" s="87"/>
      <c r="U20" s="87"/>
      <c r="V20" s="87"/>
      <c r="W20" s="87"/>
      <c r="X20" s="87"/>
      <c r="Y20" s="89"/>
      <c r="Z20" s="87"/>
    </row>
    <row r="21" spans="1:26" ht="36.75" customHeight="1">
      <c r="A21" s="87"/>
      <c r="B21" s="87"/>
      <c r="C21" s="87"/>
      <c r="D21" s="87" t="s">
        <v>9</v>
      </c>
      <c r="E21" s="87"/>
      <c r="F21" s="87"/>
      <c r="G21" s="87"/>
      <c r="H21" s="87"/>
      <c r="J21" s="87"/>
      <c r="K21" s="1" t="s">
        <v>286</v>
      </c>
      <c r="L21" s="11"/>
      <c r="M21" s="13"/>
      <c r="O21" s="88"/>
      <c r="P21" s="89"/>
      <c r="Q21" s="87"/>
      <c r="R21" s="88"/>
      <c r="S21" s="89"/>
      <c r="T21" s="87"/>
      <c r="U21" s="87"/>
      <c r="V21" s="87"/>
      <c r="W21" s="87"/>
      <c r="X21" s="87"/>
      <c r="Y21" s="89"/>
      <c r="Z21" s="87"/>
    </row>
    <row r="22" spans="1:26">
      <c r="L22" s="11"/>
      <c r="M22" s="12"/>
      <c r="O22" s="64"/>
      <c r="P22" s="64"/>
      <c r="R22" s="64"/>
      <c r="S22" s="64"/>
      <c r="Y22" s="64"/>
    </row>
    <row r="23" spans="1:26">
      <c r="K23" s="12"/>
      <c r="L23" s="11"/>
      <c r="M23" s="12"/>
      <c r="O23" s="64"/>
      <c r="P23" s="64"/>
      <c r="R23" s="64"/>
      <c r="S23" s="64"/>
      <c r="Y23" s="64"/>
    </row>
  </sheetData>
  <sortState xmlns:xlrd2="http://schemas.microsoft.com/office/spreadsheetml/2017/richdata2" ref="A11:Z14">
    <sortCondition ref="A11:A14"/>
  </sortState>
  <mergeCells count="25">
    <mergeCell ref="A6:Z6"/>
    <mergeCell ref="A1:Z1"/>
    <mergeCell ref="A2:Z2"/>
    <mergeCell ref="A3:Z3"/>
    <mergeCell ref="A4:Z4"/>
    <mergeCell ref="A5:Z5"/>
    <mergeCell ref="O9:Q9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N9"/>
    <mergeCell ref="Z9:Z10"/>
    <mergeCell ref="R9:T9"/>
    <mergeCell ref="U9:U10"/>
    <mergeCell ref="V9:V10"/>
    <mergeCell ref="W9:W10"/>
    <mergeCell ref="X9:X10"/>
    <mergeCell ref="Y9:Y10"/>
  </mergeCells>
  <conditionalFormatting sqref="K15">
    <cfRule type="timePeriod" dxfId="3" priority="2" timePeriod="thisWeek">
      <formula>AND(TODAY()-ROUNDDOWN(K15,0)&lt;=WEEKDAY(TODAY())-1,ROUNDDOWN(K15,0)-TODAY()&lt;=7-WEEKDAY(TODAY()))</formula>
    </cfRule>
  </conditionalFormatting>
  <conditionalFormatting sqref="K15">
    <cfRule type="timePeriod" dxfId="2" priority="1" stopIfTrue="1" timePeriod="last7Days">
      <formula>AND(TODAY()-FLOOR(K15,1)&lt;=6,FLOOR(K15,1)&lt;=TODAY())</formula>
    </cfRule>
  </conditionalFormatting>
  <pageMargins left="0.38" right="0.15748031496062992" top="0.48" bottom="0.15748031496062992" header="0.23622047244094491" footer="0.15748031496062992"/>
  <pageSetup paperSize="9" scale="63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C000"/>
  </sheetPr>
  <dimension ref="A1:Z20"/>
  <sheetViews>
    <sheetView view="pageBreakPreview" zoomScale="80" zoomScaleSheetLayoutView="80" workbookViewId="0">
      <selection activeCell="I14" sqref="I14"/>
    </sheetView>
  </sheetViews>
  <sheetFormatPr defaultColWidth="9.16796875" defaultRowHeight="12.75"/>
  <cols>
    <col min="1" max="1" width="6.203125" style="64" customWidth="1"/>
    <col min="2" max="2" width="4.71875" style="64" hidden="1" customWidth="1"/>
    <col min="3" max="3" width="5.93359375" style="64" hidden="1" customWidth="1"/>
    <col min="4" max="4" width="20.08984375" style="64" customWidth="1"/>
    <col min="5" max="5" width="10.3828125" style="64" customWidth="1"/>
    <col min="6" max="6" width="6.47265625" style="64" customWidth="1"/>
    <col min="7" max="7" width="34.38671875" style="64" customWidth="1"/>
    <col min="8" max="8" width="10.515625" style="64" customWidth="1"/>
    <col min="9" max="9" width="17.39453125" style="64" customWidth="1"/>
    <col min="10" max="10" width="12.67578125" style="64" hidden="1" customWidth="1"/>
    <col min="11" max="11" width="24.9453125" style="64" customWidth="1"/>
    <col min="12" max="12" width="6.875" style="90" customWidth="1"/>
    <col min="13" max="13" width="8.76171875" style="91" customWidth="1"/>
    <col min="14" max="14" width="3.91015625" style="64" customWidth="1"/>
    <col min="15" max="15" width="6.47265625" style="90" customWidth="1"/>
    <col min="16" max="16" width="8.76171875" style="91" customWidth="1"/>
    <col min="17" max="17" width="3.7734375" style="64" customWidth="1"/>
    <col min="18" max="18" width="6.47265625" style="90" customWidth="1"/>
    <col min="19" max="19" width="8.76171875" style="91" customWidth="1"/>
    <col min="20" max="20" width="3.7734375" style="64" customWidth="1"/>
    <col min="21" max="22" width="4.8515625" style="64" customWidth="1"/>
    <col min="23" max="23" width="7.55078125" style="64" customWidth="1"/>
    <col min="24" max="24" width="9.70703125" style="64" hidden="1" customWidth="1"/>
    <col min="25" max="25" width="9.70703125" style="91" customWidth="1"/>
    <col min="26" max="26" width="7.953125" style="64" customWidth="1"/>
    <col min="27" max="16384" width="9.16796875" style="64"/>
  </cols>
  <sheetData>
    <row r="1" spans="1:26" ht="75.75" customHeight="1">
      <c r="A1" s="309" t="s">
        <v>386</v>
      </c>
      <c r="B1" s="309"/>
      <c r="C1" s="309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</row>
    <row r="2" spans="1:26" ht="19.5" hidden="1" customHeight="1">
      <c r="A2" s="309"/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</row>
    <row r="3" spans="1:26" s="65" customFormat="1" ht="15.95" customHeight="1">
      <c r="A3" s="311" t="s">
        <v>200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1"/>
      <c r="X3" s="311"/>
      <c r="Y3" s="311"/>
      <c r="Z3" s="311"/>
    </row>
    <row r="4" spans="1:26" s="66" customFormat="1" ht="15.95" customHeight="1">
      <c r="A4" s="267" t="s">
        <v>26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</row>
    <row r="5" spans="1:26" s="67" customFormat="1" ht="21" customHeight="1">
      <c r="A5" s="281" t="s">
        <v>381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2"/>
    </row>
    <row r="6" spans="1:26" ht="19.149999999999999" customHeight="1">
      <c r="A6" s="276" t="s">
        <v>397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</row>
    <row r="7" spans="1:26" ht="4.5" customHeight="1">
      <c r="A7" s="258"/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8"/>
    </row>
    <row r="8" spans="1:26" s="73" customFormat="1" ht="15" customHeight="1">
      <c r="A8" s="58" t="s">
        <v>147</v>
      </c>
      <c r="B8" s="68"/>
      <c r="C8" s="68"/>
      <c r="D8" s="69"/>
      <c r="E8" s="69"/>
      <c r="F8" s="69"/>
      <c r="G8" s="69"/>
      <c r="H8" s="69"/>
      <c r="I8" s="70"/>
      <c r="J8" s="70"/>
      <c r="K8" s="68"/>
      <c r="L8" s="71"/>
      <c r="M8" s="72"/>
      <c r="O8" s="71"/>
      <c r="P8" s="74"/>
      <c r="R8" s="71"/>
      <c r="S8" s="74"/>
      <c r="Y8" s="176" t="s">
        <v>264</v>
      </c>
      <c r="Z8" s="75"/>
    </row>
    <row r="9" spans="1:26" s="77" customFormat="1" ht="20.100000000000001" customHeight="1">
      <c r="A9" s="306" t="s">
        <v>25</v>
      </c>
      <c r="B9" s="307" t="s">
        <v>2</v>
      </c>
      <c r="C9" s="271"/>
      <c r="D9" s="308" t="s">
        <v>14</v>
      </c>
      <c r="E9" s="308" t="s">
        <v>3</v>
      </c>
      <c r="F9" s="306" t="s">
        <v>13</v>
      </c>
      <c r="G9" s="308" t="s">
        <v>15</v>
      </c>
      <c r="H9" s="308" t="s">
        <v>3</v>
      </c>
      <c r="I9" s="308" t="s">
        <v>4</v>
      </c>
      <c r="J9" s="259"/>
      <c r="K9" s="308" t="s">
        <v>6</v>
      </c>
      <c r="L9" s="269" t="s">
        <v>98</v>
      </c>
      <c r="M9" s="269"/>
      <c r="N9" s="269"/>
      <c r="O9" s="269" t="s">
        <v>17</v>
      </c>
      <c r="P9" s="269"/>
      <c r="Q9" s="269"/>
      <c r="R9" s="269" t="s">
        <v>149</v>
      </c>
      <c r="S9" s="269"/>
      <c r="T9" s="269"/>
      <c r="U9" s="304" t="s">
        <v>18</v>
      </c>
      <c r="V9" s="271" t="s">
        <v>148</v>
      </c>
      <c r="W9" s="306" t="s">
        <v>19</v>
      </c>
      <c r="X9" s="307" t="s">
        <v>101</v>
      </c>
      <c r="Y9" s="303" t="s">
        <v>21</v>
      </c>
      <c r="Z9" s="303" t="s">
        <v>22</v>
      </c>
    </row>
    <row r="10" spans="1:26" s="77" customFormat="1" ht="60.75" customHeight="1">
      <c r="A10" s="306"/>
      <c r="B10" s="307"/>
      <c r="C10" s="272"/>
      <c r="D10" s="308"/>
      <c r="E10" s="308"/>
      <c r="F10" s="306"/>
      <c r="G10" s="308"/>
      <c r="H10" s="308"/>
      <c r="I10" s="308"/>
      <c r="J10" s="259"/>
      <c r="K10" s="308"/>
      <c r="L10" s="78" t="s">
        <v>23</v>
      </c>
      <c r="M10" s="79" t="s">
        <v>24</v>
      </c>
      <c r="N10" s="80" t="s">
        <v>25</v>
      </c>
      <c r="O10" s="78" t="s">
        <v>23</v>
      </c>
      <c r="P10" s="79" t="s">
        <v>24</v>
      </c>
      <c r="Q10" s="80" t="s">
        <v>25</v>
      </c>
      <c r="R10" s="78" t="s">
        <v>23</v>
      </c>
      <c r="S10" s="79" t="s">
        <v>24</v>
      </c>
      <c r="T10" s="80" t="s">
        <v>25</v>
      </c>
      <c r="U10" s="305"/>
      <c r="V10" s="272"/>
      <c r="W10" s="306"/>
      <c r="X10" s="307"/>
      <c r="Y10" s="303"/>
      <c r="Z10" s="303"/>
    </row>
    <row r="11" spans="1:26" s="77" customFormat="1" ht="45.75" customHeight="1">
      <c r="A11" s="44">
        <f>RANK(Y11,Y$11:Y$14,0)</f>
        <v>1</v>
      </c>
      <c r="B11" s="60"/>
      <c r="C11" s="189"/>
      <c r="D11" s="216" t="s">
        <v>304</v>
      </c>
      <c r="E11" s="212" t="s">
        <v>305</v>
      </c>
      <c r="F11" s="213" t="s">
        <v>8</v>
      </c>
      <c r="G11" s="214" t="s">
        <v>306</v>
      </c>
      <c r="H11" s="212" t="s">
        <v>94</v>
      </c>
      <c r="I11" s="213" t="s">
        <v>95</v>
      </c>
      <c r="J11" s="213" t="s">
        <v>93</v>
      </c>
      <c r="K11" s="215" t="s">
        <v>86</v>
      </c>
      <c r="L11" s="81">
        <v>190.5</v>
      </c>
      <c r="M11" s="82">
        <f>L11/3-IF($U11=1,0.5,IF($U11=2,1.5,0))</f>
        <v>63.5</v>
      </c>
      <c r="N11" s="45">
        <f>RANK(M11,M$11:M$14,0)</f>
        <v>3</v>
      </c>
      <c r="O11" s="81">
        <v>200.5</v>
      </c>
      <c r="P11" s="82">
        <f>O11/3-IF($U11=1,0.5,IF($U11=2,1.5,0))</f>
        <v>66.833333333333329</v>
      </c>
      <c r="Q11" s="45">
        <f>RANK(P11,P$11:P$14,0)</f>
        <v>1</v>
      </c>
      <c r="R11" s="81">
        <v>202</v>
      </c>
      <c r="S11" s="82">
        <f>R11/3-IF($U11=1,0.5,IF($U11=2,1.5,0))</f>
        <v>67.333333333333329</v>
      </c>
      <c r="T11" s="45">
        <f>RANK(S11,S$11:S$14,0)</f>
        <v>1</v>
      </c>
      <c r="U11" s="83"/>
      <c r="V11" s="83"/>
      <c r="W11" s="81">
        <f>L11+O11+R11</f>
        <v>593</v>
      </c>
      <c r="X11" s="121"/>
      <c r="Y11" s="82">
        <f>ROUND(SUM(M11,P11,S11)/3,3)</f>
        <v>65.888999999999996</v>
      </c>
      <c r="Z11" s="84" t="s">
        <v>97</v>
      </c>
    </row>
    <row r="12" spans="1:26" s="77" customFormat="1" ht="45.75" customHeight="1">
      <c r="A12" s="44">
        <f>RANK(Y12,Y$11:Y$14,0)</f>
        <v>2</v>
      </c>
      <c r="B12" s="60"/>
      <c r="C12" s="189"/>
      <c r="D12" s="206" t="s">
        <v>81</v>
      </c>
      <c r="E12" s="204" t="s">
        <v>73</v>
      </c>
      <c r="F12" s="261" t="s">
        <v>8</v>
      </c>
      <c r="G12" s="207" t="s">
        <v>248</v>
      </c>
      <c r="H12" s="204" t="s">
        <v>241</v>
      </c>
      <c r="I12" s="261" t="s">
        <v>242</v>
      </c>
      <c r="J12" s="203" t="s">
        <v>93</v>
      </c>
      <c r="K12" s="215" t="s">
        <v>88</v>
      </c>
      <c r="L12" s="81">
        <v>197.5</v>
      </c>
      <c r="M12" s="82">
        <f>L12/3-IF($U12=1,0.5,IF($U12=2,1.5,0))</f>
        <v>65.833333333333329</v>
      </c>
      <c r="N12" s="45">
        <f>RANK(M12,M$11:M$14,0)</f>
        <v>1</v>
      </c>
      <c r="O12" s="81">
        <v>190.5</v>
      </c>
      <c r="P12" s="82">
        <f>O12/3-IF($U12=1,0.5,IF($U12=2,1.5,0))</f>
        <v>63.5</v>
      </c>
      <c r="Q12" s="45">
        <f>RANK(P12,P$11:P$14,0)</f>
        <v>3</v>
      </c>
      <c r="R12" s="81">
        <v>191.5</v>
      </c>
      <c r="S12" s="82">
        <f>R12/3-IF($U12=1,0.5,IF($U12=2,1.5,0))</f>
        <v>63.833333333333336</v>
      </c>
      <c r="T12" s="45">
        <f>RANK(S12,S$11:S$14,0)</f>
        <v>2</v>
      </c>
      <c r="U12" s="83"/>
      <c r="V12" s="83"/>
      <c r="W12" s="81">
        <f>L12+O12+R12</f>
        <v>579.5</v>
      </c>
      <c r="X12" s="121"/>
      <c r="Y12" s="82">
        <f>ROUND(SUM(M12,P12,S12)/3,3)</f>
        <v>64.388999999999996</v>
      </c>
      <c r="Z12" s="84" t="s">
        <v>97</v>
      </c>
    </row>
    <row r="13" spans="1:26" s="77" customFormat="1" ht="45.75" customHeight="1">
      <c r="A13" s="44">
        <f>RANK(Y13,Y$11:Y$14,0)</f>
        <v>3</v>
      </c>
      <c r="B13" s="60"/>
      <c r="C13" s="189"/>
      <c r="D13" s="216" t="s">
        <v>319</v>
      </c>
      <c r="E13" s="212" t="s">
        <v>320</v>
      </c>
      <c r="F13" s="213" t="s">
        <v>8</v>
      </c>
      <c r="G13" s="214" t="s">
        <v>206</v>
      </c>
      <c r="H13" s="212" t="s">
        <v>207</v>
      </c>
      <c r="I13" s="213" t="s">
        <v>208</v>
      </c>
      <c r="J13" s="213" t="s">
        <v>54</v>
      </c>
      <c r="K13" s="201" t="s">
        <v>88</v>
      </c>
      <c r="L13" s="81">
        <v>192</v>
      </c>
      <c r="M13" s="82">
        <f>L13/3-IF($U13=1,0.5,IF($U13=2,1.5,0))</f>
        <v>64</v>
      </c>
      <c r="N13" s="45">
        <f>RANK(M13,M$11:M$14,0)</f>
        <v>2</v>
      </c>
      <c r="O13" s="81">
        <v>192.5</v>
      </c>
      <c r="P13" s="82">
        <f>O13/3-IF($U13=1,0.5,IF($U13=2,1.5,0))</f>
        <v>64.166666666666671</v>
      </c>
      <c r="Q13" s="45">
        <f>RANK(P13,P$11:P$14,0)</f>
        <v>2</v>
      </c>
      <c r="R13" s="81">
        <v>184</v>
      </c>
      <c r="S13" s="82">
        <f>R13/3-IF($U13=1,0.5,IF($U13=2,1.5,0))</f>
        <v>61.333333333333336</v>
      </c>
      <c r="T13" s="45">
        <f>RANK(S13,S$11:S$14,0)</f>
        <v>4</v>
      </c>
      <c r="U13" s="83"/>
      <c r="V13" s="83"/>
      <c r="W13" s="81">
        <f>L13+O13+R13</f>
        <v>568.5</v>
      </c>
      <c r="X13" s="205"/>
      <c r="Y13" s="82">
        <f>ROUND(SUM(M13,P13,S13)/3,3)</f>
        <v>63.167000000000002</v>
      </c>
      <c r="Z13" s="84" t="s">
        <v>97</v>
      </c>
    </row>
    <row r="14" spans="1:26" s="194" customFormat="1" ht="45.75" customHeight="1">
      <c r="A14" s="44">
        <f>RANK(Y14,Y$11:Y$14,0)</f>
        <v>4</v>
      </c>
      <c r="B14" s="60"/>
      <c r="C14" s="189"/>
      <c r="D14" s="202" t="s">
        <v>153</v>
      </c>
      <c r="E14" s="200" t="s">
        <v>154</v>
      </c>
      <c r="F14" s="203" t="s">
        <v>8</v>
      </c>
      <c r="G14" s="199" t="s">
        <v>311</v>
      </c>
      <c r="H14" s="200" t="s">
        <v>155</v>
      </c>
      <c r="I14" s="203" t="s">
        <v>156</v>
      </c>
      <c r="J14" s="203" t="s">
        <v>93</v>
      </c>
      <c r="K14" s="201" t="s">
        <v>86</v>
      </c>
      <c r="L14" s="81">
        <v>187.5</v>
      </c>
      <c r="M14" s="82">
        <f>L14/3-IF($U14=1,0.5,IF($U14=2,1.5,0))</f>
        <v>62.5</v>
      </c>
      <c r="N14" s="45">
        <f>RANK(M14,M$11:M$14,0)</f>
        <v>4</v>
      </c>
      <c r="O14" s="81">
        <v>184.5</v>
      </c>
      <c r="P14" s="82">
        <f>O14/3-IF($U14=1,0.5,IF($U14=2,1.5,0))</f>
        <v>61.5</v>
      </c>
      <c r="Q14" s="45">
        <f>RANK(P14,P$11:P$14,0)</f>
        <v>4</v>
      </c>
      <c r="R14" s="81">
        <v>190.5</v>
      </c>
      <c r="S14" s="82">
        <f>R14/3-IF($U14=1,0.5,IF($U14=2,1.5,0))</f>
        <v>63.5</v>
      </c>
      <c r="T14" s="45">
        <f>RANK(S14,S$11:S$14,0)</f>
        <v>3</v>
      </c>
      <c r="U14" s="83"/>
      <c r="V14" s="83"/>
      <c r="W14" s="81">
        <f>L14+O14+R14</f>
        <v>562.5</v>
      </c>
      <c r="X14" s="121"/>
      <c r="Y14" s="82">
        <f>ROUND(SUM(M14,P14,S14)/3,3)</f>
        <v>62.5</v>
      </c>
      <c r="Z14" s="84" t="s">
        <v>97</v>
      </c>
    </row>
    <row r="15" spans="1:26" s="85" customFormat="1" ht="47.25" customHeight="1">
      <c r="A15" s="55"/>
      <c r="B15" s="61"/>
      <c r="C15" s="61"/>
      <c r="D15" s="105"/>
      <c r="E15" s="49"/>
      <c r="F15" s="62"/>
      <c r="G15" s="63"/>
      <c r="H15" s="106"/>
      <c r="I15" s="107"/>
      <c r="J15" s="108"/>
      <c r="K15" s="106"/>
      <c r="L15" s="101"/>
      <c r="M15" s="102"/>
      <c r="N15" s="56"/>
      <c r="O15" s="101"/>
      <c r="P15" s="102"/>
      <c r="Q15" s="56"/>
      <c r="R15" s="101"/>
      <c r="S15" s="102"/>
      <c r="T15" s="56"/>
      <c r="U15" s="103"/>
      <c r="V15" s="103"/>
      <c r="W15" s="101"/>
      <c r="X15" s="86"/>
      <c r="Y15" s="102"/>
      <c r="Z15" s="104"/>
    </row>
    <row r="16" spans="1:26" ht="36.75" customHeight="1">
      <c r="A16" s="87"/>
      <c r="B16" s="87"/>
      <c r="C16" s="87"/>
      <c r="D16" s="87" t="s">
        <v>16</v>
      </c>
      <c r="E16" s="87"/>
      <c r="F16" s="87"/>
      <c r="G16" s="87"/>
      <c r="H16" s="87"/>
      <c r="J16" s="87"/>
      <c r="K16" s="92" t="s">
        <v>65</v>
      </c>
      <c r="L16" s="11"/>
      <c r="M16" s="12"/>
      <c r="N16" s="87"/>
      <c r="O16" s="88"/>
      <c r="P16" s="89"/>
      <c r="Q16" s="87"/>
      <c r="R16" s="88"/>
      <c r="S16" s="89"/>
      <c r="T16" s="87"/>
      <c r="U16" s="87"/>
      <c r="V16" s="87"/>
      <c r="W16" s="87"/>
      <c r="X16" s="87"/>
      <c r="Y16" s="89"/>
      <c r="Z16" s="87"/>
    </row>
    <row r="17" spans="1:26">
      <c r="A17" s="87"/>
      <c r="B17" s="87"/>
      <c r="C17" s="87"/>
      <c r="D17" s="87"/>
      <c r="E17" s="87"/>
      <c r="F17" s="87"/>
      <c r="G17" s="87"/>
      <c r="H17" s="87"/>
      <c r="J17" s="87"/>
      <c r="K17" s="92"/>
      <c r="L17" s="11"/>
      <c r="M17" s="12"/>
      <c r="N17" s="87"/>
      <c r="O17" s="88"/>
      <c r="P17" s="89"/>
      <c r="Q17" s="87"/>
      <c r="R17" s="88"/>
      <c r="S17" s="89"/>
      <c r="T17" s="87"/>
      <c r="U17" s="87"/>
      <c r="V17" s="87"/>
      <c r="W17" s="87"/>
      <c r="X17" s="87"/>
      <c r="Y17" s="89"/>
      <c r="Z17" s="87"/>
    </row>
    <row r="18" spans="1:26" ht="36.75" customHeight="1">
      <c r="A18" s="87"/>
      <c r="B18" s="87"/>
      <c r="C18" s="87"/>
      <c r="D18" s="87" t="s">
        <v>9</v>
      </c>
      <c r="E18" s="87"/>
      <c r="F18" s="87"/>
      <c r="G18" s="87"/>
      <c r="H18" s="87"/>
      <c r="J18" s="87"/>
      <c r="K18" s="1" t="s">
        <v>286</v>
      </c>
      <c r="L18" s="11"/>
      <c r="M18" s="13"/>
      <c r="O18" s="88"/>
      <c r="P18" s="89"/>
      <c r="Q18" s="87"/>
      <c r="R18" s="88"/>
      <c r="S18" s="89"/>
      <c r="T18" s="87"/>
      <c r="U18" s="87"/>
      <c r="V18" s="87"/>
      <c r="W18" s="87"/>
      <c r="X18" s="87"/>
      <c r="Y18" s="89"/>
      <c r="Z18" s="87"/>
    </row>
    <row r="19" spans="1:26">
      <c r="L19" s="11"/>
      <c r="M19" s="12"/>
      <c r="O19" s="64"/>
      <c r="P19" s="64"/>
      <c r="R19" s="64"/>
      <c r="S19" s="64"/>
      <c r="Y19" s="64"/>
    </row>
    <row r="20" spans="1:26">
      <c r="K20" s="12"/>
      <c r="L20" s="11"/>
      <c r="M20" s="12"/>
      <c r="O20" s="64"/>
      <c r="P20" s="64"/>
      <c r="R20" s="64"/>
      <c r="S20" s="64"/>
      <c r="Y20" s="64"/>
    </row>
  </sheetData>
  <protectedRanges>
    <protectedRange sqref="K13" name="Диапазон1_3_1_1_3_11_1_1_3_1_1_2_2_1_1_1_1_2_3_1"/>
  </protectedRanges>
  <sortState xmlns:xlrd2="http://schemas.microsoft.com/office/spreadsheetml/2017/richdata2" ref="A11:Z14">
    <sortCondition ref="A11:A14"/>
  </sortState>
  <mergeCells count="25">
    <mergeCell ref="Z9:Z10"/>
    <mergeCell ref="R9:T9"/>
    <mergeCell ref="U9:U10"/>
    <mergeCell ref="V9:V10"/>
    <mergeCell ref="W9:W10"/>
    <mergeCell ref="X9:X10"/>
    <mergeCell ref="Y9:Y10"/>
    <mergeCell ref="O9:Q9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N9"/>
    <mergeCell ref="A6:Z6"/>
    <mergeCell ref="A1:Z1"/>
    <mergeCell ref="A2:Z2"/>
    <mergeCell ref="A3:Z3"/>
    <mergeCell ref="A4:Z4"/>
    <mergeCell ref="A5:Z5"/>
  </mergeCells>
  <conditionalFormatting sqref="K13">
    <cfRule type="timePeriod" dxfId="1" priority="2" stopIfTrue="1" timePeriod="last7Days">
      <formula>AND(TODAY()-FLOOR(K13,1)&lt;=6,FLOOR(K13,1)&lt;=TODAY())</formula>
    </cfRule>
  </conditionalFormatting>
  <conditionalFormatting sqref="K13">
    <cfRule type="timePeriod" dxfId="0" priority="1" timePeriod="thisWeek">
      <formula>AND(TODAY()-ROUNDDOWN(K13,0)&lt;=WEEKDAY(TODAY())-1,ROUNDDOWN(K13,0)-TODAY()&lt;=7-WEEKDAY(TODAY()))</formula>
    </cfRule>
  </conditionalFormatting>
  <pageMargins left="0.38" right="0.15748031496062992" top="0.48" bottom="0.15748031496062992" header="0.23622047244094491" footer="0.15748031496062992"/>
  <pageSetup paperSize="9" scale="64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F0"/>
  </sheetPr>
  <dimension ref="A1:Z19"/>
  <sheetViews>
    <sheetView view="pageBreakPreview" zoomScale="75" zoomScaleSheetLayoutView="75" workbookViewId="0">
      <selection activeCell="M14" sqref="M14"/>
    </sheetView>
  </sheetViews>
  <sheetFormatPr defaultColWidth="9.16796875" defaultRowHeight="12.75"/>
  <cols>
    <col min="1" max="1" width="4.98828125" style="64" customWidth="1"/>
    <col min="2" max="2" width="4.71875" style="64" hidden="1" customWidth="1"/>
    <col min="3" max="3" width="5.93359375" style="64" hidden="1" customWidth="1"/>
    <col min="4" max="4" width="20.6328125" style="64" customWidth="1"/>
    <col min="5" max="5" width="10.11328125" style="64" customWidth="1"/>
    <col min="6" max="6" width="5.93359375" style="64" customWidth="1"/>
    <col min="7" max="7" width="32.90234375" style="64" customWidth="1"/>
    <col min="8" max="8" width="11.19140625" style="64" customWidth="1"/>
    <col min="9" max="9" width="17.2578125" style="64" customWidth="1"/>
    <col min="10" max="10" width="12.67578125" style="64" hidden="1" customWidth="1"/>
    <col min="11" max="11" width="25.62109375" style="64" customWidth="1"/>
    <col min="12" max="12" width="6.3359375" style="90" customWidth="1"/>
    <col min="13" max="13" width="8.76171875" style="91" customWidth="1"/>
    <col min="14" max="14" width="3.91015625" style="64" customWidth="1"/>
    <col min="15" max="15" width="6.47265625" style="90" customWidth="1"/>
    <col min="16" max="16" width="8.76171875" style="91" customWidth="1"/>
    <col min="17" max="17" width="3.7734375" style="64" customWidth="1"/>
    <col min="18" max="18" width="6.47265625" style="90" customWidth="1"/>
    <col min="19" max="19" width="8.76171875" style="91" customWidth="1"/>
    <col min="20" max="20" width="3.7734375" style="64" customWidth="1"/>
    <col min="21" max="22" width="4.8515625" style="64" customWidth="1"/>
    <col min="23" max="23" width="6.3359375" style="64" customWidth="1"/>
    <col min="24" max="24" width="6.7421875" style="64" hidden="1" customWidth="1"/>
    <col min="25" max="25" width="9.70703125" style="91" customWidth="1"/>
    <col min="26" max="26" width="7.953125" style="64" customWidth="1"/>
    <col min="27" max="16384" width="9.16796875" style="64"/>
  </cols>
  <sheetData>
    <row r="1" spans="1:26" ht="70.5" customHeight="1">
      <c r="A1" s="309" t="s">
        <v>195</v>
      </c>
      <c r="B1" s="309"/>
      <c r="C1" s="309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</row>
    <row r="2" spans="1:26" ht="19.5" hidden="1" customHeight="1">
      <c r="A2" s="309"/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</row>
    <row r="3" spans="1:26" s="65" customFormat="1" ht="15.95" customHeight="1">
      <c r="A3" s="311" t="s">
        <v>202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1"/>
      <c r="X3" s="311"/>
      <c r="Y3" s="311"/>
      <c r="Z3" s="311"/>
    </row>
    <row r="4" spans="1:26" s="66" customFormat="1" ht="15.95" customHeight="1">
      <c r="A4" s="267" t="s">
        <v>26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</row>
    <row r="5" spans="1:26" s="67" customFormat="1" ht="21" customHeight="1">
      <c r="A5" s="312" t="s">
        <v>205</v>
      </c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/>
      <c r="W5" s="313"/>
      <c r="X5" s="313"/>
      <c r="Y5" s="313"/>
      <c r="Z5" s="313"/>
    </row>
    <row r="6" spans="1:26" ht="19.149999999999999" customHeight="1">
      <c r="A6" s="276" t="s">
        <v>399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</row>
    <row r="7" spans="1:26" ht="19.149999999999999" customHeight="1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</row>
    <row r="8" spans="1:26" s="73" customFormat="1" ht="15" customHeight="1">
      <c r="A8" s="58" t="s">
        <v>147</v>
      </c>
      <c r="B8" s="68"/>
      <c r="C8" s="68"/>
      <c r="D8" s="69"/>
      <c r="E8" s="69"/>
      <c r="F8" s="69"/>
      <c r="G8" s="69"/>
      <c r="H8" s="69"/>
      <c r="I8" s="70"/>
      <c r="J8" s="70"/>
      <c r="K8" s="68"/>
      <c r="L8" s="71"/>
      <c r="M8" s="72"/>
      <c r="O8" s="71"/>
      <c r="P8" s="74"/>
      <c r="R8" s="71"/>
      <c r="S8" s="74"/>
      <c r="Y8" s="176" t="s">
        <v>264</v>
      </c>
      <c r="Z8" s="75"/>
    </row>
    <row r="9" spans="1:26" s="77" customFormat="1" ht="20.100000000000001" customHeight="1">
      <c r="A9" s="306" t="s">
        <v>25</v>
      </c>
      <c r="B9" s="307" t="s">
        <v>2</v>
      </c>
      <c r="C9" s="271"/>
      <c r="D9" s="308" t="s">
        <v>14</v>
      </c>
      <c r="E9" s="308" t="s">
        <v>3</v>
      </c>
      <c r="F9" s="306" t="s">
        <v>13</v>
      </c>
      <c r="G9" s="308" t="s">
        <v>15</v>
      </c>
      <c r="H9" s="308" t="s">
        <v>3</v>
      </c>
      <c r="I9" s="308" t="s">
        <v>4</v>
      </c>
      <c r="J9" s="76"/>
      <c r="K9" s="308" t="s">
        <v>6</v>
      </c>
      <c r="L9" s="269" t="s">
        <v>98</v>
      </c>
      <c r="M9" s="269"/>
      <c r="N9" s="269"/>
      <c r="O9" s="269" t="s">
        <v>17</v>
      </c>
      <c r="P9" s="269"/>
      <c r="Q9" s="269"/>
      <c r="R9" s="269" t="s">
        <v>149</v>
      </c>
      <c r="S9" s="269"/>
      <c r="T9" s="269"/>
      <c r="U9" s="304" t="s">
        <v>18</v>
      </c>
      <c r="V9" s="271" t="s">
        <v>148</v>
      </c>
      <c r="W9" s="306" t="s">
        <v>19</v>
      </c>
      <c r="X9" s="307" t="s">
        <v>35</v>
      </c>
      <c r="Y9" s="303" t="s">
        <v>21</v>
      </c>
      <c r="Z9" s="303" t="s">
        <v>22</v>
      </c>
    </row>
    <row r="10" spans="1:26" s="77" customFormat="1" ht="52.5" customHeight="1">
      <c r="A10" s="306"/>
      <c r="B10" s="307"/>
      <c r="C10" s="272"/>
      <c r="D10" s="308"/>
      <c r="E10" s="308"/>
      <c r="F10" s="306"/>
      <c r="G10" s="308"/>
      <c r="H10" s="308"/>
      <c r="I10" s="308"/>
      <c r="J10" s="76"/>
      <c r="K10" s="308"/>
      <c r="L10" s="78" t="s">
        <v>23</v>
      </c>
      <c r="M10" s="79" t="s">
        <v>24</v>
      </c>
      <c r="N10" s="80" t="s">
        <v>25</v>
      </c>
      <c r="O10" s="78" t="s">
        <v>23</v>
      </c>
      <c r="P10" s="79" t="s">
        <v>24</v>
      </c>
      <c r="Q10" s="80" t="s">
        <v>25</v>
      </c>
      <c r="R10" s="78" t="s">
        <v>23</v>
      </c>
      <c r="S10" s="79" t="s">
        <v>24</v>
      </c>
      <c r="T10" s="80" t="s">
        <v>25</v>
      </c>
      <c r="U10" s="305"/>
      <c r="V10" s="272"/>
      <c r="W10" s="306"/>
      <c r="X10" s="307"/>
      <c r="Y10" s="303"/>
      <c r="Z10" s="303"/>
    </row>
    <row r="11" spans="1:26" s="77" customFormat="1" ht="52.5" customHeight="1">
      <c r="A11" s="44">
        <f>RANK(Y11,Y$11:Y$13,0)</f>
        <v>1</v>
      </c>
      <c r="B11" s="60"/>
      <c r="C11" s="189"/>
      <c r="D11" s="202" t="s">
        <v>184</v>
      </c>
      <c r="E11" s="200" t="s">
        <v>185</v>
      </c>
      <c r="F11" s="203">
        <v>1</v>
      </c>
      <c r="G11" s="199" t="s">
        <v>363</v>
      </c>
      <c r="H11" s="200" t="s">
        <v>259</v>
      </c>
      <c r="I11" s="203" t="s">
        <v>47</v>
      </c>
      <c r="J11" s="203" t="s">
        <v>46</v>
      </c>
      <c r="K11" s="215" t="s">
        <v>85</v>
      </c>
      <c r="L11" s="81">
        <v>222</v>
      </c>
      <c r="M11" s="82">
        <f>L11/3.3-IF($U11=1,0.5,IF($U11=2,1.5,0))</f>
        <v>67.27272727272728</v>
      </c>
      <c r="N11" s="45">
        <f>RANK(M11,M$11:M$13,0)</f>
        <v>1</v>
      </c>
      <c r="O11" s="81">
        <v>217.5</v>
      </c>
      <c r="P11" s="82">
        <f>O11/3.3-IF($U11=1,0.5,IF($U11=2,1.5,0))</f>
        <v>65.909090909090907</v>
      </c>
      <c r="Q11" s="45">
        <f>RANK(P11,P$11:P$13,0)</f>
        <v>1</v>
      </c>
      <c r="R11" s="81">
        <v>219</v>
      </c>
      <c r="S11" s="82">
        <f>R11/3.3-IF($U11=1,0.5,IF($U11=2,1.5,0))</f>
        <v>66.363636363636374</v>
      </c>
      <c r="T11" s="45">
        <f>RANK(S11,S$11:S$13,0)</f>
        <v>1</v>
      </c>
      <c r="U11" s="83"/>
      <c r="V11" s="83"/>
      <c r="W11" s="81">
        <f>L11+O11+R11</f>
        <v>658.5</v>
      </c>
      <c r="X11" s="121"/>
      <c r="Y11" s="82">
        <f>ROUND(SUM(M11,P11,S11)/3,3)</f>
        <v>66.515000000000001</v>
      </c>
      <c r="Z11" s="84" t="s">
        <v>97</v>
      </c>
    </row>
    <row r="12" spans="1:26" s="77" customFormat="1" ht="52.5" customHeight="1">
      <c r="A12" s="44">
        <f>RANK(Y12,Y$11:Y$13,0)</f>
        <v>2</v>
      </c>
      <c r="B12" s="60"/>
      <c r="C12" s="189"/>
      <c r="D12" s="206" t="s">
        <v>80</v>
      </c>
      <c r="E12" s="204" t="s">
        <v>72</v>
      </c>
      <c r="F12" s="255">
        <v>2</v>
      </c>
      <c r="G12" s="207" t="s">
        <v>144</v>
      </c>
      <c r="H12" s="204" t="s">
        <v>115</v>
      </c>
      <c r="I12" s="255" t="s">
        <v>47</v>
      </c>
      <c r="J12" s="255" t="s">
        <v>46</v>
      </c>
      <c r="K12" s="215" t="s">
        <v>85</v>
      </c>
      <c r="L12" s="81">
        <v>215</v>
      </c>
      <c r="M12" s="82">
        <f>L12/3.3-IF($U12=1,0.5,IF($U12=2,1.5,0))</f>
        <v>65.151515151515156</v>
      </c>
      <c r="N12" s="45">
        <f>RANK(M12,M$11:M$13,0)</f>
        <v>3</v>
      </c>
      <c r="O12" s="81">
        <v>215.5</v>
      </c>
      <c r="P12" s="82">
        <f>O12/3.3-IF($U12=1,0.5,IF($U12=2,1.5,0))</f>
        <v>65.303030303030312</v>
      </c>
      <c r="Q12" s="45">
        <f>RANK(P12,P$11:P$13,0)</f>
        <v>2</v>
      </c>
      <c r="R12" s="81">
        <v>216</v>
      </c>
      <c r="S12" s="82">
        <f>R12/3.3-IF($U12=1,0.5,IF($U12=2,1.5,0))</f>
        <v>65.454545454545453</v>
      </c>
      <c r="T12" s="45">
        <f>RANK(S12,S$11:S$13,0)</f>
        <v>2</v>
      </c>
      <c r="U12" s="83"/>
      <c r="V12" s="83"/>
      <c r="W12" s="81">
        <f>L12+O12+R12</f>
        <v>646.5</v>
      </c>
      <c r="X12" s="121"/>
      <c r="Y12" s="82">
        <f>ROUND(SUM(M12,P12,S12)/3,3)</f>
        <v>65.302999999999997</v>
      </c>
      <c r="Z12" s="84" t="s">
        <v>97</v>
      </c>
    </row>
    <row r="13" spans="1:26" s="194" customFormat="1" ht="52.5" customHeight="1">
      <c r="A13" s="44">
        <f>RANK(Y13,Y$11:Y$13,0)</f>
        <v>3</v>
      </c>
      <c r="B13" s="60"/>
      <c r="C13" s="189"/>
      <c r="D13" s="206" t="s">
        <v>252</v>
      </c>
      <c r="E13" s="204" t="s">
        <v>253</v>
      </c>
      <c r="F13" s="261">
        <v>1</v>
      </c>
      <c r="G13" s="207" t="s">
        <v>122</v>
      </c>
      <c r="H13" s="204" t="s">
        <v>77</v>
      </c>
      <c r="I13" s="261" t="s">
        <v>47</v>
      </c>
      <c r="J13" s="261" t="s">
        <v>46</v>
      </c>
      <c r="K13" s="215" t="s">
        <v>85</v>
      </c>
      <c r="L13" s="81">
        <v>217</v>
      </c>
      <c r="M13" s="82">
        <f>L13/3.3-IF($U13=1,0.5,IF($U13=2,1.5,0))</f>
        <v>65.757575757575765</v>
      </c>
      <c r="N13" s="45">
        <f>RANK(M13,M$11:M$13,0)</f>
        <v>2</v>
      </c>
      <c r="O13" s="81">
        <v>210.5</v>
      </c>
      <c r="P13" s="82">
        <f>O13/3.3-IF($U13=1,0.5,IF($U13=2,1.5,0))</f>
        <v>63.787878787878789</v>
      </c>
      <c r="Q13" s="45">
        <f>RANK(P13,P$11:P$13,0)</f>
        <v>3</v>
      </c>
      <c r="R13" s="81">
        <v>210.5</v>
      </c>
      <c r="S13" s="82">
        <f>R13/3.3-IF($U13=1,0.5,IF($U13=2,1.5,0))</f>
        <v>63.787878787878789</v>
      </c>
      <c r="T13" s="45">
        <f>RANK(S13,S$11:S$13,0)</f>
        <v>3</v>
      </c>
      <c r="U13" s="83"/>
      <c r="V13" s="83"/>
      <c r="W13" s="81">
        <f>L13+O13+R13</f>
        <v>638</v>
      </c>
      <c r="X13" s="121"/>
      <c r="Y13" s="82">
        <f>ROUND(SUM(M13,P13,S13)/3,3)</f>
        <v>64.444000000000003</v>
      </c>
      <c r="Z13" s="84" t="s">
        <v>97</v>
      </c>
    </row>
    <row r="14" spans="1:26" s="85" customFormat="1" ht="66" customHeight="1">
      <c r="A14" s="55"/>
      <c r="B14" s="61"/>
      <c r="C14" s="61"/>
      <c r="D14" s="105"/>
      <c r="E14" s="49"/>
      <c r="F14" s="62"/>
      <c r="G14" s="63"/>
      <c r="H14" s="106"/>
      <c r="I14" s="107"/>
      <c r="J14" s="108"/>
      <c r="K14" s="106"/>
      <c r="L14" s="101"/>
      <c r="M14" s="102"/>
      <c r="N14" s="56"/>
      <c r="O14" s="101"/>
      <c r="P14" s="102"/>
      <c r="Q14" s="56"/>
      <c r="R14" s="101"/>
      <c r="S14" s="102"/>
      <c r="T14" s="56"/>
      <c r="U14" s="103"/>
      <c r="V14" s="103"/>
      <c r="W14" s="101"/>
      <c r="X14" s="86"/>
      <c r="Y14" s="102"/>
      <c r="Z14" s="104"/>
    </row>
    <row r="15" spans="1:26" ht="36.75" customHeight="1">
      <c r="A15" s="87"/>
      <c r="B15" s="87"/>
      <c r="C15" s="87"/>
      <c r="D15" s="87" t="s">
        <v>16</v>
      </c>
      <c r="E15" s="87"/>
      <c r="F15" s="87"/>
      <c r="G15" s="87"/>
      <c r="H15" s="87"/>
      <c r="J15" s="87"/>
      <c r="K15" s="92" t="s">
        <v>65</v>
      </c>
      <c r="L15" s="11"/>
      <c r="M15" s="12"/>
      <c r="N15" s="87"/>
      <c r="O15" s="88"/>
      <c r="P15" s="89"/>
      <c r="Q15" s="87"/>
      <c r="R15" s="88"/>
      <c r="S15" s="89"/>
      <c r="T15" s="87"/>
      <c r="U15" s="87"/>
      <c r="V15" s="87"/>
      <c r="W15" s="87"/>
      <c r="X15" s="87"/>
      <c r="Y15" s="89"/>
      <c r="Z15" s="87"/>
    </row>
    <row r="16" spans="1:26" ht="34.5" customHeight="1">
      <c r="A16" s="87"/>
      <c r="B16" s="87"/>
      <c r="C16" s="87"/>
      <c r="D16" s="87"/>
      <c r="E16" s="87"/>
      <c r="F16" s="87"/>
      <c r="G16" s="87"/>
      <c r="H16" s="87"/>
      <c r="J16" s="87"/>
      <c r="K16" s="92"/>
      <c r="L16" s="11"/>
      <c r="M16" s="12"/>
      <c r="N16" s="87"/>
      <c r="O16" s="88"/>
      <c r="P16" s="89"/>
      <c r="Q16" s="87"/>
      <c r="R16" s="88"/>
      <c r="S16" s="89"/>
      <c r="T16" s="87"/>
      <c r="U16" s="87"/>
      <c r="V16" s="87"/>
      <c r="W16" s="87"/>
      <c r="X16" s="87"/>
      <c r="Y16" s="89"/>
      <c r="Z16" s="87"/>
    </row>
    <row r="17" spans="1:26" ht="36.75" customHeight="1">
      <c r="A17" s="87"/>
      <c r="B17" s="87"/>
      <c r="C17" s="87"/>
      <c r="D17" s="87" t="s">
        <v>9</v>
      </c>
      <c r="E17" s="87"/>
      <c r="F17" s="87"/>
      <c r="G17" s="87"/>
      <c r="H17" s="87"/>
      <c r="J17" s="87"/>
      <c r="K17" s="1" t="s">
        <v>286</v>
      </c>
      <c r="L17" s="11"/>
      <c r="M17" s="13"/>
      <c r="O17" s="88"/>
      <c r="P17" s="89"/>
      <c r="Q17" s="87"/>
      <c r="R17" s="88"/>
      <c r="S17" s="89"/>
      <c r="T17" s="87"/>
      <c r="U17" s="87"/>
      <c r="V17" s="87"/>
      <c r="W17" s="87"/>
      <c r="X17" s="87"/>
      <c r="Y17" s="89"/>
      <c r="Z17" s="87"/>
    </row>
    <row r="18" spans="1:26">
      <c r="L18" s="11"/>
      <c r="M18" s="12"/>
      <c r="O18" s="64"/>
      <c r="P18" s="64"/>
      <c r="R18" s="64"/>
      <c r="S18" s="64"/>
      <c r="Y18" s="64"/>
    </row>
    <row r="19" spans="1:26">
      <c r="K19" s="12"/>
      <c r="L19" s="11"/>
      <c r="M19" s="12"/>
      <c r="O19" s="64"/>
      <c r="P19" s="64"/>
      <c r="R19" s="64"/>
      <c r="S19" s="64"/>
      <c r="Y19" s="64"/>
    </row>
  </sheetData>
  <sortState xmlns:xlrd2="http://schemas.microsoft.com/office/spreadsheetml/2017/richdata2" ref="A11:Z13">
    <sortCondition ref="A11:A13"/>
  </sortState>
  <mergeCells count="25">
    <mergeCell ref="A6:Z6"/>
    <mergeCell ref="A1:Z1"/>
    <mergeCell ref="A2:Z2"/>
    <mergeCell ref="A3:Z3"/>
    <mergeCell ref="A4:Z4"/>
    <mergeCell ref="A5:Z5"/>
    <mergeCell ref="O9:Q9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N9"/>
    <mergeCell ref="Z9:Z10"/>
    <mergeCell ref="R9:T9"/>
    <mergeCell ref="U9:U10"/>
    <mergeCell ref="V9:V10"/>
    <mergeCell ref="W9:W10"/>
    <mergeCell ref="X9:X10"/>
    <mergeCell ref="Y9:Y10"/>
  </mergeCells>
  <pageMargins left="0.47" right="0.15748031496062992" top="0.51" bottom="0.15748031496062992" header="0.23622047244094491" footer="0.15748031496062992"/>
  <pageSetup paperSize="9" scale="65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F0"/>
  </sheetPr>
  <dimension ref="A1:AA1974"/>
  <sheetViews>
    <sheetView view="pageBreakPreview" zoomScale="75" zoomScaleSheetLayoutView="75" workbookViewId="0">
      <selection activeCell="M18" sqref="M18"/>
    </sheetView>
  </sheetViews>
  <sheetFormatPr defaultColWidth="9.16796875" defaultRowHeight="12.75"/>
  <cols>
    <col min="1" max="1" width="5.12109375" style="17" customWidth="1"/>
    <col min="2" max="2" width="4.71875" style="17" hidden="1" customWidth="1"/>
    <col min="3" max="3" width="7.14453125" style="17" customWidth="1"/>
    <col min="4" max="4" width="24.00390625" style="17" customWidth="1"/>
    <col min="5" max="5" width="10.11328125" style="17" customWidth="1"/>
    <col min="6" max="6" width="7.01171875" style="17" customWidth="1"/>
    <col min="7" max="7" width="38.16015625" style="17" customWidth="1"/>
    <col min="8" max="8" width="9.84375" style="17" customWidth="1"/>
    <col min="9" max="9" width="18.609375" style="17" customWidth="1"/>
    <col min="10" max="10" width="12.67578125" style="17" hidden="1" customWidth="1"/>
    <col min="11" max="11" width="26.56640625" style="17" customWidth="1"/>
    <col min="12" max="12" width="6.203125" style="27" customWidth="1"/>
    <col min="13" max="13" width="9.16796875" style="26" customWidth="1"/>
    <col min="14" max="14" width="3.7734375" style="17" customWidth="1"/>
    <col min="15" max="15" width="6.3359375" style="27" customWidth="1"/>
    <col min="16" max="16" width="8.8984375" style="26" customWidth="1"/>
    <col min="17" max="17" width="3.7734375" style="17" customWidth="1"/>
    <col min="18" max="18" width="6.3359375" style="27" customWidth="1"/>
    <col min="19" max="19" width="9.16796875" style="26" customWidth="1"/>
    <col min="20" max="20" width="3.7734375" style="17" customWidth="1"/>
    <col min="21" max="22" width="4.8515625" style="17" customWidth="1"/>
    <col min="23" max="23" width="6.47265625" style="17" customWidth="1"/>
    <col min="24" max="24" width="6.3359375" style="17" hidden="1" customWidth="1"/>
    <col min="25" max="25" width="9.70703125" style="26" customWidth="1"/>
    <col min="26" max="26" width="7.55078125" style="17" hidden="1" customWidth="1"/>
    <col min="27" max="16384" width="9.16796875" style="17"/>
  </cols>
  <sheetData>
    <row r="1" spans="1:27" ht="54.75" customHeight="1">
      <c r="A1" s="277" t="s">
        <v>382</v>
      </c>
      <c r="B1" s="277"/>
      <c r="C1" s="277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</row>
    <row r="2" spans="1:27" ht="6.75" customHeight="1">
      <c r="A2" s="277"/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</row>
    <row r="3" spans="1:27" s="19" customFormat="1" ht="15.95" customHeight="1">
      <c r="A3" s="280" t="s">
        <v>26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</row>
    <row r="4" spans="1:27" s="20" customFormat="1" ht="20.25" customHeight="1">
      <c r="A4" s="317" t="s">
        <v>196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</row>
    <row r="5" spans="1:27" s="227" customFormat="1" ht="15" hidden="1" customHeight="1">
      <c r="A5" s="318"/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/>
      <c r="W5" s="318"/>
      <c r="X5" s="318"/>
      <c r="Y5" s="318"/>
      <c r="Z5" s="318"/>
    </row>
    <row r="6" spans="1:27" s="2" customFormat="1" ht="6.75" hidden="1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spans="1:27" s="8" customFormat="1" ht="15" customHeight="1">
      <c r="A7" s="58" t="s">
        <v>147</v>
      </c>
      <c r="B7" s="3"/>
      <c r="C7" s="3"/>
      <c r="D7" s="4"/>
      <c r="E7" s="4"/>
      <c r="F7" s="4"/>
      <c r="G7" s="4"/>
      <c r="H7" s="4"/>
      <c r="I7" s="5"/>
      <c r="J7" s="5"/>
      <c r="K7" s="3"/>
      <c r="L7" s="6"/>
      <c r="M7" s="7"/>
      <c r="O7" s="6"/>
      <c r="P7" s="9"/>
      <c r="R7" s="6"/>
      <c r="S7" s="9"/>
      <c r="Y7" s="176" t="s">
        <v>264</v>
      </c>
      <c r="Z7" s="10"/>
    </row>
    <row r="8" spans="1:27" s="21" customFormat="1" ht="20.100000000000001" customHeight="1">
      <c r="A8" s="273" t="s">
        <v>25</v>
      </c>
      <c r="B8" s="270" t="s">
        <v>2</v>
      </c>
      <c r="C8" s="273" t="s">
        <v>56</v>
      </c>
      <c r="D8" s="268" t="s">
        <v>14</v>
      </c>
      <c r="E8" s="268" t="s">
        <v>3</v>
      </c>
      <c r="F8" s="273" t="s">
        <v>13</v>
      </c>
      <c r="G8" s="268" t="s">
        <v>15</v>
      </c>
      <c r="H8" s="268" t="s">
        <v>3</v>
      </c>
      <c r="I8" s="268" t="s">
        <v>4</v>
      </c>
      <c r="J8" s="225"/>
      <c r="K8" s="268" t="s">
        <v>6</v>
      </c>
      <c r="L8" s="269" t="s">
        <v>98</v>
      </c>
      <c r="M8" s="269"/>
      <c r="N8" s="269"/>
      <c r="O8" s="269" t="s">
        <v>17</v>
      </c>
      <c r="P8" s="269"/>
      <c r="Q8" s="269"/>
      <c r="R8" s="269" t="s">
        <v>149</v>
      </c>
      <c r="S8" s="269"/>
      <c r="T8" s="269"/>
      <c r="U8" s="270" t="s">
        <v>18</v>
      </c>
      <c r="V8" s="270" t="s">
        <v>148</v>
      </c>
      <c r="W8" s="273" t="s">
        <v>19</v>
      </c>
      <c r="X8" s="274" t="s">
        <v>20</v>
      </c>
      <c r="Y8" s="275" t="s">
        <v>21</v>
      </c>
      <c r="Z8" s="268" t="s">
        <v>22</v>
      </c>
    </row>
    <row r="9" spans="1:27" s="21" customFormat="1" ht="49.5" customHeight="1">
      <c r="A9" s="273"/>
      <c r="B9" s="270"/>
      <c r="C9" s="273"/>
      <c r="D9" s="268"/>
      <c r="E9" s="268"/>
      <c r="F9" s="273"/>
      <c r="G9" s="268"/>
      <c r="H9" s="268"/>
      <c r="I9" s="268"/>
      <c r="J9" s="225"/>
      <c r="K9" s="268"/>
      <c r="L9" s="14" t="s">
        <v>23</v>
      </c>
      <c r="M9" s="15" t="s">
        <v>24</v>
      </c>
      <c r="N9" s="16" t="s">
        <v>25</v>
      </c>
      <c r="O9" s="14" t="s">
        <v>23</v>
      </c>
      <c r="P9" s="15" t="s">
        <v>24</v>
      </c>
      <c r="Q9" s="16" t="s">
        <v>25</v>
      </c>
      <c r="R9" s="14" t="s">
        <v>23</v>
      </c>
      <c r="S9" s="15" t="s">
        <v>24</v>
      </c>
      <c r="T9" s="16" t="s">
        <v>25</v>
      </c>
      <c r="U9" s="270"/>
      <c r="V9" s="270"/>
      <c r="W9" s="273"/>
      <c r="X9" s="274"/>
      <c r="Y9" s="275"/>
      <c r="Z9" s="268"/>
    </row>
    <row r="10" spans="1:27" s="2" customFormat="1" ht="44.25" customHeight="1">
      <c r="A10" s="314" t="s">
        <v>403</v>
      </c>
      <c r="B10" s="315"/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315"/>
      <c r="P10" s="315"/>
      <c r="Q10" s="315"/>
      <c r="R10" s="315"/>
      <c r="S10" s="315"/>
      <c r="T10" s="315"/>
      <c r="U10" s="315"/>
      <c r="V10" s="315"/>
      <c r="W10" s="315"/>
      <c r="X10" s="315"/>
      <c r="Y10" s="315"/>
      <c r="Z10" s="316"/>
      <c r="AA10" s="154"/>
    </row>
    <row r="11" spans="1:27" s="47" customFormat="1" ht="44.25" customHeight="1">
      <c r="A11" s="221" t="s">
        <v>97</v>
      </c>
      <c r="B11" s="60"/>
      <c r="C11" s="238" t="s">
        <v>313</v>
      </c>
      <c r="D11" s="206" t="s">
        <v>223</v>
      </c>
      <c r="E11" s="204" t="s">
        <v>224</v>
      </c>
      <c r="F11" s="203" t="s">
        <v>34</v>
      </c>
      <c r="G11" s="199" t="s">
        <v>225</v>
      </c>
      <c r="H11" s="200" t="s">
        <v>226</v>
      </c>
      <c r="I11" s="203" t="s">
        <v>227</v>
      </c>
      <c r="J11" s="203" t="s">
        <v>54</v>
      </c>
      <c r="K11" s="201" t="s">
        <v>88</v>
      </c>
      <c r="L11" s="228">
        <v>222.5</v>
      </c>
      <c r="M11" s="229">
        <f>L11/3.4-IF($U11=1,0.5,IF($U11=2,1.5,0))</f>
        <v>65.441176470588232</v>
      </c>
      <c r="N11" s="34"/>
      <c r="O11" s="228">
        <v>226.5</v>
      </c>
      <c r="P11" s="229">
        <f>O11/3.4-IF($U11=1,0.5,IF($U11=2,1.5,0))</f>
        <v>66.617647058823536</v>
      </c>
      <c r="Q11" s="34"/>
      <c r="R11" s="228">
        <v>220</v>
      </c>
      <c r="S11" s="229">
        <f>R11/3.4-IF($U11=1,0.5,IF($U11=2,1.5,0))</f>
        <v>64.705882352941174</v>
      </c>
      <c r="T11" s="34"/>
      <c r="U11" s="230"/>
      <c r="V11" s="230"/>
      <c r="W11" s="228">
        <f t="shared" ref="W11:W17" si="0">L11+O11+R11</f>
        <v>669</v>
      </c>
      <c r="X11" s="231"/>
      <c r="Y11" s="229">
        <f t="shared" ref="Y11:Y17" si="1">ROUND(SUM(M11,P11,S11)/3,3)</f>
        <v>65.587999999999994</v>
      </c>
      <c r="Z11" s="46" t="s">
        <v>37</v>
      </c>
    </row>
    <row r="12" spans="1:27" s="2" customFormat="1" ht="44.25" customHeight="1">
      <c r="A12" s="314" t="s">
        <v>400</v>
      </c>
      <c r="B12" s="315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15"/>
      <c r="V12" s="315"/>
      <c r="W12" s="315"/>
      <c r="X12" s="315"/>
      <c r="Y12" s="315"/>
      <c r="Z12" s="316"/>
      <c r="AA12" s="154"/>
    </row>
    <row r="13" spans="1:27" s="47" customFormat="1" ht="44.25" customHeight="1">
      <c r="A13" s="221" t="s">
        <v>97</v>
      </c>
      <c r="B13" s="60"/>
      <c r="C13" s="238" t="s">
        <v>340</v>
      </c>
      <c r="D13" s="202" t="s">
        <v>158</v>
      </c>
      <c r="E13" s="200" t="s">
        <v>159</v>
      </c>
      <c r="F13" s="203" t="s">
        <v>34</v>
      </c>
      <c r="G13" s="199" t="s">
        <v>339</v>
      </c>
      <c r="H13" s="200" t="s">
        <v>160</v>
      </c>
      <c r="I13" s="203" t="s">
        <v>161</v>
      </c>
      <c r="J13" s="203" t="s">
        <v>55</v>
      </c>
      <c r="K13" s="201" t="s">
        <v>92</v>
      </c>
      <c r="L13" s="228">
        <v>224</v>
      </c>
      <c r="M13" s="229">
        <f>L13/3.4-IF($U13=1,0.5,IF($U13=2,1.5,0))</f>
        <v>65.882352941176478</v>
      </c>
      <c r="N13" s="34"/>
      <c r="O13" s="228">
        <v>231.5</v>
      </c>
      <c r="P13" s="229">
        <f>O13/3.4-IF($U13=1,0.5,IF($U13=2,1.5,0))</f>
        <v>68.088235294117652</v>
      </c>
      <c r="Q13" s="34"/>
      <c r="R13" s="228">
        <v>227</v>
      </c>
      <c r="S13" s="229">
        <f>R13/3.4-IF($U13=1,0.5,IF($U13=2,1.5,0))</f>
        <v>66.764705882352942</v>
      </c>
      <c r="T13" s="34"/>
      <c r="U13" s="230"/>
      <c r="V13" s="230"/>
      <c r="W13" s="228">
        <f t="shared" si="0"/>
        <v>682.5</v>
      </c>
      <c r="X13" s="231"/>
      <c r="Y13" s="229">
        <f t="shared" si="1"/>
        <v>66.912000000000006</v>
      </c>
      <c r="Z13" s="46" t="s">
        <v>37</v>
      </c>
    </row>
    <row r="14" spans="1:27" s="2" customFormat="1" ht="44.25" customHeight="1">
      <c r="A14" s="314" t="s">
        <v>401</v>
      </c>
      <c r="B14" s="315"/>
      <c r="C14" s="315"/>
      <c r="D14" s="315"/>
      <c r="E14" s="315"/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5"/>
      <c r="X14" s="315"/>
      <c r="Y14" s="315"/>
      <c r="Z14" s="316"/>
      <c r="AA14" s="154"/>
    </row>
    <row r="15" spans="1:27" s="47" customFormat="1" ht="44.25" customHeight="1">
      <c r="A15" s="221" t="s">
        <v>97</v>
      </c>
      <c r="B15" s="60"/>
      <c r="C15" s="238" t="s">
        <v>383</v>
      </c>
      <c r="D15" s="206" t="s">
        <v>252</v>
      </c>
      <c r="E15" s="204" t="s">
        <v>253</v>
      </c>
      <c r="F15" s="255">
        <v>1</v>
      </c>
      <c r="G15" s="207" t="s">
        <v>394</v>
      </c>
      <c r="H15" s="204" t="s">
        <v>105</v>
      </c>
      <c r="I15" s="255" t="s">
        <v>254</v>
      </c>
      <c r="J15" s="255" t="s">
        <v>46</v>
      </c>
      <c r="K15" s="222" t="s">
        <v>85</v>
      </c>
      <c r="L15" s="137">
        <v>220</v>
      </c>
      <c r="M15" s="252">
        <f>L15/3.5-IF($U15=1,0.5,IF($U15=2,1.5,0))</f>
        <v>62.857142857142854</v>
      </c>
      <c r="N15" s="45"/>
      <c r="O15" s="137">
        <v>223.5</v>
      </c>
      <c r="P15" s="252">
        <f>O15/3.5-IF($U15=1,0.5,IF($U15=2,1.5,0))</f>
        <v>63.857142857142854</v>
      </c>
      <c r="Q15" s="45"/>
      <c r="R15" s="137">
        <v>227</v>
      </c>
      <c r="S15" s="252">
        <f>R15/3.5-IF($U15=1,0.5,IF($U15=2,1.5,0))</f>
        <v>64.857142857142861</v>
      </c>
      <c r="T15" s="45"/>
      <c r="U15" s="139"/>
      <c r="V15" s="139"/>
      <c r="W15" s="137">
        <f t="shared" ref="W15" si="2">L15+O15+R15</f>
        <v>670.5</v>
      </c>
      <c r="X15" s="262"/>
      <c r="Y15" s="252">
        <f t="shared" ref="Y15" si="3">ROUND(SUM(M15,P15,S15)/3,3)</f>
        <v>63.856999999999999</v>
      </c>
      <c r="Z15" s="46" t="s">
        <v>37</v>
      </c>
    </row>
    <row r="16" spans="1:27" s="2" customFormat="1" ht="44.25" customHeight="1">
      <c r="A16" s="314" t="s">
        <v>402</v>
      </c>
      <c r="B16" s="315"/>
      <c r="C16" s="315"/>
      <c r="D16" s="315"/>
      <c r="E16" s="315"/>
      <c r="F16" s="315"/>
      <c r="G16" s="315"/>
      <c r="H16" s="315"/>
      <c r="I16" s="315"/>
      <c r="J16" s="315"/>
      <c r="K16" s="315"/>
      <c r="L16" s="315"/>
      <c r="M16" s="315"/>
      <c r="N16" s="315"/>
      <c r="O16" s="315"/>
      <c r="P16" s="315"/>
      <c r="Q16" s="315"/>
      <c r="R16" s="315"/>
      <c r="S16" s="315"/>
      <c r="T16" s="315"/>
      <c r="U16" s="315"/>
      <c r="V16" s="315"/>
      <c r="W16" s="315"/>
      <c r="X16" s="315"/>
      <c r="Y16" s="315"/>
      <c r="Z16" s="316"/>
      <c r="AA16" s="154"/>
    </row>
    <row r="17" spans="1:26" s="47" customFormat="1" ht="44.25" customHeight="1">
      <c r="A17" s="221" t="s">
        <v>97</v>
      </c>
      <c r="B17" s="60"/>
      <c r="C17" s="238" t="s">
        <v>384</v>
      </c>
      <c r="D17" s="206" t="s">
        <v>252</v>
      </c>
      <c r="E17" s="204" t="s">
        <v>253</v>
      </c>
      <c r="F17" s="255">
        <v>1</v>
      </c>
      <c r="G17" s="207" t="s">
        <v>394</v>
      </c>
      <c r="H17" s="204" t="s">
        <v>105</v>
      </c>
      <c r="I17" s="255" t="s">
        <v>254</v>
      </c>
      <c r="J17" s="255" t="s">
        <v>46</v>
      </c>
      <c r="K17" s="222" t="s">
        <v>85</v>
      </c>
      <c r="L17" s="137">
        <v>231</v>
      </c>
      <c r="M17" s="252">
        <f>L17/3.7-IF($U17=1,0.5,IF($U17=2,1.5,0))</f>
        <v>62.432432432432428</v>
      </c>
      <c r="N17" s="45"/>
      <c r="O17" s="137">
        <v>235.5</v>
      </c>
      <c r="P17" s="252">
        <f>O17/3.7-IF($U17=1,0.5,IF($U17=2,1.5,0))</f>
        <v>63.648648648648646</v>
      </c>
      <c r="Q17" s="45"/>
      <c r="R17" s="137">
        <v>242.5</v>
      </c>
      <c r="S17" s="252">
        <f>R17/3.7-IF($U17=1,0.5,IF($U17=2,1.5,0))</f>
        <v>65.540540540540533</v>
      </c>
      <c r="T17" s="45"/>
      <c r="U17" s="139"/>
      <c r="V17" s="139"/>
      <c r="W17" s="137">
        <f t="shared" si="0"/>
        <v>709</v>
      </c>
      <c r="X17" s="262"/>
      <c r="Y17" s="252">
        <f t="shared" si="1"/>
        <v>63.874000000000002</v>
      </c>
      <c r="Z17" s="46" t="s">
        <v>37</v>
      </c>
    </row>
    <row r="18" spans="1:26" s="47" customFormat="1" ht="57.75" customHeight="1">
      <c r="A18" s="226"/>
      <c r="B18" s="61"/>
      <c r="C18" s="239"/>
      <c r="D18" s="240"/>
      <c r="E18" s="241"/>
      <c r="F18" s="242"/>
      <c r="G18" s="243"/>
      <c r="H18" s="241"/>
      <c r="I18" s="242"/>
      <c r="J18" s="242"/>
      <c r="K18" s="244"/>
      <c r="L18" s="245"/>
      <c r="M18" s="246"/>
      <c r="N18" s="50"/>
      <c r="O18" s="245"/>
      <c r="P18" s="246"/>
      <c r="Q18" s="50"/>
      <c r="R18" s="245"/>
      <c r="S18" s="246"/>
      <c r="T18" s="50"/>
      <c r="U18" s="247"/>
      <c r="V18" s="247"/>
      <c r="W18" s="245"/>
      <c r="X18" s="248"/>
      <c r="Y18" s="246"/>
      <c r="Z18" s="57"/>
    </row>
    <row r="19" spans="1:26" s="64" customFormat="1" ht="36.75" customHeight="1">
      <c r="A19" s="87"/>
      <c r="B19" s="87"/>
      <c r="C19" s="87"/>
      <c r="D19" s="87" t="s">
        <v>16</v>
      </c>
      <c r="E19" s="87"/>
      <c r="F19" s="87"/>
      <c r="G19" s="87"/>
      <c r="H19" s="87"/>
      <c r="J19" s="87"/>
      <c r="K19" s="92" t="s">
        <v>65</v>
      </c>
      <c r="L19" s="11"/>
      <c r="M19" s="12"/>
      <c r="N19" s="87"/>
      <c r="O19" s="88"/>
      <c r="P19" s="89"/>
      <c r="Q19" s="87"/>
      <c r="R19" s="88"/>
      <c r="S19" s="89"/>
      <c r="T19" s="87"/>
      <c r="U19" s="87"/>
      <c r="V19" s="87"/>
      <c r="W19" s="87"/>
      <c r="X19" s="87"/>
      <c r="Y19" s="89"/>
      <c r="Z19" s="87"/>
    </row>
    <row r="20" spans="1:26" s="64" customFormat="1" ht="36" customHeight="1">
      <c r="A20" s="87"/>
      <c r="B20" s="87"/>
      <c r="C20" s="87"/>
      <c r="D20" s="87"/>
      <c r="E20" s="87"/>
      <c r="F20" s="87"/>
      <c r="G20" s="87"/>
      <c r="H20" s="87"/>
      <c r="J20" s="87"/>
      <c r="K20" s="92"/>
      <c r="L20" s="11"/>
      <c r="M20" s="12"/>
      <c r="N20" s="87"/>
      <c r="O20" s="88"/>
      <c r="P20" s="89"/>
      <c r="Q20" s="87"/>
      <c r="R20" s="88"/>
      <c r="S20" s="89"/>
      <c r="T20" s="87"/>
      <c r="U20" s="87"/>
      <c r="V20" s="87"/>
      <c r="W20" s="87"/>
      <c r="X20" s="87"/>
      <c r="Y20" s="89"/>
      <c r="Z20" s="87"/>
    </row>
    <row r="21" spans="1:26" s="64" customFormat="1" ht="36.75" customHeight="1">
      <c r="A21" s="87"/>
      <c r="B21" s="87"/>
      <c r="C21" s="87"/>
      <c r="D21" s="87" t="s">
        <v>9</v>
      </c>
      <c r="E21" s="87"/>
      <c r="F21" s="87"/>
      <c r="G21" s="87"/>
      <c r="H21" s="87"/>
      <c r="J21" s="87"/>
      <c r="K21" s="1" t="s">
        <v>286</v>
      </c>
      <c r="L21" s="11"/>
      <c r="M21" s="13"/>
      <c r="O21" s="88"/>
      <c r="P21" s="89"/>
      <c r="Q21" s="87"/>
      <c r="R21" s="88"/>
      <c r="S21" s="89"/>
      <c r="T21" s="87"/>
      <c r="U21" s="87"/>
      <c r="V21" s="87"/>
      <c r="W21" s="87"/>
      <c r="X21" s="87"/>
      <c r="Y21" s="89"/>
      <c r="Z21" s="87"/>
    </row>
    <row r="29" spans="1:26">
      <c r="T29" s="26"/>
    </row>
    <row r="30" spans="1:26">
      <c r="T30" s="26"/>
    </row>
    <row r="31" spans="1:26">
      <c r="T31" s="26"/>
    </row>
    <row r="32" spans="1:26">
      <c r="K32" s="43"/>
      <c r="T32" s="26"/>
    </row>
    <row r="33" spans="11:20">
      <c r="K33" s="43"/>
      <c r="T33" s="26"/>
    </row>
    <row r="34" spans="11:20">
      <c r="K34" s="43"/>
      <c r="T34" s="26"/>
    </row>
    <row r="35" spans="11:20">
      <c r="K35" s="43"/>
      <c r="T35" s="26"/>
    </row>
    <row r="36" spans="11:20">
      <c r="K36" s="43"/>
      <c r="T36" s="26"/>
    </row>
    <row r="37" spans="11:20">
      <c r="K37" s="43"/>
      <c r="T37" s="26"/>
    </row>
    <row r="38" spans="11:20">
      <c r="K38" s="43"/>
      <c r="T38" s="26"/>
    </row>
    <row r="39" spans="11:20">
      <c r="K39" s="43"/>
      <c r="T39" s="26"/>
    </row>
    <row r="40" spans="11:20">
      <c r="K40" s="43"/>
      <c r="T40" s="26"/>
    </row>
    <row r="41" spans="11:20">
      <c r="K41" s="43"/>
      <c r="T41" s="26"/>
    </row>
    <row r="42" spans="11:20">
      <c r="K42" s="43"/>
      <c r="T42" s="26"/>
    </row>
    <row r="43" spans="11:20">
      <c r="K43" s="43"/>
      <c r="T43" s="26"/>
    </row>
    <row r="44" spans="11:20">
      <c r="K44" s="43"/>
      <c r="T44" s="26"/>
    </row>
    <row r="45" spans="11:20">
      <c r="K45" s="43"/>
      <c r="T45" s="26"/>
    </row>
    <row r="46" spans="11:20">
      <c r="K46" s="43"/>
      <c r="T46" s="26"/>
    </row>
    <row r="47" spans="11:20">
      <c r="K47" s="43"/>
      <c r="T47" s="26"/>
    </row>
    <row r="48" spans="11:20">
      <c r="K48" s="43"/>
      <c r="T48" s="26"/>
    </row>
    <row r="49" spans="11:20">
      <c r="K49" s="43"/>
      <c r="T49" s="26"/>
    </row>
    <row r="50" spans="11:20">
      <c r="K50" s="43"/>
      <c r="T50" s="26"/>
    </row>
    <row r="51" spans="11:20">
      <c r="K51" s="43"/>
      <c r="T51" s="26"/>
    </row>
    <row r="52" spans="11:20">
      <c r="K52" s="43"/>
      <c r="T52" s="26"/>
    </row>
    <row r="53" spans="11:20">
      <c r="K53" s="43"/>
      <c r="T53" s="26"/>
    </row>
    <row r="54" spans="11:20">
      <c r="K54" s="43"/>
      <c r="T54" s="26"/>
    </row>
    <row r="55" spans="11:20">
      <c r="K55" s="43"/>
      <c r="T55" s="26"/>
    </row>
    <row r="56" spans="11:20">
      <c r="K56" s="43"/>
      <c r="T56" s="26"/>
    </row>
    <row r="57" spans="11:20">
      <c r="K57" s="43"/>
      <c r="T57" s="26"/>
    </row>
    <row r="58" spans="11:20">
      <c r="K58" s="43"/>
      <c r="T58" s="26"/>
    </row>
    <row r="59" spans="11:20">
      <c r="K59" s="43"/>
      <c r="T59" s="26"/>
    </row>
    <row r="60" spans="11:20">
      <c r="K60" s="43"/>
      <c r="T60" s="26"/>
    </row>
    <row r="61" spans="11:20">
      <c r="K61" s="43"/>
      <c r="T61" s="26"/>
    </row>
    <row r="62" spans="11:20">
      <c r="K62" s="43"/>
      <c r="T62" s="26"/>
    </row>
    <row r="63" spans="11:20">
      <c r="K63" s="43"/>
      <c r="T63" s="26"/>
    </row>
    <row r="64" spans="11:20">
      <c r="K64" s="43"/>
      <c r="T64" s="26"/>
    </row>
    <row r="65" spans="11:20">
      <c r="K65" s="43"/>
      <c r="T65" s="26"/>
    </row>
    <row r="66" spans="11:20">
      <c r="K66" s="43"/>
      <c r="T66" s="26"/>
    </row>
    <row r="67" spans="11:20">
      <c r="K67" s="43"/>
      <c r="T67" s="26"/>
    </row>
    <row r="68" spans="11:20">
      <c r="K68" s="43"/>
      <c r="T68" s="26"/>
    </row>
    <row r="69" spans="11:20">
      <c r="K69" s="43"/>
      <c r="T69" s="26"/>
    </row>
    <row r="70" spans="11:20">
      <c r="K70" s="43"/>
      <c r="T70" s="26"/>
    </row>
    <row r="71" spans="11:20">
      <c r="K71" s="43"/>
      <c r="T71" s="26"/>
    </row>
    <row r="72" spans="11:20">
      <c r="K72" s="43"/>
      <c r="T72" s="26"/>
    </row>
    <row r="73" spans="11:20">
      <c r="K73" s="43"/>
      <c r="T73" s="26"/>
    </row>
    <row r="74" spans="11:20">
      <c r="K74" s="43"/>
      <c r="T74" s="26"/>
    </row>
    <row r="75" spans="11:20">
      <c r="K75" s="43"/>
      <c r="T75" s="26"/>
    </row>
    <row r="76" spans="11:20">
      <c r="K76" s="43"/>
      <c r="T76" s="26"/>
    </row>
    <row r="77" spans="11:20">
      <c r="K77" s="43"/>
      <c r="T77" s="26"/>
    </row>
    <row r="78" spans="11:20">
      <c r="K78" s="43"/>
      <c r="T78" s="26"/>
    </row>
    <row r="79" spans="11:20">
      <c r="K79" s="43"/>
      <c r="T79" s="26"/>
    </row>
    <row r="80" spans="11:20">
      <c r="K80" s="43"/>
      <c r="T80" s="26"/>
    </row>
    <row r="81" spans="11:20">
      <c r="K81" s="43"/>
      <c r="T81" s="26"/>
    </row>
    <row r="82" spans="11:20">
      <c r="K82" s="43"/>
      <c r="T82" s="26"/>
    </row>
    <row r="83" spans="11:20">
      <c r="K83" s="43"/>
      <c r="T83" s="26"/>
    </row>
    <row r="84" spans="11:20">
      <c r="K84" s="43"/>
      <c r="T84" s="26"/>
    </row>
    <row r="85" spans="11:20">
      <c r="K85" s="43"/>
      <c r="T85" s="26"/>
    </row>
    <row r="86" spans="11:20">
      <c r="K86" s="43"/>
      <c r="T86" s="26"/>
    </row>
    <row r="87" spans="11:20">
      <c r="K87" s="43"/>
      <c r="T87" s="26"/>
    </row>
    <row r="88" spans="11:20">
      <c r="K88" s="43"/>
      <c r="T88" s="26"/>
    </row>
    <row r="89" spans="11:20">
      <c r="K89" s="43"/>
      <c r="T89" s="26"/>
    </row>
    <row r="90" spans="11:20">
      <c r="K90" s="43"/>
      <c r="T90" s="26"/>
    </row>
    <row r="91" spans="11:20">
      <c r="K91" s="43"/>
      <c r="T91" s="26"/>
    </row>
    <row r="92" spans="11:20">
      <c r="K92" s="43"/>
      <c r="T92" s="26"/>
    </row>
    <row r="93" spans="11:20">
      <c r="K93" s="43"/>
      <c r="T93" s="26"/>
    </row>
    <row r="94" spans="11:20">
      <c r="K94" s="43"/>
      <c r="T94" s="26"/>
    </row>
    <row r="95" spans="11:20">
      <c r="K95" s="43"/>
      <c r="T95" s="26"/>
    </row>
    <row r="96" spans="11:20">
      <c r="K96" s="43"/>
      <c r="T96" s="26"/>
    </row>
    <row r="97" spans="11:20">
      <c r="K97" s="43"/>
      <c r="T97" s="26"/>
    </row>
    <row r="98" spans="11:20">
      <c r="K98" s="43"/>
      <c r="T98" s="26"/>
    </row>
    <row r="99" spans="11:20">
      <c r="K99" s="43"/>
      <c r="T99" s="26"/>
    </row>
    <row r="100" spans="11:20">
      <c r="K100" s="43"/>
      <c r="T100" s="26"/>
    </row>
    <row r="101" spans="11:20">
      <c r="K101" s="43"/>
      <c r="T101" s="26"/>
    </row>
    <row r="102" spans="11:20">
      <c r="K102" s="43"/>
      <c r="T102" s="26"/>
    </row>
    <row r="103" spans="11:20">
      <c r="K103" s="43"/>
      <c r="T103" s="26"/>
    </row>
    <row r="104" spans="11:20">
      <c r="K104" s="43"/>
      <c r="T104" s="26"/>
    </row>
    <row r="105" spans="11:20">
      <c r="K105" s="43"/>
      <c r="T105" s="26"/>
    </row>
    <row r="106" spans="11:20">
      <c r="K106" s="43"/>
      <c r="T106" s="26"/>
    </row>
    <row r="107" spans="11:20">
      <c r="K107" s="43"/>
      <c r="T107" s="26"/>
    </row>
    <row r="108" spans="11:20">
      <c r="K108" s="43"/>
      <c r="T108" s="26"/>
    </row>
    <row r="109" spans="11:20">
      <c r="K109" s="43"/>
      <c r="T109" s="26"/>
    </row>
    <row r="110" spans="11:20">
      <c r="K110" s="43"/>
      <c r="T110" s="26"/>
    </row>
    <row r="111" spans="11:20">
      <c r="K111" s="43"/>
      <c r="T111" s="26"/>
    </row>
    <row r="112" spans="11:20">
      <c r="K112" s="43"/>
      <c r="T112" s="26"/>
    </row>
    <row r="113" spans="11:20">
      <c r="K113" s="43"/>
      <c r="T113" s="26"/>
    </row>
    <row r="114" spans="11:20">
      <c r="K114" s="43"/>
      <c r="T114" s="26"/>
    </row>
    <row r="115" spans="11:20">
      <c r="K115" s="43"/>
      <c r="T115" s="26"/>
    </row>
    <row r="116" spans="11:20">
      <c r="K116" s="43"/>
      <c r="T116" s="26"/>
    </row>
    <row r="117" spans="11:20">
      <c r="K117" s="43"/>
      <c r="T117" s="26"/>
    </row>
    <row r="118" spans="11:20">
      <c r="K118" s="43"/>
      <c r="T118" s="26"/>
    </row>
    <row r="119" spans="11:20">
      <c r="K119" s="43"/>
      <c r="T119" s="26"/>
    </row>
    <row r="120" spans="11:20">
      <c r="K120" s="43"/>
      <c r="T120" s="26"/>
    </row>
    <row r="121" spans="11:20">
      <c r="K121" s="43"/>
      <c r="T121" s="26"/>
    </row>
    <row r="122" spans="11:20">
      <c r="K122" s="43"/>
      <c r="T122" s="26"/>
    </row>
    <row r="123" spans="11:20">
      <c r="K123" s="43"/>
      <c r="T123" s="26"/>
    </row>
    <row r="124" spans="11:20">
      <c r="K124" s="43"/>
      <c r="T124" s="26"/>
    </row>
    <row r="125" spans="11:20">
      <c r="K125" s="43"/>
      <c r="T125" s="26"/>
    </row>
    <row r="126" spans="11:20">
      <c r="K126" s="43"/>
      <c r="T126" s="26"/>
    </row>
    <row r="127" spans="11:20">
      <c r="K127" s="43"/>
      <c r="T127" s="26"/>
    </row>
    <row r="128" spans="11:20">
      <c r="K128" s="43"/>
      <c r="T128" s="26"/>
    </row>
    <row r="129" spans="11:20">
      <c r="K129" s="43"/>
      <c r="T129" s="26"/>
    </row>
    <row r="130" spans="11:20">
      <c r="K130" s="43"/>
      <c r="T130" s="26"/>
    </row>
    <row r="131" spans="11:20">
      <c r="K131" s="43"/>
      <c r="T131" s="26"/>
    </row>
    <row r="132" spans="11:20">
      <c r="K132" s="43"/>
      <c r="T132" s="26"/>
    </row>
    <row r="133" spans="11:20">
      <c r="K133" s="43"/>
      <c r="T133" s="26"/>
    </row>
    <row r="134" spans="11:20">
      <c r="K134" s="43"/>
      <c r="T134" s="26"/>
    </row>
    <row r="135" spans="11:20">
      <c r="K135" s="43"/>
      <c r="T135" s="26"/>
    </row>
    <row r="136" spans="11:20">
      <c r="K136" s="43"/>
      <c r="T136" s="26"/>
    </row>
    <row r="137" spans="11:20">
      <c r="K137" s="43"/>
      <c r="T137" s="26"/>
    </row>
    <row r="138" spans="11:20">
      <c r="K138" s="43"/>
      <c r="T138" s="26"/>
    </row>
    <row r="139" spans="11:20">
      <c r="K139" s="43"/>
      <c r="T139" s="26"/>
    </row>
    <row r="140" spans="11:20">
      <c r="K140" s="43"/>
      <c r="T140" s="26"/>
    </row>
    <row r="141" spans="11:20">
      <c r="K141" s="43"/>
      <c r="T141" s="26"/>
    </row>
    <row r="142" spans="11:20">
      <c r="K142" s="43"/>
      <c r="T142" s="26"/>
    </row>
    <row r="143" spans="11:20">
      <c r="K143" s="43"/>
      <c r="T143" s="26"/>
    </row>
    <row r="144" spans="11:20">
      <c r="K144" s="43"/>
      <c r="T144" s="26"/>
    </row>
    <row r="145" spans="11:20">
      <c r="K145" s="43"/>
      <c r="T145" s="26"/>
    </row>
    <row r="146" spans="11:20">
      <c r="K146" s="43"/>
      <c r="T146" s="26"/>
    </row>
    <row r="147" spans="11:20">
      <c r="K147" s="43"/>
      <c r="T147" s="26"/>
    </row>
    <row r="148" spans="11:20">
      <c r="K148" s="43"/>
      <c r="T148" s="26"/>
    </row>
    <row r="149" spans="11:20">
      <c r="K149" s="43"/>
      <c r="T149" s="26"/>
    </row>
    <row r="150" spans="11:20">
      <c r="K150" s="43"/>
      <c r="T150" s="26"/>
    </row>
    <row r="151" spans="11:20">
      <c r="K151" s="43"/>
      <c r="T151" s="26"/>
    </row>
    <row r="152" spans="11:20">
      <c r="K152" s="43"/>
      <c r="T152" s="26"/>
    </row>
    <row r="153" spans="11:20">
      <c r="K153" s="43"/>
      <c r="T153" s="26"/>
    </row>
    <row r="154" spans="11:20">
      <c r="K154" s="43"/>
      <c r="T154" s="26"/>
    </row>
    <row r="155" spans="11:20">
      <c r="K155" s="43"/>
      <c r="T155" s="26"/>
    </row>
    <row r="156" spans="11:20">
      <c r="K156" s="43"/>
      <c r="T156" s="26"/>
    </row>
    <row r="157" spans="11:20">
      <c r="K157" s="43"/>
      <c r="T157" s="26"/>
    </row>
    <row r="158" spans="11:20">
      <c r="K158" s="43"/>
      <c r="T158" s="26"/>
    </row>
    <row r="159" spans="11:20">
      <c r="K159" s="43"/>
      <c r="T159" s="26"/>
    </row>
    <row r="160" spans="11:20">
      <c r="K160" s="43"/>
      <c r="T160" s="26"/>
    </row>
    <row r="161" spans="11:20">
      <c r="K161" s="43"/>
      <c r="T161" s="26"/>
    </row>
    <row r="162" spans="11:20">
      <c r="K162" s="43"/>
      <c r="T162" s="26"/>
    </row>
    <row r="163" spans="11:20">
      <c r="K163" s="43"/>
      <c r="T163" s="26"/>
    </row>
    <row r="164" spans="11:20">
      <c r="K164" s="43"/>
      <c r="T164" s="26"/>
    </row>
    <row r="165" spans="11:20">
      <c r="K165" s="43"/>
      <c r="T165" s="26"/>
    </row>
    <row r="166" spans="11:20">
      <c r="K166" s="43"/>
      <c r="T166" s="26"/>
    </row>
    <row r="167" spans="11:20">
      <c r="K167" s="43"/>
      <c r="T167" s="26"/>
    </row>
    <row r="168" spans="11:20">
      <c r="K168" s="43"/>
      <c r="T168" s="26"/>
    </row>
    <row r="169" spans="11:20">
      <c r="K169" s="43"/>
      <c r="T169" s="26"/>
    </row>
    <row r="170" spans="11:20">
      <c r="K170" s="43"/>
      <c r="T170" s="26"/>
    </row>
    <row r="171" spans="11:20">
      <c r="K171" s="43"/>
      <c r="T171" s="26"/>
    </row>
    <row r="172" spans="11:20">
      <c r="K172" s="43"/>
      <c r="T172" s="26"/>
    </row>
    <row r="173" spans="11:20">
      <c r="K173" s="43"/>
      <c r="T173" s="26"/>
    </row>
    <row r="174" spans="11:20">
      <c r="K174" s="43"/>
      <c r="T174" s="26"/>
    </row>
    <row r="175" spans="11:20">
      <c r="K175" s="43"/>
      <c r="T175" s="26"/>
    </row>
    <row r="176" spans="11:20">
      <c r="K176" s="43"/>
      <c r="T176" s="26"/>
    </row>
    <row r="177" spans="11:20">
      <c r="K177" s="43"/>
      <c r="T177" s="26"/>
    </row>
    <row r="178" spans="11:20">
      <c r="K178" s="43"/>
      <c r="T178" s="26"/>
    </row>
    <row r="179" spans="11:20">
      <c r="K179" s="43"/>
      <c r="T179" s="26"/>
    </row>
    <row r="180" spans="11:20">
      <c r="K180" s="43"/>
      <c r="T180" s="26"/>
    </row>
    <row r="181" spans="11:20">
      <c r="K181" s="43"/>
      <c r="T181" s="26"/>
    </row>
    <row r="182" spans="11:20">
      <c r="K182" s="43"/>
      <c r="T182" s="26"/>
    </row>
    <row r="183" spans="11:20">
      <c r="K183" s="43"/>
      <c r="T183" s="26"/>
    </row>
    <row r="184" spans="11:20">
      <c r="K184" s="43"/>
      <c r="T184" s="26"/>
    </row>
    <row r="185" spans="11:20">
      <c r="K185" s="43"/>
      <c r="T185" s="26"/>
    </row>
    <row r="186" spans="11:20">
      <c r="K186" s="43"/>
      <c r="T186" s="26"/>
    </row>
    <row r="187" spans="11:20">
      <c r="K187" s="43"/>
      <c r="T187" s="26"/>
    </row>
    <row r="188" spans="11:20">
      <c r="K188" s="43"/>
      <c r="T188" s="26"/>
    </row>
    <row r="189" spans="11:20">
      <c r="K189" s="43"/>
      <c r="T189" s="26"/>
    </row>
    <row r="190" spans="11:20">
      <c r="K190" s="43"/>
      <c r="T190" s="26"/>
    </row>
    <row r="191" spans="11:20">
      <c r="K191" s="43"/>
      <c r="T191" s="26"/>
    </row>
    <row r="192" spans="11:20">
      <c r="K192" s="43"/>
      <c r="T192" s="26"/>
    </row>
    <row r="193" spans="11:20">
      <c r="K193" s="43"/>
      <c r="T193" s="26"/>
    </row>
    <row r="194" spans="11:20">
      <c r="K194" s="43"/>
      <c r="T194" s="26"/>
    </row>
    <row r="195" spans="11:20">
      <c r="K195" s="43"/>
      <c r="T195" s="26"/>
    </row>
    <row r="196" spans="11:20">
      <c r="K196" s="43"/>
      <c r="T196" s="26"/>
    </row>
    <row r="197" spans="11:20">
      <c r="K197" s="43"/>
      <c r="T197" s="26"/>
    </row>
    <row r="198" spans="11:20">
      <c r="K198" s="43"/>
      <c r="T198" s="26"/>
    </row>
    <row r="199" spans="11:20">
      <c r="K199" s="43"/>
      <c r="T199" s="26"/>
    </row>
    <row r="200" spans="11:20">
      <c r="K200" s="43"/>
      <c r="T200" s="26"/>
    </row>
    <row r="201" spans="11:20">
      <c r="K201" s="43"/>
      <c r="T201" s="26"/>
    </row>
    <row r="202" spans="11:20">
      <c r="K202" s="43"/>
      <c r="T202" s="26"/>
    </row>
    <row r="203" spans="11:20">
      <c r="K203" s="43"/>
      <c r="T203" s="26"/>
    </row>
    <row r="204" spans="11:20">
      <c r="K204" s="43"/>
      <c r="T204" s="26"/>
    </row>
    <row r="205" spans="11:20">
      <c r="K205" s="43"/>
      <c r="T205" s="26"/>
    </row>
    <row r="206" spans="11:20">
      <c r="K206" s="43"/>
      <c r="T206" s="26"/>
    </row>
    <row r="207" spans="11:20">
      <c r="K207" s="43"/>
      <c r="T207" s="26"/>
    </row>
    <row r="208" spans="11:20">
      <c r="K208" s="43"/>
      <c r="T208" s="26"/>
    </row>
    <row r="209" spans="11:20">
      <c r="K209" s="43"/>
      <c r="T209" s="26"/>
    </row>
    <row r="210" spans="11:20">
      <c r="K210" s="43"/>
      <c r="T210" s="26"/>
    </row>
    <row r="211" spans="11:20">
      <c r="K211" s="43"/>
      <c r="T211" s="26"/>
    </row>
    <row r="212" spans="11:20">
      <c r="K212" s="43"/>
      <c r="T212" s="26"/>
    </row>
    <row r="213" spans="11:20">
      <c r="K213" s="43"/>
      <c r="T213" s="26"/>
    </row>
    <row r="214" spans="11:20">
      <c r="K214" s="43"/>
      <c r="T214" s="26"/>
    </row>
    <row r="215" spans="11:20">
      <c r="K215" s="43"/>
      <c r="T215" s="26"/>
    </row>
    <row r="216" spans="11:20">
      <c r="K216" s="43"/>
      <c r="T216" s="26"/>
    </row>
    <row r="217" spans="11:20">
      <c r="K217" s="43"/>
      <c r="T217" s="26"/>
    </row>
    <row r="218" spans="11:20">
      <c r="K218" s="43"/>
      <c r="T218" s="26"/>
    </row>
    <row r="219" spans="11:20">
      <c r="K219" s="43"/>
      <c r="T219" s="26"/>
    </row>
    <row r="220" spans="11:20">
      <c r="K220" s="43"/>
      <c r="T220" s="26"/>
    </row>
    <row r="221" spans="11:20">
      <c r="K221" s="43"/>
      <c r="T221" s="26"/>
    </row>
    <row r="222" spans="11:20">
      <c r="K222" s="43"/>
      <c r="T222" s="26"/>
    </row>
    <row r="223" spans="11:20">
      <c r="K223" s="43"/>
      <c r="T223" s="26"/>
    </row>
    <row r="224" spans="11:20">
      <c r="K224" s="43"/>
      <c r="T224" s="26"/>
    </row>
    <row r="225" spans="11:20">
      <c r="K225" s="43"/>
      <c r="T225" s="26"/>
    </row>
    <row r="226" spans="11:20">
      <c r="K226" s="43"/>
      <c r="T226" s="26"/>
    </row>
    <row r="227" spans="11:20">
      <c r="K227" s="43"/>
      <c r="T227" s="26"/>
    </row>
    <row r="228" spans="11:20">
      <c r="K228" s="43"/>
      <c r="T228" s="26"/>
    </row>
    <row r="229" spans="11:20">
      <c r="K229" s="43"/>
      <c r="T229" s="26"/>
    </row>
    <row r="230" spans="11:20">
      <c r="K230" s="43"/>
      <c r="T230" s="26"/>
    </row>
    <row r="231" spans="11:20">
      <c r="K231" s="43"/>
      <c r="T231" s="26"/>
    </row>
    <row r="232" spans="11:20">
      <c r="K232" s="43"/>
      <c r="T232" s="26"/>
    </row>
    <row r="233" spans="11:20">
      <c r="K233" s="43"/>
      <c r="T233" s="26"/>
    </row>
    <row r="234" spans="11:20">
      <c r="K234" s="43"/>
      <c r="T234" s="26"/>
    </row>
    <row r="235" spans="11:20">
      <c r="K235" s="43"/>
      <c r="T235" s="26"/>
    </row>
    <row r="236" spans="11:20">
      <c r="K236" s="43"/>
      <c r="T236" s="26"/>
    </row>
    <row r="237" spans="11:20">
      <c r="K237" s="43"/>
      <c r="T237" s="26"/>
    </row>
    <row r="238" spans="11:20">
      <c r="K238" s="43"/>
      <c r="T238" s="26"/>
    </row>
    <row r="239" spans="11:20">
      <c r="K239" s="43"/>
      <c r="T239" s="26"/>
    </row>
    <row r="240" spans="11:20">
      <c r="K240" s="43"/>
      <c r="T240" s="26"/>
    </row>
    <row r="241" spans="11:20">
      <c r="K241" s="43"/>
      <c r="T241" s="26"/>
    </row>
    <row r="242" spans="11:20">
      <c r="K242" s="43"/>
      <c r="T242" s="26"/>
    </row>
    <row r="243" spans="11:20">
      <c r="K243" s="43"/>
      <c r="T243" s="26"/>
    </row>
    <row r="244" spans="11:20">
      <c r="K244" s="43"/>
      <c r="T244" s="26"/>
    </row>
    <row r="245" spans="11:20">
      <c r="K245" s="43"/>
      <c r="T245" s="26"/>
    </row>
    <row r="246" spans="11:20">
      <c r="K246" s="43"/>
      <c r="T246" s="26"/>
    </row>
    <row r="247" spans="11:20">
      <c r="K247" s="43"/>
      <c r="T247" s="26"/>
    </row>
    <row r="248" spans="11:20">
      <c r="K248" s="43"/>
      <c r="T248" s="26"/>
    </row>
    <row r="249" spans="11:20">
      <c r="K249" s="43"/>
      <c r="T249" s="26"/>
    </row>
    <row r="250" spans="11:20">
      <c r="K250" s="43"/>
      <c r="T250" s="26"/>
    </row>
    <row r="251" spans="11:20">
      <c r="K251" s="43"/>
      <c r="T251" s="26"/>
    </row>
    <row r="252" spans="11:20">
      <c r="K252" s="43"/>
      <c r="T252" s="26"/>
    </row>
    <row r="253" spans="11:20">
      <c r="K253" s="43"/>
      <c r="T253" s="26"/>
    </row>
    <row r="254" spans="11:20">
      <c r="K254" s="43"/>
      <c r="T254" s="26"/>
    </row>
    <row r="255" spans="11:20">
      <c r="K255" s="43"/>
      <c r="T255" s="26"/>
    </row>
    <row r="256" spans="11:20">
      <c r="K256" s="43"/>
      <c r="T256" s="26"/>
    </row>
    <row r="257" spans="11:20">
      <c r="K257" s="43"/>
      <c r="T257" s="26"/>
    </row>
    <row r="258" spans="11:20">
      <c r="K258" s="43"/>
      <c r="T258" s="26"/>
    </row>
    <row r="259" spans="11:20">
      <c r="K259" s="43"/>
      <c r="T259" s="26"/>
    </row>
    <row r="260" spans="11:20">
      <c r="K260" s="43"/>
      <c r="T260" s="26"/>
    </row>
    <row r="261" spans="11:20">
      <c r="K261" s="43"/>
      <c r="T261" s="26"/>
    </row>
    <row r="262" spans="11:20">
      <c r="K262" s="43"/>
      <c r="T262" s="26"/>
    </row>
    <row r="263" spans="11:20">
      <c r="K263" s="43"/>
      <c r="T263" s="26"/>
    </row>
    <row r="264" spans="11:20">
      <c r="K264" s="43"/>
      <c r="T264" s="26"/>
    </row>
    <row r="265" spans="11:20">
      <c r="K265" s="43"/>
      <c r="T265" s="26"/>
    </row>
    <row r="266" spans="11:20">
      <c r="K266" s="43"/>
      <c r="T266" s="26"/>
    </row>
    <row r="267" spans="11:20">
      <c r="K267" s="43"/>
      <c r="T267" s="26"/>
    </row>
    <row r="268" spans="11:20">
      <c r="K268" s="43"/>
      <c r="T268" s="26"/>
    </row>
    <row r="269" spans="11:20">
      <c r="K269" s="43"/>
      <c r="T269" s="26"/>
    </row>
    <row r="270" spans="11:20">
      <c r="K270" s="43"/>
      <c r="T270" s="26"/>
    </row>
    <row r="271" spans="11:20">
      <c r="K271" s="43"/>
      <c r="T271" s="26"/>
    </row>
    <row r="272" spans="11:20">
      <c r="K272" s="43"/>
      <c r="T272" s="26"/>
    </row>
    <row r="273" spans="11:20">
      <c r="K273" s="43"/>
      <c r="T273" s="26"/>
    </row>
    <row r="274" spans="11:20">
      <c r="K274" s="43"/>
      <c r="T274" s="26"/>
    </row>
    <row r="275" spans="11:20">
      <c r="K275" s="43"/>
      <c r="T275" s="26"/>
    </row>
    <row r="276" spans="11:20">
      <c r="K276" s="43"/>
      <c r="T276" s="26"/>
    </row>
    <row r="277" spans="11:20">
      <c r="K277" s="43"/>
      <c r="T277" s="26"/>
    </row>
    <row r="278" spans="11:20">
      <c r="K278" s="43"/>
      <c r="T278" s="26"/>
    </row>
    <row r="279" spans="11:20">
      <c r="K279" s="43"/>
      <c r="T279" s="26"/>
    </row>
    <row r="280" spans="11:20">
      <c r="K280" s="43"/>
      <c r="T280" s="26"/>
    </row>
    <row r="281" spans="11:20">
      <c r="K281" s="43"/>
      <c r="T281" s="26"/>
    </row>
    <row r="282" spans="11:20">
      <c r="K282" s="43"/>
      <c r="T282" s="26"/>
    </row>
    <row r="283" spans="11:20">
      <c r="K283" s="43"/>
      <c r="T283" s="26"/>
    </row>
    <row r="284" spans="11:20">
      <c r="K284" s="43"/>
      <c r="T284" s="26"/>
    </row>
    <row r="285" spans="11:20">
      <c r="K285" s="43"/>
      <c r="T285" s="26"/>
    </row>
    <row r="286" spans="11:20">
      <c r="K286" s="43"/>
      <c r="T286" s="26"/>
    </row>
    <row r="287" spans="11:20">
      <c r="K287" s="43"/>
      <c r="T287" s="26"/>
    </row>
    <row r="288" spans="11:20">
      <c r="K288" s="43"/>
      <c r="T288" s="26"/>
    </row>
    <row r="289" spans="11:20">
      <c r="K289" s="43"/>
      <c r="T289" s="26"/>
    </row>
    <row r="290" spans="11:20">
      <c r="K290" s="43"/>
      <c r="T290" s="26"/>
    </row>
    <row r="291" spans="11:20">
      <c r="K291" s="43"/>
      <c r="T291" s="26"/>
    </row>
    <row r="292" spans="11:20">
      <c r="K292" s="43"/>
      <c r="T292" s="26"/>
    </row>
    <row r="293" spans="11:20">
      <c r="K293" s="43"/>
      <c r="T293" s="26"/>
    </row>
    <row r="294" spans="11:20">
      <c r="K294" s="43"/>
      <c r="T294" s="26"/>
    </row>
    <row r="295" spans="11:20">
      <c r="K295" s="43"/>
      <c r="T295" s="26"/>
    </row>
    <row r="296" spans="11:20">
      <c r="K296" s="43"/>
      <c r="T296" s="26"/>
    </row>
    <row r="297" spans="11:20">
      <c r="K297" s="43"/>
      <c r="T297" s="26"/>
    </row>
    <row r="298" spans="11:20">
      <c r="K298" s="43"/>
      <c r="T298" s="26"/>
    </row>
    <row r="299" spans="11:20">
      <c r="K299" s="43"/>
      <c r="T299" s="26"/>
    </row>
    <row r="300" spans="11:20">
      <c r="K300" s="43"/>
      <c r="T300" s="26"/>
    </row>
    <row r="301" spans="11:20">
      <c r="K301" s="43"/>
      <c r="T301" s="26"/>
    </row>
    <row r="302" spans="11:20">
      <c r="K302" s="43"/>
      <c r="T302" s="26"/>
    </row>
    <row r="303" spans="11:20">
      <c r="K303" s="43"/>
      <c r="T303" s="26"/>
    </row>
    <row r="304" spans="11:20">
      <c r="K304" s="43"/>
      <c r="T304" s="26"/>
    </row>
    <row r="305" spans="11:20">
      <c r="K305" s="43"/>
      <c r="T305" s="26"/>
    </row>
    <row r="306" spans="11:20">
      <c r="K306" s="43"/>
      <c r="T306" s="26"/>
    </row>
    <row r="307" spans="11:20">
      <c r="K307" s="43"/>
      <c r="T307" s="26"/>
    </row>
    <row r="308" spans="11:20">
      <c r="K308" s="43"/>
      <c r="T308" s="26"/>
    </row>
    <row r="309" spans="11:20">
      <c r="K309" s="43"/>
      <c r="T309" s="26"/>
    </row>
    <row r="310" spans="11:20">
      <c r="K310" s="43"/>
      <c r="T310" s="26"/>
    </row>
    <row r="311" spans="11:20">
      <c r="K311" s="43"/>
      <c r="T311" s="26"/>
    </row>
    <row r="312" spans="11:20">
      <c r="K312" s="43"/>
      <c r="T312" s="26"/>
    </row>
    <row r="313" spans="11:20">
      <c r="K313" s="43"/>
      <c r="T313" s="26"/>
    </row>
    <row r="314" spans="11:20">
      <c r="K314" s="43"/>
      <c r="T314" s="26"/>
    </row>
    <row r="315" spans="11:20">
      <c r="K315" s="43"/>
      <c r="T315" s="26"/>
    </row>
    <row r="316" spans="11:20">
      <c r="K316" s="43"/>
      <c r="T316" s="26"/>
    </row>
    <row r="317" spans="11:20">
      <c r="K317" s="43"/>
      <c r="T317" s="26"/>
    </row>
    <row r="318" spans="11:20">
      <c r="K318" s="43"/>
      <c r="T318" s="26"/>
    </row>
    <row r="319" spans="11:20">
      <c r="K319" s="43"/>
      <c r="T319" s="26"/>
    </row>
    <row r="320" spans="11:20">
      <c r="K320" s="43"/>
      <c r="T320" s="26"/>
    </row>
    <row r="321" spans="11:20">
      <c r="K321" s="43"/>
      <c r="T321" s="26"/>
    </row>
    <row r="322" spans="11:20">
      <c r="K322" s="43"/>
      <c r="T322" s="26"/>
    </row>
    <row r="323" spans="11:20">
      <c r="K323" s="43"/>
      <c r="T323" s="26"/>
    </row>
    <row r="324" spans="11:20">
      <c r="K324" s="43"/>
      <c r="T324" s="26"/>
    </row>
    <row r="325" spans="11:20">
      <c r="K325" s="43"/>
      <c r="T325" s="26"/>
    </row>
    <row r="326" spans="11:20">
      <c r="K326" s="43"/>
      <c r="T326" s="26"/>
    </row>
    <row r="327" spans="11:20">
      <c r="K327" s="43"/>
      <c r="T327" s="26"/>
    </row>
    <row r="328" spans="11:20">
      <c r="K328" s="43"/>
      <c r="T328" s="26"/>
    </row>
    <row r="329" spans="11:20">
      <c r="K329" s="43"/>
      <c r="T329" s="26"/>
    </row>
    <row r="330" spans="11:20">
      <c r="K330" s="43"/>
      <c r="T330" s="26"/>
    </row>
    <row r="331" spans="11:20">
      <c r="K331" s="43"/>
      <c r="T331" s="26"/>
    </row>
    <row r="332" spans="11:20">
      <c r="K332" s="43"/>
      <c r="T332" s="26"/>
    </row>
    <row r="333" spans="11:20">
      <c r="K333" s="43"/>
      <c r="T333" s="26"/>
    </row>
    <row r="334" spans="11:20">
      <c r="K334" s="43"/>
      <c r="T334" s="26"/>
    </row>
    <row r="335" spans="11:20">
      <c r="K335" s="43"/>
      <c r="T335" s="26"/>
    </row>
    <row r="336" spans="11:20">
      <c r="K336" s="43"/>
      <c r="T336" s="26"/>
    </row>
    <row r="337" spans="11:20">
      <c r="K337" s="43"/>
      <c r="T337" s="26"/>
    </row>
    <row r="338" spans="11:20">
      <c r="K338" s="43"/>
      <c r="T338" s="26"/>
    </row>
    <row r="339" spans="11:20">
      <c r="K339" s="43"/>
      <c r="T339" s="26"/>
    </row>
    <row r="340" spans="11:20">
      <c r="K340" s="43"/>
      <c r="T340" s="26"/>
    </row>
    <row r="341" spans="11:20">
      <c r="K341" s="43"/>
      <c r="T341" s="26"/>
    </row>
    <row r="342" spans="11:20">
      <c r="K342" s="43"/>
      <c r="T342" s="26"/>
    </row>
    <row r="343" spans="11:20">
      <c r="K343" s="43"/>
      <c r="T343" s="26"/>
    </row>
    <row r="344" spans="11:20">
      <c r="K344" s="43"/>
      <c r="T344" s="26"/>
    </row>
    <row r="345" spans="11:20">
      <c r="K345" s="43"/>
      <c r="T345" s="26"/>
    </row>
    <row r="346" spans="11:20">
      <c r="K346" s="43"/>
      <c r="T346" s="26"/>
    </row>
    <row r="347" spans="11:20">
      <c r="K347" s="43"/>
      <c r="T347" s="26"/>
    </row>
    <row r="348" spans="11:20">
      <c r="K348" s="43"/>
      <c r="T348" s="26"/>
    </row>
    <row r="349" spans="11:20">
      <c r="K349" s="43"/>
      <c r="T349" s="26"/>
    </row>
    <row r="350" spans="11:20">
      <c r="K350" s="43"/>
      <c r="T350" s="26"/>
    </row>
    <row r="351" spans="11:20">
      <c r="K351" s="43"/>
      <c r="T351" s="26"/>
    </row>
    <row r="352" spans="11:20">
      <c r="K352" s="43"/>
      <c r="T352" s="26"/>
    </row>
    <row r="353" spans="11:20">
      <c r="K353" s="43"/>
      <c r="T353" s="26"/>
    </row>
    <row r="354" spans="11:20">
      <c r="K354" s="43"/>
      <c r="T354" s="26"/>
    </row>
    <row r="355" spans="11:20">
      <c r="K355" s="43"/>
      <c r="T355" s="26"/>
    </row>
    <row r="356" spans="11:20">
      <c r="K356" s="43"/>
      <c r="T356" s="26"/>
    </row>
    <row r="357" spans="11:20">
      <c r="K357" s="43"/>
      <c r="T357" s="26"/>
    </row>
    <row r="358" spans="11:20">
      <c r="K358" s="43"/>
      <c r="T358" s="26"/>
    </row>
    <row r="359" spans="11:20">
      <c r="K359" s="43"/>
      <c r="T359" s="26"/>
    </row>
    <row r="360" spans="11:20">
      <c r="K360" s="43"/>
      <c r="T360" s="26"/>
    </row>
    <row r="361" spans="11:20">
      <c r="K361" s="43"/>
      <c r="T361" s="26"/>
    </row>
    <row r="362" spans="11:20">
      <c r="K362" s="43"/>
      <c r="T362" s="26"/>
    </row>
    <row r="363" spans="11:20">
      <c r="K363" s="43"/>
      <c r="T363" s="26"/>
    </row>
    <row r="364" spans="11:20">
      <c r="K364" s="43"/>
      <c r="T364" s="26"/>
    </row>
    <row r="365" spans="11:20">
      <c r="K365" s="43"/>
      <c r="T365" s="26"/>
    </row>
    <row r="366" spans="11:20">
      <c r="K366" s="43"/>
      <c r="T366" s="26"/>
    </row>
    <row r="367" spans="11:20">
      <c r="K367" s="43"/>
      <c r="T367" s="26"/>
    </row>
    <row r="368" spans="11:20">
      <c r="K368" s="43"/>
      <c r="T368" s="26"/>
    </row>
    <row r="369" spans="11:20">
      <c r="K369" s="43"/>
      <c r="T369" s="26"/>
    </row>
    <row r="370" spans="11:20">
      <c r="K370" s="43"/>
      <c r="T370" s="26"/>
    </row>
    <row r="371" spans="11:20">
      <c r="K371" s="43"/>
      <c r="T371" s="26"/>
    </row>
    <row r="372" spans="11:20">
      <c r="K372" s="43"/>
      <c r="T372" s="26"/>
    </row>
    <row r="373" spans="11:20">
      <c r="K373" s="43"/>
      <c r="T373" s="26"/>
    </row>
    <row r="374" spans="11:20">
      <c r="K374" s="43"/>
      <c r="T374" s="26"/>
    </row>
    <row r="375" spans="11:20">
      <c r="K375" s="43"/>
      <c r="T375" s="26"/>
    </row>
    <row r="376" spans="11:20">
      <c r="K376" s="43"/>
      <c r="T376" s="26"/>
    </row>
    <row r="377" spans="11:20">
      <c r="K377" s="43"/>
      <c r="T377" s="26"/>
    </row>
    <row r="378" spans="11:20">
      <c r="K378" s="43"/>
      <c r="T378" s="26"/>
    </row>
    <row r="379" spans="11:20">
      <c r="K379" s="43"/>
      <c r="T379" s="26"/>
    </row>
    <row r="380" spans="11:20">
      <c r="K380" s="43"/>
      <c r="T380" s="26"/>
    </row>
    <row r="381" spans="11:20">
      <c r="K381" s="43"/>
      <c r="T381" s="26"/>
    </row>
    <row r="382" spans="11:20">
      <c r="K382" s="43"/>
      <c r="T382" s="26"/>
    </row>
    <row r="383" spans="11:20">
      <c r="K383" s="43"/>
      <c r="T383" s="26"/>
    </row>
    <row r="384" spans="11:20">
      <c r="K384" s="43"/>
      <c r="T384" s="26"/>
    </row>
    <row r="385" spans="11:20">
      <c r="K385" s="43"/>
      <c r="T385" s="26"/>
    </row>
    <row r="386" spans="11:20">
      <c r="K386" s="43"/>
      <c r="T386" s="26"/>
    </row>
    <row r="387" spans="11:20">
      <c r="K387" s="43"/>
      <c r="T387" s="26"/>
    </row>
    <row r="388" spans="11:20">
      <c r="K388" s="43"/>
      <c r="T388" s="26"/>
    </row>
    <row r="389" spans="11:20">
      <c r="K389" s="43"/>
      <c r="T389" s="26"/>
    </row>
    <row r="390" spans="11:20">
      <c r="K390" s="43"/>
      <c r="T390" s="26"/>
    </row>
    <row r="391" spans="11:20">
      <c r="K391" s="43"/>
      <c r="T391" s="26"/>
    </row>
    <row r="392" spans="11:20">
      <c r="K392" s="43"/>
      <c r="T392" s="26"/>
    </row>
    <row r="393" spans="11:20">
      <c r="K393" s="43"/>
      <c r="T393" s="26"/>
    </row>
    <row r="394" spans="11:20">
      <c r="K394" s="43"/>
      <c r="T394" s="26"/>
    </row>
    <row r="395" spans="11:20">
      <c r="K395" s="43"/>
      <c r="T395" s="26"/>
    </row>
    <row r="396" spans="11:20">
      <c r="K396" s="43"/>
      <c r="T396" s="26"/>
    </row>
    <row r="397" spans="11:20">
      <c r="K397" s="43"/>
      <c r="T397" s="26"/>
    </row>
    <row r="398" spans="11:20">
      <c r="K398" s="43"/>
      <c r="T398" s="26"/>
    </row>
    <row r="399" spans="11:20">
      <c r="K399" s="43"/>
      <c r="T399" s="26"/>
    </row>
    <row r="400" spans="11:20">
      <c r="K400" s="43"/>
      <c r="T400" s="26"/>
    </row>
    <row r="401" spans="11:20">
      <c r="K401" s="43"/>
      <c r="T401" s="26"/>
    </row>
    <row r="402" spans="11:20">
      <c r="K402" s="43"/>
      <c r="T402" s="26"/>
    </row>
    <row r="403" spans="11:20">
      <c r="K403" s="43"/>
      <c r="T403" s="26"/>
    </row>
    <row r="404" spans="11:20">
      <c r="K404" s="43"/>
      <c r="T404" s="26"/>
    </row>
    <row r="405" spans="11:20">
      <c r="K405" s="43"/>
      <c r="T405" s="26"/>
    </row>
    <row r="406" spans="11:20">
      <c r="K406" s="43"/>
      <c r="T406" s="26"/>
    </row>
    <row r="407" spans="11:20">
      <c r="K407" s="43"/>
      <c r="T407" s="26"/>
    </row>
    <row r="408" spans="11:20">
      <c r="K408" s="43"/>
      <c r="T408" s="26"/>
    </row>
    <row r="409" spans="11:20">
      <c r="K409" s="43"/>
      <c r="T409" s="26"/>
    </row>
    <row r="410" spans="11:20">
      <c r="K410" s="43"/>
      <c r="T410" s="26"/>
    </row>
    <row r="411" spans="11:20">
      <c r="K411" s="43"/>
      <c r="T411" s="26"/>
    </row>
    <row r="412" spans="11:20">
      <c r="K412" s="43"/>
      <c r="T412" s="26"/>
    </row>
    <row r="413" spans="11:20">
      <c r="K413" s="43"/>
      <c r="T413" s="26"/>
    </row>
    <row r="414" spans="11:20">
      <c r="K414" s="43"/>
      <c r="T414" s="26"/>
    </row>
    <row r="415" spans="11:20">
      <c r="K415" s="43"/>
      <c r="T415" s="26"/>
    </row>
    <row r="416" spans="11:20">
      <c r="K416" s="43"/>
      <c r="T416" s="26"/>
    </row>
    <row r="417" spans="11:20">
      <c r="K417" s="43"/>
      <c r="T417" s="26"/>
    </row>
    <row r="418" spans="11:20">
      <c r="K418" s="43"/>
      <c r="T418" s="26"/>
    </row>
    <row r="419" spans="11:20">
      <c r="K419" s="43"/>
      <c r="T419" s="26"/>
    </row>
    <row r="420" spans="11:20">
      <c r="K420" s="43"/>
      <c r="T420" s="26"/>
    </row>
    <row r="421" spans="11:20">
      <c r="K421" s="43"/>
      <c r="T421" s="26"/>
    </row>
    <row r="422" spans="11:20">
      <c r="K422" s="43"/>
      <c r="T422" s="26"/>
    </row>
    <row r="423" spans="11:20">
      <c r="K423" s="43"/>
      <c r="T423" s="26"/>
    </row>
    <row r="424" spans="11:20">
      <c r="K424" s="43"/>
      <c r="T424" s="26"/>
    </row>
    <row r="425" spans="11:20">
      <c r="K425" s="43"/>
      <c r="T425" s="26"/>
    </row>
    <row r="426" spans="11:20">
      <c r="K426" s="43"/>
      <c r="T426" s="26"/>
    </row>
    <row r="427" spans="11:20">
      <c r="K427" s="43"/>
      <c r="T427" s="26"/>
    </row>
    <row r="428" spans="11:20">
      <c r="K428" s="43"/>
      <c r="T428" s="26"/>
    </row>
    <row r="429" spans="11:20">
      <c r="K429" s="43"/>
      <c r="T429" s="26"/>
    </row>
    <row r="430" spans="11:20">
      <c r="K430" s="43"/>
      <c r="T430" s="26"/>
    </row>
    <row r="431" spans="11:20">
      <c r="K431" s="43"/>
      <c r="T431" s="26"/>
    </row>
    <row r="432" spans="11:20">
      <c r="K432" s="43"/>
      <c r="T432" s="26"/>
    </row>
    <row r="433" spans="11:20">
      <c r="K433" s="43"/>
      <c r="T433" s="26"/>
    </row>
    <row r="434" spans="11:20">
      <c r="K434" s="43"/>
      <c r="T434" s="26"/>
    </row>
    <row r="435" spans="11:20">
      <c r="K435" s="43"/>
      <c r="T435" s="26"/>
    </row>
    <row r="436" spans="11:20">
      <c r="K436" s="43"/>
      <c r="T436" s="26"/>
    </row>
    <row r="437" spans="11:20">
      <c r="K437" s="43"/>
      <c r="T437" s="26"/>
    </row>
    <row r="438" spans="11:20">
      <c r="K438" s="43"/>
      <c r="T438" s="26"/>
    </row>
    <row r="439" spans="11:20">
      <c r="K439" s="43"/>
      <c r="T439" s="26"/>
    </row>
    <row r="440" spans="11:20">
      <c r="K440" s="43"/>
      <c r="T440" s="26"/>
    </row>
    <row r="441" spans="11:20">
      <c r="K441" s="43"/>
      <c r="T441" s="26"/>
    </row>
    <row r="442" spans="11:20">
      <c r="K442" s="43"/>
      <c r="T442" s="26"/>
    </row>
    <row r="443" spans="11:20">
      <c r="K443" s="43"/>
      <c r="T443" s="26"/>
    </row>
    <row r="444" spans="11:20">
      <c r="K444" s="43"/>
      <c r="T444" s="26"/>
    </row>
    <row r="445" spans="11:20">
      <c r="K445" s="43"/>
      <c r="T445" s="26"/>
    </row>
    <row r="446" spans="11:20">
      <c r="K446" s="43"/>
      <c r="T446" s="26"/>
    </row>
    <row r="447" spans="11:20">
      <c r="K447" s="43"/>
      <c r="T447" s="26"/>
    </row>
    <row r="448" spans="11:20">
      <c r="K448" s="43"/>
      <c r="T448" s="26"/>
    </row>
    <row r="449" spans="11:20">
      <c r="K449" s="43"/>
      <c r="T449" s="26"/>
    </row>
    <row r="450" spans="11:20">
      <c r="K450" s="43"/>
      <c r="T450" s="26"/>
    </row>
    <row r="451" spans="11:20">
      <c r="K451" s="43"/>
      <c r="T451" s="26"/>
    </row>
    <row r="452" spans="11:20">
      <c r="K452" s="43"/>
      <c r="T452" s="26"/>
    </row>
    <row r="453" spans="11:20">
      <c r="K453" s="43"/>
      <c r="T453" s="26"/>
    </row>
    <row r="454" spans="11:20">
      <c r="K454" s="43"/>
      <c r="T454" s="26"/>
    </row>
    <row r="455" spans="11:20">
      <c r="K455" s="43"/>
      <c r="T455" s="26"/>
    </row>
    <row r="456" spans="11:20">
      <c r="K456" s="43"/>
      <c r="T456" s="26"/>
    </row>
    <row r="457" spans="11:20">
      <c r="K457" s="43"/>
      <c r="T457" s="26"/>
    </row>
    <row r="458" spans="11:20">
      <c r="K458" s="43"/>
      <c r="T458" s="26"/>
    </row>
    <row r="459" spans="11:20">
      <c r="K459" s="43"/>
      <c r="T459" s="26"/>
    </row>
    <row r="460" spans="11:20">
      <c r="K460" s="43"/>
      <c r="T460" s="26"/>
    </row>
    <row r="461" spans="11:20">
      <c r="K461" s="43"/>
      <c r="T461" s="26"/>
    </row>
    <row r="462" spans="11:20">
      <c r="K462" s="43"/>
      <c r="T462" s="26"/>
    </row>
    <row r="463" spans="11:20">
      <c r="K463" s="43"/>
      <c r="T463" s="26"/>
    </row>
    <row r="464" spans="11:20">
      <c r="K464" s="43"/>
      <c r="T464" s="26"/>
    </row>
    <row r="465" spans="11:20">
      <c r="K465" s="43"/>
      <c r="T465" s="26"/>
    </row>
    <row r="466" spans="11:20">
      <c r="K466" s="43"/>
      <c r="T466" s="26"/>
    </row>
    <row r="467" spans="11:20">
      <c r="K467" s="43"/>
      <c r="T467" s="26"/>
    </row>
    <row r="468" spans="11:20">
      <c r="K468" s="43"/>
      <c r="T468" s="26"/>
    </row>
    <row r="469" spans="11:20">
      <c r="K469" s="43"/>
      <c r="T469" s="26"/>
    </row>
    <row r="470" spans="11:20">
      <c r="K470" s="43"/>
      <c r="T470" s="26"/>
    </row>
    <row r="471" spans="11:20">
      <c r="K471" s="43"/>
      <c r="T471" s="26"/>
    </row>
    <row r="472" spans="11:20">
      <c r="K472" s="43"/>
      <c r="T472" s="26"/>
    </row>
    <row r="473" spans="11:20">
      <c r="K473" s="43"/>
      <c r="T473" s="26"/>
    </row>
    <row r="474" spans="11:20">
      <c r="K474" s="43"/>
      <c r="T474" s="26"/>
    </row>
    <row r="475" spans="11:20">
      <c r="K475" s="43"/>
      <c r="T475" s="26"/>
    </row>
    <row r="476" spans="11:20">
      <c r="K476" s="43"/>
      <c r="T476" s="26"/>
    </row>
    <row r="477" spans="11:20">
      <c r="K477" s="43"/>
      <c r="T477" s="26"/>
    </row>
    <row r="478" spans="11:20">
      <c r="K478" s="43"/>
      <c r="T478" s="26"/>
    </row>
    <row r="479" spans="11:20">
      <c r="K479" s="43"/>
      <c r="T479" s="26"/>
    </row>
    <row r="480" spans="11:20">
      <c r="K480" s="43"/>
      <c r="T480" s="26"/>
    </row>
    <row r="481" spans="11:20">
      <c r="K481" s="43"/>
      <c r="T481" s="26"/>
    </row>
    <row r="482" spans="11:20">
      <c r="K482" s="43"/>
      <c r="T482" s="26"/>
    </row>
    <row r="483" spans="11:20">
      <c r="K483" s="43"/>
      <c r="T483" s="26"/>
    </row>
    <row r="484" spans="11:20">
      <c r="K484" s="43"/>
      <c r="T484" s="26"/>
    </row>
    <row r="485" spans="11:20">
      <c r="K485" s="43"/>
      <c r="T485" s="26"/>
    </row>
    <row r="486" spans="11:20">
      <c r="K486" s="43"/>
      <c r="T486" s="26"/>
    </row>
    <row r="487" spans="11:20">
      <c r="K487" s="43"/>
      <c r="T487" s="26"/>
    </row>
    <row r="488" spans="11:20">
      <c r="K488" s="43"/>
      <c r="T488" s="26"/>
    </row>
    <row r="489" spans="11:20">
      <c r="K489" s="43"/>
      <c r="T489" s="26"/>
    </row>
    <row r="490" spans="11:20">
      <c r="K490" s="43"/>
      <c r="T490" s="26"/>
    </row>
    <row r="491" spans="11:20">
      <c r="K491" s="43"/>
      <c r="T491" s="26"/>
    </row>
    <row r="492" spans="11:20">
      <c r="K492" s="43"/>
      <c r="T492" s="26"/>
    </row>
    <row r="493" spans="11:20">
      <c r="K493" s="43"/>
      <c r="T493" s="26"/>
    </row>
    <row r="494" spans="11:20">
      <c r="K494" s="43"/>
      <c r="T494" s="26"/>
    </row>
    <row r="495" spans="11:20">
      <c r="K495" s="43"/>
      <c r="T495" s="26"/>
    </row>
    <row r="496" spans="11:20">
      <c r="K496" s="43"/>
      <c r="T496" s="26"/>
    </row>
    <row r="497" spans="11:20">
      <c r="K497" s="43"/>
      <c r="T497" s="26"/>
    </row>
    <row r="498" spans="11:20">
      <c r="K498" s="43"/>
      <c r="T498" s="26"/>
    </row>
    <row r="499" spans="11:20">
      <c r="K499" s="43"/>
      <c r="T499" s="26"/>
    </row>
    <row r="500" spans="11:20">
      <c r="K500" s="43"/>
      <c r="T500" s="26"/>
    </row>
    <row r="501" spans="11:20">
      <c r="K501" s="43"/>
      <c r="T501" s="26"/>
    </row>
    <row r="502" spans="11:20">
      <c r="K502" s="43"/>
      <c r="T502" s="26"/>
    </row>
    <row r="503" spans="11:20">
      <c r="K503" s="43"/>
      <c r="T503" s="26"/>
    </row>
    <row r="504" spans="11:20">
      <c r="K504" s="43"/>
      <c r="T504" s="26"/>
    </row>
    <row r="505" spans="11:20">
      <c r="K505" s="43"/>
      <c r="T505" s="26"/>
    </row>
    <row r="506" spans="11:20">
      <c r="K506" s="43"/>
      <c r="T506" s="26"/>
    </row>
    <row r="507" spans="11:20">
      <c r="K507" s="43"/>
      <c r="T507" s="26"/>
    </row>
    <row r="508" spans="11:20">
      <c r="K508" s="43"/>
      <c r="T508" s="26"/>
    </row>
    <row r="509" spans="11:20">
      <c r="K509" s="43"/>
      <c r="T509" s="26"/>
    </row>
    <row r="510" spans="11:20">
      <c r="K510" s="43"/>
      <c r="T510" s="26"/>
    </row>
    <row r="511" spans="11:20">
      <c r="K511" s="43"/>
      <c r="T511" s="26"/>
    </row>
    <row r="512" spans="11:20">
      <c r="K512" s="43"/>
      <c r="T512" s="26"/>
    </row>
    <row r="513" spans="11:20">
      <c r="K513" s="43"/>
      <c r="T513" s="26"/>
    </row>
    <row r="514" spans="11:20">
      <c r="K514" s="43"/>
      <c r="T514" s="26"/>
    </row>
    <row r="515" spans="11:20">
      <c r="K515" s="43"/>
      <c r="T515" s="26"/>
    </row>
    <row r="516" spans="11:20">
      <c r="K516" s="43"/>
      <c r="T516" s="26"/>
    </row>
    <row r="517" spans="11:20">
      <c r="K517" s="43"/>
      <c r="T517" s="26"/>
    </row>
    <row r="518" spans="11:20">
      <c r="K518" s="43"/>
      <c r="T518" s="26"/>
    </row>
    <row r="519" spans="11:20">
      <c r="K519" s="43"/>
      <c r="T519" s="26"/>
    </row>
    <row r="520" spans="11:20">
      <c r="K520" s="43"/>
      <c r="T520" s="26"/>
    </row>
    <row r="521" spans="11:20">
      <c r="K521" s="43"/>
      <c r="T521" s="26"/>
    </row>
    <row r="522" spans="11:20">
      <c r="K522" s="43"/>
      <c r="T522" s="26"/>
    </row>
    <row r="523" spans="11:20">
      <c r="K523" s="43"/>
      <c r="T523" s="26"/>
    </row>
    <row r="524" spans="11:20">
      <c r="K524" s="43"/>
      <c r="T524" s="26"/>
    </row>
    <row r="525" spans="11:20">
      <c r="K525" s="43"/>
      <c r="T525" s="26"/>
    </row>
    <row r="526" spans="11:20">
      <c r="K526" s="43"/>
      <c r="T526" s="26"/>
    </row>
    <row r="527" spans="11:20">
      <c r="K527" s="43"/>
      <c r="T527" s="26"/>
    </row>
    <row r="528" spans="11:20">
      <c r="K528" s="43"/>
      <c r="T528" s="26"/>
    </row>
    <row r="529" spans="11:20">
      <c r="K529" s="43"/>
      <c r="T529" s="26"/>
    </row>
    <row r="530" spans="11:20">
      <c r="K530" s="43"/>
      <c r="T530" s="26"/>
    </row>
    <row r="531" spans="11:20">
      <c r="K531" s="43"/>
      <c r="T531" s="26"/>
    </row>
    <row r="532" spans="11:20">
      <c r="K532" s="43"/>
      <c r="T532" s="26"/>
    </row>
    <row r="533" spans="11:20">
      <c r="K533" s="43"/>
      <c r="T533" s="26"/>
    </row>
    <row r="534" spans="11:20">
      <c r="K534" s="43"/>
      <c r="T534" s="26"/>
    </row>
    <row r="535" spans="11:20">
      <c r="K535" s="43"/>
      <c r="T535" s="26"/>
    </row>
    <row r="536" spans="11:20">
      <c r="K536" s="43"/>
      <c r="T536" s="26"/>
    </row>
    <row r="537" spans="11:20">
      <c r="K537" s="43"/>
      <c r="T537" s="26"/>
    </row>
    <row r="538" spans="11:20">
      <c r="K538" s="43"/>
      <c r="T538" s="26"/>
    </row>
    <row r="539" spans="11:20">
      <c r="K539" s="43"/>
      <c r="T539" s="26"/>
    </row>
    <row r="540" spans="11:20">
      <c r="K540" s="43"/>
      <c r="T540" s="26"/>
    </row>
    <row r="541" spans="11:20">
      <c r="K541" s="43"/>
      <c r="T541" s="26"/>
    </row>
    <row r="542" spans="11:20">
      <c r="K542" s="43"/>
      <c r="T542" s="26"/>
    </row>
    <row r="543" spans="11:20">
      <c r="K543" s="43"/>
      <c r="T543" s="26"/>
    </row>
    <row r="544" spans="11:20">
      <c r="K544" s="43"/>
      <c r="T544" s="26"/>
    </row>
    <row r="545" spans="11:20">
      <c r="K545" s="43"/>
      <c r="T545" s="26"/>
    </row>
    <row r="546" spans="11:20">
      <c r="K546" s="43"/>
      <c r="T546" s="26"/>
    </row>
    <row r="547" spans="11:20">
      <c r="K547" s="43"/>
      <c r="T547" s="26"/>
    </row>
    <row r="548" spans="11:20">
      <c r="K548" s="43"/>
      <c r="T548" s="26"/>
    </row>
    <row r="549" spans="11:20">
      <c r="K549" s="43"/>
      <c r="T549" s="26"/>
    </row>
    <row r="550" spans="11:20">
      <c r="K550" s="43"/>
      <c r="T550" s="26"/>
    </row>
    <row r="551" spans="11:20">
      <c r="K551" s="43"/>
      <c r="T551" s="26"/>
    </row>
    <row r="552" spans="11:20">
      <c r="K552" s="43"/>
      <c r="T552" s="26"/>
    </row>
    <row r="553" spans="11:20">
      <c r="K553" s="43"/>
      <c r="T553" s="26"/>
    </row>
    <row r="554" spans="11:20">
      <c r="K554" s="43"/>
      <c r="T554" s="26"/>
    </row>
    <row r="555" spans="11:20">
      <c r="K555" s="43"/>
      <c r="T555" s="26"/>
    </row>
    <row r="556" spans="11:20">
      <c r="K556" s="43"/>
      <c r="T556" s="26"/>
    </row>
    <row r="557" spans="11:20">
      <c r="K557" s="43"/>
      <c r="T557" s="26"/>
    </row>
    <row r="558" spans="11:20">
      <c r="K558" s="43"/>
      <c r="T558" s="26"/>
    </row>
    <row r="559" spans="11:20">
      <c r="K559" s="43"/>
      <c r="T559" s="26"/>
    </row>
    <row r="560" spans="11:20">
      <c r="K560" s="43"/>
      <c r="T560" s="26"/>
    </row>
    <row r="561" spans="11:20">
      <c r="K561" s="43"/>
      <c r="T561" s="26"/>
    </row>
    <row r="562" spans="11:20">
      <c r="K562" s="43"/>
      <c r="T562" s="26"/>
    </row>
    <row r="563" spans="11:20">
      <c r="K563" s="43"/>
      <c r="T563" s="26"/>
    </row>
    <row r="564" spans="11:20">
      <c r="K564" s="43"/>
      <c r="T564" s="26"/>
    </row>
    <row r="565" spans="11:20">
      <c r="K565" s="43"/>
      <c r="T565" s="26"/>
    </row>
    <row r="566" spans="11:20">
      <c r="K566" s="43"/>
      <c r="T566" s="26"/>
    </row>
    <row r="567" spans="11:20">
      <c r="K567" s="43"/>
      <c r="T567" s="26"/>
    </row>
    <row r="568" spans="11:20">
      <c r="K568" s="43"/>
      <c r="T568" s="26"/>
    </row>
    <row r="569" spans="11:20">
      <c r="K569" s="43"/>
      <c r="T569" s="26"/>
    </row>
    <row r="570" spans="11:20">
      <c r="K570" s="43"/>
      <c r="T570" s="26"/>
    </row>
    <row r="571" spans="11:20">
      <c r="K571" s="43"/>
      <c r="T571" s="26"/>
    </row>
    <row r="572" spans="11:20">
      <c r="K572" s="43"/>
      <c r="T572" s="26"/>
    </row>
    <row r="573" spans="11:20">
      <c r="K573" s="43"/>
      <c r="T573" s="26"/>
    </row>
    <row r="574" spans="11:20">
      <c r="K574" s="43"/>
      <c r="T574" s="26"/>
    </row>
    <row r="575" spans="11:20">
      <c r="K575" s="43"/>
      <c r="T575" s="26"/>
    </row>
    <row r="576" spans="11:20">
      <c r="K576" s="43"/>
      <c r="T576" s="26"/>
    </row>
    <row r="577" spans="11:20">
      <c r="K577" s="43"/>
      <c r="T577" s="26"/>
    </row>
    <row r="578" spans="11:20">
      <c r="K578" s="43"/>
      <c r="T578" s="26"/>
    </row>
    <row r="579" spans="11:20">
      <c r="K579" s="43"/>
      <c r="T579" s="26"/>
    </row>
    <row r="580" spans="11:20">
      <c r="K580" s="43"/>
      <c r="T580" s="26"/>
    </row>
    <row r="581" spans="11:20">
      <c r="K581" s="43"/>
      <c r="T581" s="26"/>
    </row>
    <row r="582" spans="11:20">
      <c r="K582" s="43"/>
      <c r="T582" s="26"/>
    </row>
    <row r="583" spans="11:20">
      <c r="K583" s="43"/>
      <c r="T583" s="26"/>
    </row>
    <row r="584" spans="11:20">
      <c r="K584" s="43"/>
      <c r="T584" s="26"/>
    </row>
    <row r="585" spans="11:20">
      <c r="K585" s="43"/>
      <c r="T585" s="26"/>
    </row>
    <row r="586" spans="11:20">
      <c r="K586" s="43"/>
      <c r="T586" s="26"/>
    </row>
    <row r="587" spans="11:20">
      <c r="K587" s="43"/>
      <c r="T587" s="26"/>
    </row>
    <row r="588" spans="11:20">
      <c r="K588" s="43"/>
      <c r="T588" s="26"/>
    </row>
    <row r="589" spans="11:20">
      <c r="K589" s="43"/>
      <c r="T589" s="26"/>
    </row>
    <row r="590" spans="11:20">
      <c r="K590" s="43"/>
      <c r="T590" s="26"/>
    </row>
    <row r="591" spans="11:20">
      <c r="K591" s="43"/>
      <c r="T591" s="26"/>
    </row>
    <row r="592" spans="11:20">
      <c r="K592" s="43"/>
      <c r="T592" s="26"/>
    </row>
    <row r="593" spans="11:20">
      <c r="K593" s="43"/>
      <c r="T593" s="26"/>
    </row>
    <row r="594" spans="11:20">
      <c r="K594" s="43"/>
      <c r="T594" s="26"/>
    </row>
    <row r="595" spans="11:20">
      <c r="K595" s="43"/>
      <c r="T595" s="26"/>
    </row>
    <row r="596" spans="11:20">
      <c r="K596" s="43"/>
      <c r="T596" s="26"/>
    </row>
    <row r="597" spans="11:20">
      <c r="K597" s="43"/>
      <c r="T597" s="26"/>
    </row>
    <row r="598" spans="11:20">
      <c r="K598" s="43"/>
      <c r="T598" s="26"/>
    </row>
    <row r="599" spans="11:20">
      <c r="K599" s="43"/>
      <c r="T599" s="26"/>
    </row>
    <row r="600" spans="11:20">
      <c r="K600" s="43"/>
      <c r="T600" s="26"/>
    </row>
    <row r="601" spans="11:20">
      <c r="K601" s="43"/>
      <c r="T601" s="26"/>
    </row>
    <row r="602" spans="11:20">
      <c r="K602" s="43"/>
      <c r="T602" s="26"/>
    </row>
    <row r="603" spans="11:20">
      <c r="K603" s="43"/>
      <c r="T603" s="26"/>
    </row>
    <row r="604" spans="11:20">
      <c r="K604" s="43"/>
      <c r="T604" s="26"/>
    </row>
    <row r="605" spans="11:20">
      <c r="K605" s="43"/>
      <c r="T605" s="26"/>
    </row>
    <row r="606" spans="11:20">
      <c r="K606" s="43"/>
      <c r="T606" s="26"/>
    </row>
    <row r="607" spans="11:20">
      <c r="K607" s="43"/>
      <c r="T607" s="26"/>
    </row>
    <row r="608" spans="11:20">
      <c r="K608" s="43"/>
      <c r="T608" s="26"/>
    </row>
    <row r="609" spans="11:20">
      <c r="K609" s="43"/>
      <c r="T609" s="26"/>
    </row>
    <row r="610" spans="11:20">
      <c r="K610" s="43"/>
      <c r="T610" s="26"/>
    </row>
    <row r="611" spans="11:20">
      <c r="K611" s="43"/>
      <c r="T611" s="26"/>
    </row>
    <row r="612" spans="11:20">
      <c r="K612" s="43"/>
      <c r="T612" s="26"/>
    </row>
    <row r="613" spans="11:20">
      <c r="K613" s="43"/>
      <c r="T613" s="26"/>
    </row>
    <row r="614" spans="11:20">
      <c r="K614" s="43"/>
      <c r="T614" s="26"/>
    </row>
    <row r="615" spans="11:20">
      <c r="K615" s="43"/>
      <c r="T615" s="26"/>
    </row>
    <row r="616" spans="11:20">
      <c r="K616" s="43"/>
      <c r="T616" s="26"/>
    </row>
    <row r="617" spans="11:20">
      <c r="K617" s="43"/>
      <c r="T617" s="26"/>
    </row>
    <row r="618" spans="11:20">
      <c r="K618" s="43"/>
      <c r="T618" s="26"/>
    </row>
    <row r="619" spans="11:20">
      <c r="K619" s="43"/>
      <c r="T619" s="26"/>
    </row>
    <row r="620" spans="11:20">
      <c r="K620" s="43"/>
      <c r="T620" s="26"/>
    </row>
    <row r="621" spans="11:20">
      <c r="K621" s="43"/>
      <c r="T621" s="26"/>
    </row>
    <row r="622" spans="11:20">
      <c r="K622" s="43"/>
      <c r="T622" s="26"/>
    </row>
    <row r="623" spans="11:20">
      <c r="K623" s="43"/>
      <c r="T623" s="26"/>
    </row>
    <row r="624" spans="11:20">
      <c r="K624" s="43"/>
      <c r="T624" s="26"/>
    </row>
    <row r="625" spans="11:20">
      <c r="K625" s="43"/>
      <c r="T625" s="26"/>
    </row>
    <row r="626" spans="11:20">
      <c r="K626" s="43"/>
      <c r="T626" s="26"/>
    </row>
    <row r="627" spans="11:20">
      <c r="K627" s="43"/>
      <c r="T627" s="26"/>
    </row>
    <row r="628" spans="11:20">
      <c r="K628" s="43"/>
      <c r="T628" s="26"/>
    </row>
    <row r="629" spans="11:20">
      <c r="K629" s="43"/>
      <c r="T629" s="26"/>
    </row>
    <row r="630" spans="11:20">
      <c r="K630" s="43"/>
      <c r="T630" s="26"/>
    </row>
    <row r="631" spans="11:20">
      <c r="K631" s="43"/>
      <c r="T631" s="26"/>
    </row>
    <row r="632" spans="11:20">
      <c r="K632" s="43"/>
      <c r="T632" s="26"/>
    </row>
    <row r="633" spans="11:20">
      <c r="K633" s="43"/>
      <c r="T633" s="26"/>
    </row>
    <row r="634" spans="11:20">
      <c r="K634" s="43"/>
      <c r="T634" s="26"/>
    </row>
    <row r="635" spans="11:20">
      <c r="K635" s="43"/>
      <c r="T635" s="26"/>
    </row>
    <row r="636" spans="11:20">
      <c r="K636" s="43"/>
      <c r="T636" s="26"/>
    </row>
    <row r="637" spans="11:20">
      <c r="K637" s="43"/>
      <c r="T637" s="26"/>
    </row>
    <row r="638" spans="11:20">
      <c r="K638" s="43"/>
      <c r="T638" s="26"/>
    </row>
    <row r="639" spans="11:20">
      <c r="K639" s="43"/>
      <c r="T639" s="26"/>
    </row>
    <row r="640" spans="11:20">
      <c r="K640" s="43"/>
      <c r="T640" s="26"/>
    </row>
    <row r="641" spans="11:20">
      <c r="K641" s="43"/>
      <c r="T641" s="26"/>
    </row>
    <row r="642" spans="11:20">
      <c r="K642" s="43"/>
      <c r="T642" s="26"/>
    </row>
    <row r="643" spans="11:20">
      <c r="K643" s="43"/>
      <c r="T643" s="26"/>
    </row>
    <row r="644" spans="11:20">
      <c r="K644" s="43"/>
      <c r="T644" s="26"/>
    </row>
    <row r="645" spans="11:20">
      <c r="K645" s="43"/>
      <c r="T645" s="26"/>
    </row>
    <row r="646" spans="11:20">
      <c r="K646" s="43"/>
      <c r="T646" s="26"/>
    </row>
    <row r="647" spans="11:20">
      <c r="K647" s="43"/>
      <c r="T647" s="26"/>
    </row>
    <row r="648" spans="11:20">
      <c r="K648" s="43"/>
      <c r="T648" s="26"/>
    </row>
    <row r="649" spans="11:20">
      <c r="K649" s="43"/>
      <c r="T649" s="26"/>
    </row>
    <row r="650" spans="11:20">
      <c r="K650" s="43"/>
      <c r="T650" s="26"/>
    </row>
    <row r="651" spans="11:20">
      <c r="K651" s="43"/>
      <c r="T651" s="26"/>
    </row>
    <row r="652" spans="11:20">
      <c r="K652" s="43"/>
      <c r="T652" s="26"/>
    </row>
    <row r="653" spans="11:20">
      <c r="K653" s="43"/>
      <c r="T653" s="26"/>
    </row>
    <row r="654" spans="11:20">
      <c r="K654" s="43"/>
      <c r="T654" s="26"/>
    </row>
    <row r="655" spans="11:20">
      <c r="K655" s="43"/>
      <c r="T655" s="26"/>
    </row>
    <row r="656" spans="11:20">
      <c r="K656" s="43"/>
      <c r="T656" s="26"/>
    </row>
    <row r="657" spans="11:20">
      <c r="K657" s="43"/>
      <c r="T657" s="26"/>
    </row>
    <row r="658" spans="11:20">
      <c r="K658" s="43"/>
      <c r="T658" s="26"/>
    </row>
    <row r="659" spans="11:20">
      <c r="K659" s="43"/>
      <c r="T659" s="26"/>
    </row>
    <row r="660" spans="11:20">
      <c r="K660" s="43"/>
      <c r="T660" s="26"/>
    </row>
    <row r="661" spans="11:20">
      <c r="K661" s="43"/>
      <c r="T661" s="26"/>
    </row>
    <row r="662" spans="11:20">
      <c r="K662" s="43"/>
      <c r="T662" s="26"/>
    </row>
    <row r="663" spans="11:20">
      <c r="K663" s="43"/>
      <c r="T663" s="26"/>
    </row>
    <row r="664" spans="11:20">
      <c r="K664" s="43"/>
      <c r="T664" s="26"/>
    </row>
    <row r="665" spans="11:20">
      <c r="K665" s="43"/>
      <c r="T665" s="26"/>
    </row>
    <row r="666" spans="11:20">
      <c r="K666" s="43"/>
      <c r="T666" s="26"/>
    </row>
    <row r="667" spans="11:20">
      <c r="K667" s="43"/>
      <c r="T667" s="26"/>
    </row>
    <row r="668" spans="11:20">
      <c r="K668" s="43"/>
      <c r="T668" s="26"/>
    </row>
    <row r="669" spans="11:20">
      <c r="K669" s="43"/>
      <c r="T669" s="26"/>
    </row>
    <row r="670" spans="11:20">
      <c r="K670" s="43"/>
      <c r="T670" s="26"/>
    </row>
    <row r="671" spans="11:20">
      <c r="K671" s="43"/>
      <c r="T671" s="26"/>
    </row>
    <row r="672" spans="11:20">
      <c r="K672" s="43"/>
      <c r="T672" s="26"/>
    </row>
    <row r="673" spans="11:20">
      <c r="K673" s="43"/>
      <c r="T673" s="26"/>
    </row>
    <row r="674" spans="11:20">
      <c r="K674" s="43"/>
      <c r="T674" s="26"/>
    </row>
    <row r="675" spans="11:20">
      <c r="K675" s="43"/>
      <c r="T675" s="26"/>
    </row>
    <row r="676" spans="11:20">
      <c r="K676" s="43"/>
      <c r="T676" s="26"/>
    </row>
    <row r="677" spans="11:20">
      <c r="K677" s="43"/>
      <c r="T677" s="26"/>
    </row>
    <row r="678" spans="11:20">
      <c r="K678" s="43"/>
      <c r="T678" s="26"/>
    </row>
    <row r="679" spans="11:20">
      <c r="K679" s="43"/>
      <c r="T679" s="26"/>
    </row>
    <row r="680" spans="11:20">
      <c r="K680" s="43"/>
      <c r="T680" s="26"/>
    </row>
    <row r="681" spans="11:20">
      <c r="K681" s="43"/>
      <c r="T681" s="26"/>
    </row>
    <row r="682" spans="11:20">
      <c r="K682" s="43"/>
      <c r="T682" s="26"/>
    </row>
    <row r="683" spans="11:20">
      <c r="K683" s="43"/>
      <c r="T683" s="26"/>
    </row>
    <row r="684" spans="11:20">
      <c r="K684" s="43"/>
      <c r="T684" s="26"/>
    </row>
    <row r="685" spans="11:20">
      <c r="K685" s="43"/>
      <c r="T685" s="26"/>
    </row>
    <row r="686" spans="11:20">
      <c r="K686" s="43"/>
      <c r="T686" s="26"/>
    </row>
    <row r="687" spans="11:20">
      <c r="K687" s="43"/>
      <c r="T687" s="26"/>
    </row>
    <row r="688" spans="11:20">
      <c r="K688" s="43"/>
      <c r="T688" s="26"/>
    </row>
    <row r="689" spans="11:20">
      <c r="K689" s="43"/>
      <c r="T689" s="26"/>
    </row>
    <row r="690" spans="11:20">
      <c r="K690" s="43"/>
      <c r="T690" s="26"/>
    </row>
    <row r="691" spans="11:20">
      <c r="K691" s="43"/>
      <c r="T691" s="26"/>
    </row>
    <row r="692" spans="11:20">
      <c r="K692" s="43"/>
      <c r="T692" s="26"/>
    </row>
    <row r="693" spans="11:20">
      <c r="K693" s="43"/>
      <c r="T693" s="26"/>
    </row>
    <row r="694" spans="11:20">
      <c r="K694" s="43"/>
      <c r="T694" s="26"/>
    </row>
    <row r="695" spans="11:20">
      <c r="K695" s="43"/>
      <c r="T695" s="26"/>
    </row>
    <row r="696" spans="11:20">
      <c r="K696" s="43"/>
      <c r="T696" s="26"/>
    </row>
    <row r="697" spans="11:20">
      <c r="K697" s="43"/>
      <c r="T697" s="26"/>
    </row>
    <row r="698" spans="11:20">
      <c r="K698" s="43"/>
      <c r="T698" s="26"/>
    </row>
    <row r="699" spans="11:20">
      <c r="K699" s="43"/>
      <c r="T699" s="26"/>
    </row>
    <row r="700" spans="11:20">
      <c r="K700" s="43"/>
      <c r="T700" s="26"/>
    </row>
    <row r="701" spans="11:20">
      <c r="K701" s="43"/>
      <c r="T701" s="26"/>
    </row>
    <row r="702" spans="11:20">
      <c r="K702" s="43"/>
      <c r="T702" s="26"/>
    </row>
    <row r="703" spans="11:20">
      <c r="K703" s="43"/>
      <c r="T703" s="26"/>
    </row>
    <row r="704" spans="11:20">
      <c r="K704" s="43"/>
      <c r="T704" s="26"/>
    </row>
    <row r="705" spans="11:20">
      <c r="K705" s="43"/>
      <c r="T705" s="26"/>
    </row>
    <row r="706" spans="11:20">
      <c r="K706" s="43"/>
      <c r="T706" s="26"/>
    </row>
    <row r="707" spans="11:20">
      <c r="K707" s="43"/>
      <c r="T707" s="26"/>
    </row>
    <row r="708" spans="11:20">
      <c r="K708" s="43"/>
      <c r="T708" s="26"/>
    </row>
    <row r="709" spans="11:20">
      <c r="K709" s="43"/>
      <c r="T709" s="26"/>
    </row>
    <row r="710" spans="11:20">
      <c r="K710" s="43"/>
      <c r="T710" s="26"/>
    </row>
    <row r="711" spans="11:20">
      <c r="K711" s="43"/>
      <c r="T711" s="26"/>
    </row>
    <row r="712" spans="11:20">
      <c r="K712" s="43"/>
      <c r="T712" s="26"/>
    </row>
    <row r="713" spans="11:20">
      <c r="K713" s="43"/>
      <c r="T713" s="26"/>
    </row>
    <row r="714" spans="11:20">
      <c r="K714" s="43"/>
      <c r="T714" s="26"/>
    </row>
    <row r="715" spans="11:20">
      <c r="K715" s="43"/>
      <c r="T715" s="26"/>
    </row>
    <row r="716" spans="11:20">
      <c r="K716" s="43"/>
      <c r="T716" s="26"/>
    </row>
    <row r="717" spans="11:20">
      <c r="K717" s="43"/>
      <c r="T717" s="26"/>
    </row>
    <row r="718" spans="11:20">
      <c r="K718" s="43"/>
      <c r="T718" s="26"/>
    </row>
    <row r="719" spans="11:20">
      <c r="K719" s="43"/>
      <c r="T719" s="26"/>
    </row>
    <row r="720" spans="11:20">
      <c r="K720" s="43"/>
      <c r="T720" s="26"/>
    </row>
    <row r="721" spans="11:20">
      <c r="K721" s="43"/>
      <c r="T721" s="26"/>
    </row>
    <row r="722" spans="11:20">
      <c r="K722" s="43"/>
      <c r="T722" s="26"/>
    </row>
    <row r="723" spans="11:20">
      <c r="K723" s="43"/>
      <c r="T723" s="26"/>
    </row>
    <row r="724" spans="11:20">
      <c r="K724" s="43"/>
      <c r="T724" s="26"/>
    </row>
    <row r="725" spans="11:20">
      <c r="K725" s="43"/>
      <c r="T725" s="26"/>
    </row>
    <row r="726" spans="11:20">
      <c r="K726" s="43"/>
      <c r="T726" s="26"/>
    </row>
    <row r="727" spans="11:20">
      <c r="K727" s="43"/>
      <c r="T727" s="26"/>
    </row>
    <row r="728" spans="11:20">
      <c r="K728" s="43"/>
      <c r="T728" s="26"/>
    </row>
    <row r="729" spans="11:20">
      <c r="K729" s="43"/>
      <c r="T729" s="26"/>
    </row>
    <row r="730" spans="11:20">
      <c r="K730" s="43"/>
      <c r="T730" s="26"/>
    </row>
    <row r="731" spans="11:20">
      <c r="K731" s="43"/>
      <c r="T731" s="26"/>
    </row>
    <row r="732" spans="11:20">
      <c r="K732" s="43"/>
      <c r="T732" s="26"/>
    </row>
    <row r="733" spans="11:20">
      <c r="K733" s="43"/>
      <c r="T733" s="26"/>
    </row>
    <row r="734" spans="11:20">
      <c r="K734" s="43"/>
      <c r="T734" s="26"/>
    </row>
    <row r="735" spans="11:20">
      <c r="K735" s="43"/>
      <c r="T735" s="26"/>
    </row>
    <row r="736" spans="11:20">
      <c r="K736" s="43"/>
      <c r="T736" s="26"/>
    </row>
    <row r="737" spans="11:20">
      <c r="K737" s="43"/>
      <c r="T737" s="26"/>
    </row>
    <row r="738" spans="11:20">
      <c r="K738" s="43"/>
      <c r="T738" s="26"/>
    </row>
    <row r="739" spans="11:20">
      <c r="K739" s="43"/>
      <c r="T739" s="26"/>
    </row>
    <row r="740" spans="11:20">
      <c r="K740" s="43"/>
      <c r="T740" s="26"/>
    </row>
    <row r="741" spans="11:20">
      <c r="K741" s="43"/>
      <c r="T741" s="26"/>
    </row>
    <row r="742" spans="11:20">
      <c r="K742" s="43"/>
      <c r="T742" s="26"/>
    </row>
    <row r="743" spans="11:20">
      <c r="K743" s="43"/>
      <c r="T743" s="26"/>
    </row>
    <row r="744" spans="11:20">
      <c r="K744" s="43"/>
      <c r="T744" s="26"/>
    </row>
    <row r="745" spans="11:20">
      <c r="K745" s="43"/>
      <c r="T745" s="26"/>
    </row>
    <row r="746" spans="11:20">
      <c r="K746" s="43"/>
      <c r="T746" s="26"/>
    </row>
    <row r="747" spans="11:20">
      <c r="K747" s="43"/>
      <c r="T747" s="26"/>
    </row>
    <row r="748" spans="11:20">
      <c r="K748" s="43"/>
      <c r="T748" s="26"/>
    </row>
    <row r="749" spans="11:20">
      <c r="K749" s="43"/>
      <c r="T749" s="26"/>
    </row>
    <row r="750" spans="11:20">
      <c r="K750" s="43"/>
      <c r="T750" s="26"/>
    </row>
    <row r="751" spans="11:20">
      <c r="K751" s="43"/>
      <c r="T751" s="26"/>
    </row>
    <row r="752" spans="11:20">
      <c r="K752" s="43"/>
      <c r="T752" s="26"/>
    </row>
    <row r="753" spans="11:20">
      <c r="K753" s="43"/>
      <c r="T753" s="26"/>
    </row>
    <row r="754" spans="11:20">
      <c r="K754" s="43"/>
      <c r="T754" s="26"/>
    </row>
    <row r="755" spans="11:20">
      <c r="K755" s="43"/>
      <c r="T755" s="26"/>
    </row>
    <row r="756" spans="11:20">
      <c r="K756" s="43"/>
      <c r="T756" s="26"/>
    </row>
    <row r="757" spans="11:20">
      <c r="K757" s="43"/>
      <c r="T757" s="26"/>
    </row>
    <row r="758" spans="11:20">
      <c r="K758" s="43"/>
      <c r="T758" s="26"/>
    </row>
    <row r="759" spans="11:20">
      <c r="K759" s="43"/>
      <c r="T759" s="26"/>
    </row>
    <row r="760" spans="11:20">
      <c r="K760" s="43"/>
      <c r="T760" s="26"/>
    </row>
    <row r="761" spans="11:20">
      <c r="K761" s="43"/>
      <c r="T761" s="26"/>
    </row>
    <row r="762" spans="11:20">
      <c r="K762" s="43"/>
      <c r="T762" s="26"/>
    </row>
    <row r="763" spans="11:20">
      <c r="K763" s="43"/>
      <c r="T763" s="26"/>
    </row>
    <row r="764" spans="11:20">
      <c r="K764" s="43"/>
      <c r="T764" s="26"/>
    </row>
    <row r="765" spans="11:20">
      <c r="K765" s="43"/>
      <c r="T765" s="26"/>
    </row>
    <row r="766" spans="11:20">
      <c r="K766" s="43"/>
      <c r="T766" s="26"/>
    </row>
    <row r="767" spans="11:20">
      <c r="K767" s="43"/>
      <c r="T767" s="26"/>
    </row>
    <row r="768" spans="11:20">
      <c r="K768" s="43"/>
      <c r="T768" s="26"/>
    </row>
    <row r="769" spans="11:20">
      <c r="K769" s="43"/>
      <c r="T769" s="26"/>
    </row>
    <row r="770" spans="11:20">
      <c r="K770" s="43"/>
      <c r="T770" s="26"/>
    </row>
    <row r="771" spans="11:20">
      <c r="K771" s="43"/>
      <c r="T771" s="26"/>
    </row>
    <row r="772" spans="11:20">
      <c r="K772" s="43"/>
      <c r="T772" s="26"/>
    </row>
    <row r="773" spans="11:20">
      <c r="K773" s="43"/>
      <c r="T773" s="26"/>
    </row>
    <row r="774" spans="11:20">
      <c r="K774" s="43"/>
      <c r="T774" s="26"/>
    </row>
    <row r="775" spans="11:20">
      <c r="K775" s="43"/>
      <c r="T775" s="26"/>
    </row>
    <row r="776" spans="11:20">
      <c r="K776" s="43"/>
      <c r="T776" s="26"/>
    </row>
    <row r="777" spans="11:20">
      <c r="K777" s="43"/>
      <c r="T777" s="26"/>
    </row>
    <row r="778" spans="11:20">
      <c r="K778" s="43"/>
      <c r="T778" s="26"/>
    </row>
    <row r="779" spans="11:20">
      <c r="K779" s="43"/>
      <c r="T779" s="26"/>
    </row>
    <row r="780" spans="11:20">
      <c r="K780" s="43"/>
      <c r="T780" s="26"/>
    </row>
    <row r="781" spans="11:20">
      <c r="K781" s="43"/>
      <c r="T781" s="26"/>
    </row>
    <row r="782" spans="11:20">
      <c r="K782" s="43"/>
      <c r="T782" s="26"/>
    </row>
    <row r="783" spans="11:20">
      <c r="K783" s="43"/>
      <c r="T783" s="26"/>
    </row>
    <row r="784" spans="11:20">
      <c r="K784" s="43"/>
      <c r="T784" s="26"/>
    </row>
    <row r="785" spans="11:20">
      <c r="K785" s="43"/>
      <c r="T785" s="26"/>
    </row>
    <row r="786" spans="11:20">
      <c r="K786" s="43"/>
      <c r="T786" s="26"/>
    </row>
    <row r="787" spans="11:20">
      <c r="K787" s="43"/>
      <c r="T787" s="26"/>
    </row>
    <row r="788" spans="11:20">
      <c r="K788" s="43"/>
      <c r="T788" s="26"/>
    </row>
    <row r="789" spans="11:20">
      <c r="K789" s="43"/>
      <c r="T789" s="26"/>
    </row>
    <row r="790" spans="11:20">
      <c r="K790" s="43"/>
      <c r="T790" s="26"/>
    </row>
    <row r="791" spans="11:20">
      <c r="K791" s="43"/>
      <c r="T791" s="26"/>
    </row>
    <row r="792" spans="11:20">
      <c r="K792" s="43"/>
      <c r="T792" s="26"/>
    </row>
    <row r="793" spans="11:20">
      <c r="K793" s="43"/>
      <c r="T793" s="26"/>
    </row>
    <row r="794" spans="11:20">
      <c r="K794" s="43"/>
      <c r="T794" s="26"/>
    </row>
    <row r="795" spans="11:20">
      <c r="K795" s="43"/>
      <c r="T795" s="26"/>
    </row>
    <row r="796" spans="11:20">
      <c r="K796" s="43"/>
      <c r="T796" s="26"/>
    </row>
    <row r="797" spans="11:20">
      <c r="K797" s="43"/>
      <c r="T797" s="26"/>
    </row>
    <row r="798" spans="11:20">
      <c r="K798" s="43"/>
      <c r="T798" s="26"/>
    </row>
    <row r="799" spans="11:20">
      <c r="K799" s="43"/>
      <c r="T799" s="26"/>
    </row>
    <row r="800" spans="11:20">
      <c r="K800" s="43"/>
      <c r="T800" s="26"/>
    </row>
    <row r="801" spans="11:20">
      <c r="K801" s="43"/>
      <c r="T801" s="26"/>
    </row>
    <row r="802" spans="11:20">
      <c r="K802" s="43"/>
      <c r="T802" s="26"/>
    </row>
    <row r="803" spans="11:20">
      <c r="K803" s="43"/>
      <c r="T803" s="26"/>
    </row>
    <row r="804" spans="11:20">
      <c r="K804" s="43"/>
      <c r="T804" s="26"/>
    </row>
    <row r="805" spans="11:20">
      <c r="K805" s="43"/>
      <c r="T805" s="26"/>
    </row>
    <row r="806" spans="11:20">
      <c r="K806" s="43"/>
      <c r="T806" s="26"/>
    </row>
    <row r="807" spans="11:20">
      <c r="K807" s="43"/>
      <c r="T807" s="26"/>
    </row>
    <row r="808" spans="11:20">
      <c r="K808" s="43"/>
      <c r="T808" s="26"/>
    </row>
    <row r="809" spans="11:20">
      <c r="K809" s="43"/>
      <c r="T809" s="26"/>
    </row>
    <row r="810" spans="11:20">
      <c r="K810" s="43"/>
      <c r="T810" s="26"/>
    </row>
    <row r="811" spans="11:20">
      <c r="K811" s="43"/>
      <c r="T811" s="26"/>
    </row>
    <row r="812" spans="11:20">
      <c r="K812" s="43"/>
      <c r="T812" s="26"/>
    </row>
    <row r="813" spans="11:20">
      <c r="K813" s="43"/>
      <c r="T813" s="26"/>
    </row>
    <row r="814" spans="11:20">
      <c r="K814" s="43"/>
      <c r="T814" s="26"/>
    </row>
    <row r="815" spans="11:20">
      <c r="K815" s="43"/>
      <c r="T815" s="26"/>
    </row>
    <row r="816" spans="11:20">
      <c r="K816" s="43"/>
      <c r="T816" s="26"/>
    </row>
    <row r="817" spans="11:20">
      <c r="K817" s="43"/>
      <c r="T817" s="26"/>
    </row>
    <row r="818" spans="11:20">
      <c r="K818" s="43"/>
      <c r="T818" s="26"/>
    </row>
    <row r="819" spans="11:20">
      <c r="K819" s="43"/>
      <c r="T819" s="26"/>
    </row>
    <row r="820" spans="11:20">
      <c r="K820" s="43"/>
      <c r="T820" s="26"/>
    </row>
    <row r="821" spans="11:20">
      <c r="K821" s="43"/>
      <c r="T821" s="26"/>
    </row>
    <row r="822" spans="11:20">
      <c r="K822" s="43"/>
      <c r="T822" s="26"/>
    </row>
    <row r="823" spans="11:20">
      <c r="K823" s="43"/>
      <c r="T823" s="26"/>
    </row>
    <row r="824" spans="11:20">
      <c r="K824" s="43"/>
      <c r="T824" s="26"/>
    </row>
    <row r="825" spans="11:20">
      <c r="K825" s="43"/>
      <c r="T825" s="26"/>
    </row>
    <row r="826" spans="11:20">
      <c r="K826" s="43"/>
      <c r="T826" s="26"/>
    </row>
    <row r="827" spans="11:20">
      <c r="K827" s="43"/>
      <c r="T827" s="26"/>
    </row>
    <row r="828" spans="11:20">
      <c r="K828" s="43"/>
      <c r="T828" s="26"/>
    </row>
    <row r="829" spans="11:20">
      <c r="K829" s="43"/>
      <c r="T829" s="26"/>
    </row>
    <row r="830" spans="11:20">
      <c r="K830" s="43"/>
      <c r="T830" s="26"/>
    </row>
    <row r="831" spans="11:20">
      <c r="K831" s="43"/>
      <c r="T831" s="26"/>
    </row>
    <row r="832" spans="11:20">
      <c r="K832" s="43"/>
      <c r="T832" s="26"/>
    </row>
    <row r="833" spans="11:20">
      <c r="K833" s="43"/>
      <c r="T833" s="26"/>
    </row>
    <row r="834" spans="11:20">
      <c r="K834" s="43"/>
      <c r="T834" s="26"/>
    </row>
    <row r="835" spans="11:20">
      <c r="K835" s="43"/>
      <c r="T835" s="26"/>
    </row>
    <row r="836" spans="11:20">
      <c r="K836" s="43"/>
      <c r="T836" s="26"/>
    </row>
    <row r="837" spans="11:20">
      <c r="K837" s="43"/>
      <c r="T837" s="26"/>
    </row>
    <row r="838" spans="11:20">
      <c r="K838" s="43"/>
      <c r="T838" s="26"/>
    </row>
    <row r="839" spans="11:20">
      <c r="K839" s="43"/>
      <c r="T839" s="26"/>
    </row>
    <row r="840" spans="11:20">
      <c r="K840" s="43"/>
      <c r="T840" s="26"/>
    </row>
    <row r="841" spans="11:20">
      <c r="K841" s="43"/>
      <c r="T841" s="26"/>
    </row>
    <row r="842" spans="11:20">
      <c r="K842" s="43"/>
      <c r="T842" s="26"/>
    </row>
    <row r="843" spans="11:20">
      <c r="K843" s="43"/>
      <c r="T843" s="26"/>
    </row>
    <row r="844" spans="11:20">
      <c r="K844" s="43"/>
      <c r="T844" s="26"/>
    </row>
    <row r="845" spans="11:20">
      <c r="K845" s="43"/>
      <c r="T845" s="26"/>
    </row>
    <row r="846" spans="11:20">
      <c r="K846" s="43"/>
      <c r="T846" s="26"/>
    </row>
    <row r="847" spans="11:20">
      <c r="K847" s="43"/>
      <c r="T847" s="26"/>
    </row>
    <row r="848" spans="11:20">
      <c r="K848" s="43"/>
      <c r="T848" s="26"/>
    </row>
    <row r="849" spans="11:20">
      <c r="K849" s="43"/>
      <c r="T849" s="26"/>
    </row>
    <row r="850" spans="11:20">
      <c r="K850" s="43"/>
      <c r="T850" s="26"/>
    </row>
    <row r="851" spans="11:20">
      <c r="K851" s="43"/>
      <c r="T851" s="26"/>
    </row>
    <row r="852" spans="11:20">
      <c r="K852" s="43"/>
      <c r="T852" s="26"/>
    </row>
    <row r="853" spans="11:20">
      <c r="K853" s="43"/>
      <c r="T853" s="26"/>
    </row>
    <row r="854" spans="11:20">
      <c r="K854" s="43"/>
      <c r="T854" s="26"/>
    </row>
    <row r="855" spans="11:20">
      <c r="K855" s="43"/>
      <c r="T855" s="26"/>
    </row>
    <row r="856" spans="11:20">
      <c r="K856" s="43"/>
      <c r="T856" s="26"/>
    </row>
    <row r="857" spans="11:20">
      <c r="K857" s="43"/>
      <c r="T857" s="26"/>
    </row>
    <row r="858" spans="11:20">
      <c r="K858" s="43"/>
      <c r="T858" s="26"/>
    </row>
    <row r="859" spans="11:20">
      <c r="K859" s="43"/>
      <c r="T859" s="26"/>
    </row>
    <row r="860" spans="11:20">
      <c r="K860" s="43"/>
      <c r="T860" s="26"/>
    </row>
    <row r="861" spans="11:20">
      <c r="K861" s="43"/>
      <c r="T861" s="26"/>
    </row>
    <row r="862" spans="11:20">
      <c r="K862" s="43"/>
      <c r="T862" s="26"/>
    </row>
    <row r="863" spans="11:20">
      <c r="K863" s="43"/>
      <c r="T863" s="26"/>
    </row>
    <row r="864" spans="11:20">
      <c r="K864" s="43"/>
      <c r="T864" s="26"/>
    </row>
    <row r="865" spans="11:20">
      <c r="K865" s="43"/>
      <c r="T865" s="26"/>
    </row>
    <row r="866" spans="11:20">
      <c r="K866" s="43"/>
      <c r="T866" s="26"/>
    </row>
    <row r="867" spans="11:20">
      <c r="K867" s="43"/>
      <c r="T867" s="26"/>
    </row>
    <row r="868" spans="11:20">
      <c r="K868" s="43"/>
      <c r="T868" s="26"/>
    </row>
    <row r="869" spans="11:20">
      <c r="K869" s="43"/>
      <c r="T869" s="26"/>
    </row>
    <row r="870" spans="11:20">
      <c r="K870" s="43"/>
      <c r="T870" s="26"/>
    </row>
    <row r="871" spans="11:20">
      <c r="K871" s="43"/>
      <c r="T871" s="26"/>
    </row>
    <row r="872" spans="11:20">
      <c r="K872" s="43"/>
      <c r="T872" s="26"/>
    </row>
    <row r="873" spans="11:20">
      <c r="K873" s="43"/>
      <c r="T873" s="26"/>
    </row>
    <row r="874" spans="11:20">
      <c r="K874" s="43"/>
      <c r="T874" s="26"/>
    </row>
    <row r="875" spans="11:20">
      <c r="K875" s="43"/>
      <c r="T875" s="26"/>
    </row>
    <row r="876" spans="11:20">
      <c r="K876" s="43"/>
      <c r="T876" s="26"/>
    </row>
    <row r="877" spans="11:20">
      <c r="K877" s="43"/>
      <c r="T877" s="26"/>
    </row>
    <row r="878" spans="11:20">
      <c r="K878" s="43"/>
      <c r="T878" s="26"/>
    </row>
    <row r="879" spans="11:20">
      <c r="K879" s="43"/>
      <c r="T879" s="26"/>
    </row>
    <row r="880" spans="11:20">
      <c r="K880" s="43"/>
      <c r="T880" s="26"/>
    </row>
    <row r="881" spans="11:20">
      <c r="K881" s="43"/>
      <c r="T881" s="26"/>
    </row>
    <row r="882" spans="11:20">
      <c r="K882" s="43"/>
      <c r="T882" s="26"/>
    </row>
    <row r="883" spans="11:20">
      <c r="K883" s="43"/>
      <c r="T883" s="26"/>
    </row>
    <row r="884" spans="11:20">
      <c r="K884" s="43"/>
      <c r="T884" s="26"/>
    </row>
    <row r="885" spans="11:20">
      <c r="K885" s="43"/>
      <c r="T885" s="26"/>
    </row>
    <row r="886" spans="11:20">
      <c r="K886" s="43"/>
      <c r="T886" s="26"/>
    </row>
    <row r="887" spans="11:20">
      <c r="K887" s="43"/>
      <c r="T887" s="26"/>
    </row>
    <row r="888" spans="11:20">
      <c r="K888" s="43"/>
      <c r="T888" s="26"/>
    </row>
    <row r="889" spans="11:20">
      <c r="K889" s="43"/>
      <c r="T889" s="26"/>
    </row>
    <row r="890" spans="11:20">
      <c r="K890" s="43"/>
      <c r="T890" s="26"/>
    </row>
    <row r="891" spans="11:20">
      <c r="K891" s="43"/>
      <c r="T891" s="26"/>
    </row>
    <row r="892" spans="11:20">
      <c r="K892" s="43"/>
      <c r="T892" s="26"/>
    </row>
    <row r="893" spans="11:20">
      <c r="K893" s="43"/>
      <c r="T893" s="26"/>
    </row>
    <row r="894" spans="11:20">
      <c r="K894" s="43"/>
      <c r="T894" s="26"/>
    </row>
    <row r="895" spans="11:20">
      <c r="K895" s="43"/>
      <c r="T895" s="26"/>
    </row>
    <row r="896" spans="11:20">
      <c r="K896" s="43"/>
      <c r="T896" s="26"/>
    </row>
    <row r="897" spans="11:20">
      <c r="K897" s="43"/>
      <c r="T897" s="26"/>
    </row>
    <row r="898" spans="11:20">
      <c r="K898" s="43"/>
      <c r="T898" s="26"/>
    </row>
    <row r="899" spans="11:20">
      <c r="K899" s="43"/>
      <c r="T899" s="26"/>
    </row>
    <row r="900" spans="11:20">
      <c r="K900" s="43"/>
      <c r="T900" s="26"/>
    </row>
    <row r="901" spans="11:20">
      <c r="K901" s="43"/>
      <c r="T901" s="26"/>
    </row>
    <row r="902" spans="11:20">
      <c r="K902" s="43"/>
      <c r="T902" s="26"/>
    </row>
    <row r="903" spans="11:20">
      <c r="K903" s="43"/>
      <c r="T903" s="26"/>
    </row>
    <row r="904" spans="11:20">
      <c r="K904" s="43"/>
      <c r="T904" s="26"/>
    </row>
    <row r="905" spans="11:20">
      <c r="K905" s="43"/>
      <c r="T905" s="26"/>
    </row>
    <row r="906" spans="11:20">
      <c r="K906" s="43"/>
      <c r="T906" s="26"/>
    </row>
    <row r="907" spans="11:20">
      <c r="K907" s="43"/>
      <c r="T907" s="26"/>
    </row>
    <row r="908" spans="11:20">
      <c r="K908" s="43"/>
      <c r="T908" s="26"/>
    </row>
    <row r="909" spans="11:20">
      <c r="K909" s="43"/>
      <c r="T909" s="26"/>
    </row>
    <row r="910" spans="11:20">
      <c r="K910" s="43"/>
      <c r="T910" s="26"/>
    </row>
    <row r="911" spans="11:20">
      <c r="K911" s="43"/>
      <c r="T911" s="26"/>
    </row>
    <row r="912" spans="11:20">
      <c r="K912" s="43"/>
      <c r="T912" s="26"/>
    </row>
    <row r="913" spans="11:20">
      <c r="K913" s="43"/>
      <c r="T913" s="26"/>
    </row>
    <row r="914" spans="11:20">
      <c r="K914" s="43"/>
      <c r="T914" s="26"/>
    </row>
    <row r="915" spans="11:20">
      <c r="K915" s="43"/>
      <c r="T915" s="26"/>
    </row>
    <row r="916" spans="11:20">
      <c r="K916" s="43"/>
      <c r="T916" s="26"/>
    </row>
    <row r="917" spans="11:20">
      <c r="K917" s="43"/>
      <c r="T917" s="26"/>
    </row>
    <row r="918" spans="11:20">
      <c r="K918" s="43"/>
      <c r="T918" s="26"/>
    </row>
    <row r="919" spans="11:20">
      <c r="K919" s="43"/>
      <c r="T919" s="26"/>
    </row>
    <row r="920" spans="11:20">
      <c r="K920" s="43"/>
      <c r="T920" s="26"/>
    </row>
    <row r="921" spans="11:20">
      <c r="K921" s="43"/>
      <c r="T921" s="26"/>
    </row>
    <row r="922" spans="11:20">
      <c r="K922" s="43"/>
      <c r="T922" s="26"/>
    </row>
    <row r="923" spans="11:20">
      <c r="K923" s="43"/>
      <c r="T923" s="26"/>
    </row>
    <row r="924" spans="11:20">
      <c r="K924" s="43"/>
      <c r="T924" s="26"/>
    </row>
    <row r="925" spans="11:20">
      <c r="K925" s="43"/>
      <c r="T925" s="26"/>
    </row>
    <row r="926" spans="11:20">
      <c r="K926" s="43"/>
      <c r="T926" s="26"/>
    </row>
    <row r="927" spans="11:20">
      <c r="K927" s="43"/>
      <c r="T927" s="26"/>
    </row>
    <row r="928" spans="11:20">
      <c r="K928" s="43"/>
      <c r="T928" s="26"/>
    </row>
    <row r="929" spans="11:20">
      <c r="K929" s="43"/>
      <c r="T929" s="26"/>
    </row>
    <row r="930" spans="11:20">
      <c r="K930" s="43"/>
      <c r="T930" s="26"/>
    </row>
    <row r="931" spans="11:20">
      <c r="K931" s="43"/>
      <c r="T931" s="26"/>
    </row>
    <row r="932" spans="11:20">
      <c r="K932" s="43"/>
      <c r="T932" s="26"/>
    </row>
    <row r="933" spans="11:20">
      <c r="K933" s="43"/>
      <c r="T933" s="26"/>
    </row>
    <row r="934" spans="11:20">
      <c r="K934" s="43"/>
      <c r="T934" s="26"/>
    </row>
    <row r="935" spans="11:20">
      <c r="K935" s="43"/>
      <c r="T935" s="26"/>
    </row>
    <row r="936" spans="11:20">
      <c r="K936" s="43"/>
      <c r="T936" s="26"/>
    </row>
    <row r="937" spans="11:20">
      <c r="K937" s="43"/>
      <c r="T937" s="26"/>
    </row>
    <row r="938" spans="11:20">
      <c r="K938" s="43"/>
      <c r="T938" s="26"/>
    </row>
    <row r="939" spans="11:20">
      <c r="K939" s="43"/>
      <c r="T939" s="26"/>
    </row>
    <row r="940" spans="11:20">
      <c r="K940" s="43"/>
      <c r="T940" s="26"/>
    </row>
    <row r="941" spans="11:20">
      <c r="K941" s="43"/>
      <c r="T941" s="26"/>
    </row>
    <row r="942" spans="11:20">
      <c r="K942" s="43"/>
      <c r="T942" s="26"/>
    </row>
    <row r="943" spans="11:20">
      <c r="K943" s="43"/>
      <c r="T943" s="26"/>
    </row>
    <row r="944" spans="11:20">
      <c r="K944" s="43"/>
      <c r="T944" s="26"/>
    </row>
    <row r="945" spans="11:20">
      <c r="K945" s="43"/>
      <c r="T945" s="26"/>
    </row>
    <row r="946" spans="11:20">
      <c r="K946" s="43"/>
      <c r="T946" s="26"/>
    </row>
    <row r="947" spans="11:20">
      <c r="K947" s="43"/>
      <c r="T947" s="26"/>
    </row>
    <row r="948" spans="11:20">
      <c r="K948" s="43"/>
      <c r="T948" s="26"/>
    </row>
    <row r="949" spans="11:20">
      <c r="K949" s="43"/>
      <c r="T949" s="26"/>
    </row>
    <row r="950" spans="11:20">
      <c r="K950" s="43"/>
      <c r="T950" s="26"/>
    </row>
    <row r="951" spans="11:20">
      <c r="K951" s="43"/>
      <c r="T951" s="26"/>
    </row>
    <row r="952" spans="11:20">
      <c r="K952" s="43"/>
      <c r="T952" s="26"/>
    </row>
    <row r="953" spans="11:20">
      <c r="K953" s="43"/>
      <c r="T953" s="26"/>
    </row>
    <row r="954" spans="11:20">
      <c r="K954" s="43"/>
      <c r="T954" s="26"/>
    </row>
    <row r="955" spans="11:20">
      <c r="K955" s="43"/>
      <c r="T955" s="26"/>
    </row>
    <row r="956" spans="11:20">
      <c r="K956" s="43"/>
      <c r="T956" s="26"/>
    </row>
    <row r="957" spans="11:20">
      <c r="K957" s="43"/>
      <c r="T957" s="26"/>
    </row>
    <row r="958" spans="11:20">
      <c r="K958" s="43"/>
      <c r="T958" s="26"/>
    </row>
    <row r="959" spans="11:20">
      <c r="K959" s="43"/>
      <c r="T959" s="26"/>
    </row>
    <row r="960" spans="11:20">
      <c r="K960" s="43"/>
      <c r="T960" s="26"/>
    </row>
    <row r="961" spans="11:20">
      <c r="K961" s="43"/>
      <c r="T961" s="26"/>
    </row>
    <row r="962" spans="11:20">
      <c r="K962" s="43"/>
      <c r="T962" s="26"/>
    </row>
    <row r="963" spans="11:20">
      <c r="K963" s="43"/>
      <c r="T963" s="26"/>
    </row>
    <row r="964" spans="11:20">
      <c r="K964" s="43"/>
      <c r="T964" s="26"/>
    </row>
    <row r="965" spans="11:20">
      <c r="K965" s="43"/>
      <c r="T965" s="26"/>
    </row>
    <row r="966" spans="11:20">
      <c r="K966" s="43"/>
      <c r="T966" s="26"/>
    </row>
    <row r="967" spans="11:20">
      <c r="K967" s="43"/>
      <c r="T967" s="26"/>
    </row>
    <row r="968" spans="11:20">
      <c r="K968" s="43"/>
      <c r="T968" s="26"/>
    </row>
    <row r="969" spans="11:20">
      <c r="K969" s="43"/>
      <c r="T969" s="26"/>
    </row>
    <row r="970" spans="11:20">
      <c r="K970" s="43"/>
      <c r="T970" s="26"/>
    </row>
    <row r="971" spans="11:20">
      <c r="K971" s="43"/>
      <c r="T971" s="26"/>
    </row>
    <row r="972" spans="11:20">
      <c r="K972" s="43"/>
      <c r="T972" s="26"/>
    </row>
    <row r="973" spans="11:20">
      <c r="K973" s="43"/>
      <c r="T973" s="26"/>
    </row>
    <row r="974" spans="11:20">
      <c r="K974" s="43"/>
      <c r="T974" s="26"/>
    </row>
    <row r="975" spans="11:20">
      <c r="K975" s="43"/>
      <c r="T975" s="26"/>
    </row>
    <row r="976" spans="11:20">
      <c r="K976" s="43"/>
      <c r="T976" s="26"/>
    </row>
    <row r="977" spans="11:20">
      <c r="K977" s="43"/>
      <c r="T977" s="26"/>
    </row>
    <row r="978" spans="11:20">
      <c r="K978" s="43"/>
      <c r="T978" s="26"/>
    </row>
    <row r="979" spans="11:20">
      <c r="K979" s="43"/>
      <c r="T979" s="26"/>
    </row>
    <row r="980" spans="11:20">
      <c r="K980" s="43"/>
      <c r="T980" s="26"/>
    </row>
    <row r="981" spans="11:20">
      <c r="K981" s="43"/>
      <c r="T981" s="26"/>
    </row>
    <row r="982" spans="11:20">
      <c r="K982" s="43"/>
      <c r="T982" s="26"/>
    </row>
    <row r="983" spans="11:20">
      <c r="K983" s="43"/>
      <c r="T983" s="26"/>
    </row>
    <row r="984" spans="11:20">
      <c r="K984" s="43"/>
      <c r="T984" s="26"/>
    </row>
    <row r="985" spans="11:20">
      <c r="K985" s="43"/>
      <c r="T985" s="26"/>
    </row>
    <row r="986" spans="11:20">
      <c r="K986" s="43"/>
      <c r="T986" s="26"/>
    </row>
    <row r="987" spans="11:20">
      <c r="K987" s="43"/>
      <c r="T987" s="26"/>
    </row>
    <row r="988" spans="11:20">
      <c r="K988" s="43"/>
      <c r="T988" s="26"/>
    </row>
    <row r="989" spans="11:20">
      <c r="K989" s="43"/>
      <c r="T989" s="26"/>
    </row>
    <row r="990" spans="11:20">
      <c r="K990" s="43"/>
      <c r="T990" s="26"/>
    </row>
    <row r="991" spans="11:20">
      <c r="K991" s="43"/>
      <c r="T991" s="26"/>
    </row>
    <row r="992" spans="11:20">
      <c r="K992" s="43"/>
      <c r="T992" s="26"/>
    </row>
    <row r="993" spans="11:20">
      <c r="K993" s="43"/>
      <c r="T993" s="26"/>
    </row>
    <row r="994" spans="11:20">
      <c r="K994" s="43"/>
      <c r="T994" s="26"/>
    </row>
    <row r="995" spans="11:20">
      <c r="K995" s="43"/>
      <c r="T995" s="26"/>
    </row>
    <row r="996" spans="11:20">
      <c r="K996" s="43"/>
      <c r="T996" s="26"/>
    </row>
    <row r="997" spans="11:20">
      <c r="K997" s="43"/>
      <c r="T997" s="26"/>
    </row>
    <row r="998" spans="11:20">
      <c r="K998" s="43"/>
      <c r="T998" s="26"/>
    </row>
    <row r="999" spans="11:20">
      <c r="K999" s="43"/>
      <c r="T999" s="26"/>
    </row>
    <row r="1000" spans="11:20">
      <c r="K1000" s="43"/>
      <c r="T1000" s="26"/>
    </row>
    <row r="1001" spans="11:20">
      <c r="K1001" s="43"/>
      <c r="T1001" s="26"/>
    </row>
    <row r="1002" spans="11:20">
      <c r="K1002" s="43"/>
      <c r="T1002" s="26"/>
    </row>
    <row r="1003" spans="11:20">
      <c r="K1003" s="43"/>
      <c r="T1003" s="26"/>
    </row>
    <row r="1004" spans="11:20">
      <c r="K1004" s="43"/>
      <c r="T1004" s="26"/>
    </row>
    <row r="1005" spans="11:20">
      <c r="K1005" s="43"/>
      <c r="T1005" s="26"/>
    </row>
    <row r="1006" spans="11:20">
      <c r="K1006" s="43"/>
      <c r="T1006" s="26"/>
    </row>
    <row r="1007" spans="11:20">
      <c r="K1007" s="43"/>
      <c r="T1007" s="26"/>
    </row>
    <row r="1008" spans="11:20">
      <c r="K1008" s="43"/>
      <c r="T1008" s="26"/>
    </row>
    <row r="1009" spans="11:20">
      <c r="K1009" s="43"/>
      <c r="T1009" s="26"/>
    </row>
    <row r="1010" spans="11:20">
      <c r="K1010" s="43"/>
      <c r="T1010" s="26"/>
    </row>
    <row r="1011" spans="11:20">
      <c r="K1011" s="43"/>
      <c r="T1011" s="26"/>
    </row>
    <row r="1012" spans="11:20">
      <c r="K1012" s="43"/>
      <c r="T1012" s="26"/>
    </row>
    <row r="1013" spans="11:20">
      <c r="K1013" s="43"/>
      <c r="T1013" s="26"/>
    </row>
    <row r="1014" spans="11:20">
      <c r="K1014" s="43"/>
      <c r="T1014" s="26"/>
    </row>
    <row r="1015" spans="11:20">
      <c r="K1015" s="43"/>
      <c r="T1015" s="26"/>
    </row>
    <row r="1016" spans="11:20">
      <c r="K1016" s="43"/>
      <c r="T1016" s="26"/>
    </row>
    <row r="1017" spans="11:20">
      <c r="K1017" s="43"/>
      <c r="T1017" s="26"/>
    </row>
    <row r="1018" spans="11:20">
      <c r="K1018" s="43"/>
      <c r="T1018" s="26"/>
    </row>
    <row r="1019" spans="11:20">
      <c r="K1019" s="43"/>
      <c r="T1019" s="26"/>
    </row>
    <row r="1020" spans="11:20">
      <c r="K1020" s="43"/>
      <c r="T1020" s="26"/>
    </row>
    <row r="1021" spans="11:20">
      <c r="K1021" s="43"/>
      <c r="T1021" s="26"/>
    </row>
    <row r="1022" spans="11:20">
      <c r="K1022" s="43"/>
      <c r="T1022" s="26"/>
    </row>
    <row r="1023" spans="11:20">
      <c r="K1023" s="43"/>
      <c r="T1023" s="26"/>
    </row>
    <row r="1024" spans="11:20">
      <c r="K1024" s="43"/>
      <c r="T1024" s="26"/>
    </row>
    <row r="1025" spans="11:20">
      <c r="K1025" s="43"/>
      <c r="T1025" s="26"/>
    </row>
    <row r="1026" spans="11:20">
      <c r="K1026" s="43"/>
      <c r="T1026" s="26"/>
    </row>
    <row r="1027" spans="11:20">
      <c r="K1027" s="43"/>
      <c r="T1027" s="26"/>
    </row>
    <row r="1028" spans="11:20">
      <c r="K1028" s="43"/>
      <c r="T1028" s="26"/>
    </row>
    <row r="1029" spans="11:20">
      <c r="K1029" s="43"/>
      <c r="T1029" s="26"/>
    </row>
    <row r="1030" spans="11:20">
      <c r="K1030" s="43"/>
      <c r="T1030" s="26"/>
    </row>
    <row r="1031" spans="11:20">
      <c r="K1031" s="43"/>
      <c r="T1031" s="26"/>
    </row>
    <row r="1032" spans="11:20">
      <c r="K1032" s="43"/>
      <c r="T1032" s="26"/>
    </row>
    <row r="1033" spans="11:20">
      <c r="K1033" s="43"/>
      <c r="T1033" s="26"/>
    </row>
    <row r="1034" spans="11:20">
      <c r="K1034" s="43"/>
      <c r="T1034" s="26"/>
    </row>
    <row r="1035" spans="11:20">
      <c r="K1035" s="43"/>
      <c r="T1035" s="26"/>
    </row>
    <row r="1036" spans="11:20">
      <c r="K1036" s="43"/>
      <c r="T1036" s="26"/>
    </row>
    <row r="1037" spans="11:20">
      <c r="K1037" s="43"/>
      <c r="T1037" s="26"/>
    </row>
    <row r="1038" spans="11:20">
      <c r="K1038" s="43"/>
      <c r="T1038" s="26"/>
    </row>
    <row r="1039" spans="11:20">
      <c r="K1039" s="43"/>
      <c r="T1039" s="26"/>
    </row>
    <row r="1040" spans="11:20">
      <c r="K1040" s="43"/>
      <c r="T1040" s="26"/>
    </row>
    <row r="1041" spans="11:20">
      <c r="K1041" s="43"/>
      <c r="T1041" s="26"/>
    </row>
    <row r="1042" spans="11:20">
      <c r="K1042" s="43"/>
      <c r="T1042" s="26"/>
    </row>
    <row r="1043" spans="11:20">
      <c r="K1043" s="43"/>
      <c r="T1043" s="26"/>
    </row>
    <row r="1044" spans="11:20">
      <c r="K1044" s="43"/>
      <c r="T1044" s="26"/>
    </row>
    <row r="1045" spans="11:20">
      <c r="K1045" s="43"/>
      <c r="T1045" s="26"/>
    </row>
    <row r="1046" spans="11:20">
      <c r="K1046" s="43"/>
      <c r="T1046" s="26"/>
    </row>
    <row r="1047" spans="11:20">
      <c r="K1047" s="43"/>
      <c r="T1047" s="26"/>
    </row>
    <row r="1048" spans="11:20">
      <c r="K1048" s="43"/>
      <c r="T1048" s="26"/>
    </row>
    <row r="1049" spans="11:20">
      <c r="K1049" s="43"/>
      <c r="T1049" s="26"/>
    </row>
    <row r="1050" spans="11:20">
      <c r="K1050" s="43"/>
      <c r="T1050" s="26"/>
    </row>
    <row r="1051" spans="11:20">
      <c r="K1051" s="43"/>
      <c r="T1051" s="26"/>
    </row>
    <row r="1052" spans="11:20">
      <c r="K1052" s="43"/>
      <c r="T1052" s="26"/>
    </row>
    <row r="1053" spans="11:20">
      <c r="K1053" s="43"/>
      <c r="T1053" s="26"/>
    </row>
    <row r="1054" spans="11:20">
      <c r="K1054" s="43"/>
      <c r="T1054" s="26"/>
    </row>
    <row r="1055" spans="11:20">
      <c r="K1055" s="43"/>
      <c r="T1055" s="26"/>
    </row>
    <row r="1056" spans="11:20">
      <c r="K1056" s="43"/>
      <c r="T1056" s="26"/>
    </row>
    <row r="1057" spans="11:20">
      <c r="K1057" s="43"/>
      <c r="T1057" s="26"/>
    </row>
    <row r="1058" spans="11:20">
      <c r="K1058" s="43"/>
      <c r="T1058" s="26"/>
    </row>
    <row r="1059" spans="11:20">
      <c r="K1059" s="43"/>
      <c r="T1059" s="26"/>
    </row>
    <row r="1060" spans="11:20">
      <c r="K1060" s="43"/>
      <c r="T1060" s="26"/>
    </row>
    <row r="1061" spans="11:20">
      <c r="K1061" s="43"/>
      <c r="T1061" s="26"/>
    </row>
    <row r="1062" spans="11:20">
      <c r="K1062" s="43"/>
      <c r="T1062" s="26"/>
    </row>
    <row r="1063" spans="11:20">
      <c r="K1063" s="43"/>
      <c r="T1063" s="26"/>
    </row>
    <row r="1064" spans="11:20">
      <c r="K1064" s="43"/>
      <c r="T1064" s="26"/>
    </row>
    <row r="1065" spans="11:20">
      <c r="K1065" s="43"/>
      <c r="T1065" s="26"/>
    </row>
    <row r="1066" spans="11:20">
      <c r="K1066" s="43"/>
      <c r="T1066" s="26"/>
    </row>
    <row r="1067" spans="11:20">
      <c r="K1067" s="43"/>
      <c r="T1067" s="26"/>
    </row>
    <row r="1068" spans="11:20">
      <c r="K1068" s="43"/>
      <c r="T1068" s="26"/>
    </row>
    <row r="1069" spans="11:20">
      <c r="K1069" s="43"/>
      <c r="T1069" s="26"/>
    </row>
    <row r="1070" spans="11:20">
      <c r="K1070" s="43"/>
      <c r="T1070" s="26"/>
    </row>
    <row r="1071" spans="11:20">
      <c r="K1071" s="43"/>
      <c r="T1071" s="26"/>
    </row>
    <row r="1072" spans="11:20">
      <c r="K1072" s="43"/>
      <c r="T1072" s="26"/>
    </row>
    <row r="1073" spans="11:20">
      <c r="K1073" s="43"/>
      <c r="T1073" s="26"/>
    </row>
    <row r="1074" spans="11:20">
      <c r="K1074" s="43"/>
      <c r="T1074" s="26"/>
    </row>
    <row r="1075" spans="11:20">
      <c r="K1075" s="43"/>
      <c r="T1075" s="26"/>
    </row>
    <row r="1076" spans="11:20">
      <c r="K1076" s="43"/>
      <c r="T1076" s="26"/>
    </row>
    <row r="1077" spans="11:20">
      <c r="K1077" s="43"/>
      <c r="T1077" s="26"/>
    </row>
    <row r="1078" spans="11:20">
      <c r="K1078" s="43"/>
      <c r="T1078" s="26"/>
    </row>
    <row r="1079" spans="11:20">
      <c r="K1079" s="43"/>
      <c r="T1079" s="26"/>
    </row>
    <row r="1080" spans="11:20">
      <c r="K1080" s="43"/>
      <c r="T1080" s="26"/>
    </row>
    <row r="1081" spans="11:20">
      <c r="K1081" s="43"/>
      <c r="T1081" s="26"/>
    </row>
    <row r="1082" spans="11:20">
      <c r="K1082" s="43"/>
      <c r="T1082" s="26"/>
    </row>
    <row r="1083" spans="11:20">
      <c r="K1083" s="43"/>
      <c r="T1083" s="26"/>
    </row>
    <row r="1084" spans="11:20">
      <c r="K1084" s="43"/>
      <c r="T1084" s="26"/>
    </row>
    <row r="1085" spans="11:20">
      <c r="K1085" s="43"/>
      <c r="T1085" s="26"/>
    </row>
    <row r="1086" spans="11:20">
      <c r="K1086" s="43"/>
      <c r="T1086" s="26"/>
    </row>
    <row r="1087" spans="11:20">
      <c r="K1087" s="43"/>
      <c r="T1087" s="26"/>
    </row>
    <row r="1088" spans="11:20">
      <c r="K1088" s="43"/>
      <c r="T1088" s="26"/>
    </row>
    <row r="1089" spans="11:20">
      <c r="K1089" s="43"/>
      <c r="T1089" s="26"/>
    </row>
    <row r="1090" spans="11:20">
      <c r="K1090" s="43"/>
      <c r="T1090" s="26"/>
    </row>
    <row r="1091" spans="11:20">
      <c r="K1091" s="43"/>
      <c r="T1091" s="26"/>
    </row>
    <row r="1092" spans="11:20">
      <c r="K1092" s="43"/>
      <c r="T1092" s="26"/>
    </row>
    <row r="1093" spans="11:20">
      <c r="K1093" s="43"/>
      <c r="T1093" s="26"/>
    </row>
    <row r="1094" spans="11:20">
      <c r="K1094" s="43"/>
      <c r="T1094" s="26"/>
    </row>
    <row r="1095" spans="11:20">
      <c r="K1095" s="43"/>
      <c r="T1095" s="26"/>
    </row>
    <row r="1096" spans="11:20">
      <c r="K1096" s="43"/>
      <c r="T1096" s="26"/>
    </row>
    <row r="1097" spans="11:20">
      <c r="K1097" s="43"/>
      <c r="T1097" s="26"/>
    </row>
    <row r="1098" spans="11:20">
      <c r="K1098" s="43"/>
      <c r="T1098" s="26"/>
    </row>
    <row r="1099" spans="11:20">
      <c r="K1099" s="43"/>
      <c r="T1099" s="26"/>
    </row>
    <row r="1100" spans="11:20">
      <c r="K1100" s="43"/>
      <c r="T1100" s="26"/>
    </row>
    <row r="1101" spans="11:20">
      <c r="K1101" s="43"/>
      <c r="T1101" s="26"/>
    </row>
    <row r="1102" spans="11:20">
      <c r="K1102" s="43"/>
      <c r="T1102" s="26"/>
    </row>
    <row r="1103" spans="11:20">
      <c r="K1103" s="43"/>
      <c r="T1103" s="26"/>
    </row>
    <row r="1104" spans="11:20">
      <c r="K1104" s="43"/>
      <c r="T1104" s="26"/>
    </row>
    <row r="1105" spans="11:20">
      <c r="K1105" s="43"/>
      <c r="T1105" s="26"/>
    </row>
    <row r="1106" spans="11:20">
      <c r="K1106" s="43"/>
      <c r="T1106" s="26"/>
    </row>
    <row r="1107" spans="11:20">
      <c r="K1107" s="43"/>
      <c r="T1107" s="26"/>
    </row>
    <row r="1108" spans="11:20">
      <c r="K1108" s="43"/>
      <c r="T1108" s="26"/>
    </row>
    <row r="1109" spans="11:20">
      <c r="K1109" s="43"/>
      <c r="T1109" s="26"/>
    </row>
    <row r="1110" spans="11:20">
      <c r="K1110" s="43"/>
      <c r="T1110" s="26"/>
    </row>
    <row r="1111" spans="11:20">
      <c r="K1111" s="43"/>
      <c r="T1111" s="26"/>
    </row>
    <row r="1112" spans="11:20">
      <c r="K1112" s="43"/>
      <c r="T1112" s="26"/>
    </row>
    <row r="1113" spans="11:20">
      <c r="K1113" s="43"/>
      <c r="T1113" s="26"/>
    </row>
    <row r="1114" spans="11:20">
      <c r="K1114" s="43"/>
      <c r="T1114" s="26"/>
    </row>
    <row r="1115" spans="11:20">
      <c r="K1115" s="43"/>
      <c r="T1115" s="26"/>
    </row>
    <row r="1116" spans="11:20">
      <c r="K1116" s="43"/>
      <c r="T1116" s="26"/>
    </row>
    <row r="1117" spans="11:20">
      <c r="K1117" s="43"/>
      <c r="T1117" s="26"/>
    </row>
    <row r="1118" spans="11:20">
      <c r="K1118" s="43"/>
      <c r="T1118" s="26"/>
    </row>
    <row r="1119" spans="11:20">
      <c r="K1119" s="43"/>
      <c r="T1119" s="26"/>
    </row>
    <row r="1120" spans="11:20">
      <c r="K1120" s="43"/>
      <c r="T1120" s="26"/>
    </row>
    <row r="1121" spans="11:20">
      <c r="K1121" s="43"/>
      <c r="T1121" s="26"/>
    </row>
    <row r="1122" spans="11:20">
      <c r="K1122" s="43"/>
      <c r="T1122" s="26"/>
    </row>
    <row r="1123" spans="11:20">
      <c r="K1123" s="43"/>
      <c r="T1123" s="26"/>
    </row>
    <row r="1124" spans="11:20">
      <c r="K1124" s="43"/>
      <c r="T1124" s="26"/>
    </row>
    <row r="1125" spans="11:20">
      <c r="K1125" s="43"/>
      <c r="T1125" s="26"/>
    </row>
    <row r="1126" spans="11:20">
      <c r="K1126" s="43"/>
      <c r="T1126" s="26"/>
    </row>
    <row r="1127" spans="11:20">
      <c r="K1127" s="43"/>
      <c r="T1127" s="26"/>
    </row>
    <row r="1128" spans="11:20">
      <c r="K1128" s="43"/>
      <c r="T1128" s="26"/>
    </row>
    <row r="1129" spans="11:20">
      <c r="K1129" s="43"/>
      <c r="T1129" s="26"/>
    </row>
    <row r="1130" spans="11:20">
      <c r="K1130" s="43"/>
      <c r="T1130" s="26"/>
    </row>
    <row r="1131" spans="11:20">
      <c r="K1131" s="43"/>
      <c r="T1131" s="26"/>
    </row>
    <row r="1132" spans="11:20">
      <c r="K1132" s="43"/>
      <c r="T1132" s="26"/>
    </row>
    <row r="1133" spans="11:20">
      <c r="K1133" s="43"/>
      <c r="T1133" s="26"/>
    </row>
    <row r="1134" spans="11:20">
      <c r="K1134" s="43"/>
      <c r="T1134" s="26"/>
    </row>
    <row r="1135" spans="11:20">
      <c r="K1135" s="43"/>
      <c r="T1135" s="26"/>
    </row>
    <row r="1136" spans="11:20">
      <c r="K1136" s="43"/>
      <c r="T1136" s="26"/>
    </row>
    <row r="1137" spans="11:20">
      <c r="K1137" s="43"/>
      <c r="T1137" s="26"/>
    </row>
    <row r="1138" spans="11:20">
      <c r="K1138" s="43"/>
      <c r="T1138" s="26"/>
    </row>
    <row r="1139" spans="11:20">
      <c r="K1139" s="43"/>
      <c r="T1139" s="26"/>
    </row>
    <row r="1140" spans="11:20">
      <c r="K1140" s="43"/>
      <c r="T1140" s="26"/>
    </row>
    <row r="1141" spans="11:20">
      <c r="K1141" s="43"/>
      <c r="T1141" s="26"/>
    </row>
    <row r="1142" spans="11:20">
      <c r="K1142" s="43"/>
      <c r="T1142" s="26"/>
    </row>
    <row r="1143" spans="11:20">
      <c r="K1143" s="43"/>
      <c r="T1143" s="26"/>
    </row>
    <row r="1144" spans="11:20">
      <c r="K1144" s="43"/>
      <c r="T1144" s="26"/>
    </row>
    <row r="1145" spans="11:20">
      <c r="K1145" s="43"/>
      <c r="T1145" s="26"/>
    </row>
    <row r="1146" spans="11:20">
      <c r="K1146" s="43"/>
      <c r="T1146" s="26"/>
    </row>
    <row r="1147" spans="11:20">
      <c r="K1147" s="43"/>
      <c r="T1147" s="26"/>
    </row>
    <row r="1148" spans="11:20">
      <c r="K1148" s="43"/>
      <c r="T1148" s="26"/>
    </row>
    <row r="1149" spans="11:20">
      <c r="K1149" s="43"/>
      <c r="T1149" s="26"/>
    </row>
    <row r="1150" spans="11:20">
      <c r="K1150" s="43"/>
      <c r="T1150" s="26"/>
    </row>
    <row r="1151" spans="11:20">
      <c r="K1151" s="43"/>
      <c r="T1151" s="26"/>
    </row>
    <row r="1152" spans="11:20">
      <c r="K1152" s="43"/>
      <c r="T1152" s="26"/>
    </row>
    <row r="1153" spans="11:20">
      <c r="K1153" s="43"/>
      <c r="T1153" s="26"/>
    </row>
    <row r="1154" spans="11:20">
      <c r="K1154" s="43"/>
      <c r="T1154" s="26"/>
    </row>
    <row r="1155" spans="11:20">
      <c r="K1155" s="43"/>
      <c r="T1155" s="26"/>
    </row>
    <row r="1156" spans="11:20">
      <c r="K1156" s="43"/>
      <c r="T1156" s="26"/>
    </row>
    <row r="1157" spans="11:20">
      <c r="K1157" s="43"/>
      <c r="T1157" s="26"/>
    </row>
    <row r="1158" spans="11:20">
      <c r="K1158" s="43"/>
      <c r="T1158" s="26"/>
    </row>
    <row r="1159" spans="11:20">
      <c r="K1159" s="43"/>
      <c r="T1159" s="26"/>
    </row>
    <row r="1160" spans="11:20">
      <c r="K1160" s="43"/>
      <c r="T1160" s="26"/>
    </row>
    <row r="1161" spans="11:20">
      <c r="K1161" s="43"/>
      <c r="T1161" s="26"/>
    </row>
    <row r="1162" spans="11:20">
      <c r="K1162" s="43"/>
      <c r="T1162" s="26"/>
    </row>
    <row r="1163" spans="11:20">
      <c r="K1163" s="43"/>
      <c r="T1163" s="26"/>
    </row>
    <row r="1164" spans="11:20">
      <c r="K1164" s="43"/>
      <c r="T1164" s="26"/>
    </row>
    <row r="1165" spans="11:20">
      <c r="K1165" s="43"/>
      <c r="T1165" s="26"/>
    </row>
    <row r="1166" spans="11:20">
      <c r="K1166" s="43"/>
      <c r="T1166" s="26"/>
    </row>
    <row r="1167" spans="11:20">
      <c r="K1167" s="43"/>
      <c r="T1167" s="26"/>
    </row>
    <row r="1168" spans="11:20">
      <c r="K1168" s="43"/>
      <c r="T1168" s="26"/>
    </row>
    <row r="1169" spans="11:20">
      <c r="K1169" s="43"/>
      <c r="T1169" s="26"/>
    </row>
    <row r="1170" spans="11:20">
      <c r="K1170" s="43"/>
      <c r="T1170" s="26"/>
    </row>
    <row r="1171" spans="11:20">
      <c r="K1171" s="43"/>
      <c r="T1171" s="26"/>
    </row>
    <row r="1172" spans="11:20">
      <c r="K1172" s="43"/>
      <c r="T1172" s="26"/>
    </row>
    <row r="1173" spans="11:20">
      <c r="K1173" s="43"/>
      <c r="T1173" s="26"/>
    </row>
    <row r="1174" spans="11:20">
      <c r="K1174" s="43"/>
      <c r="T1174" s="26"/>
    </row>
    <row r="1175" spans="11:20">
      <c r="K1175" s="43"/>
      <c r="T1175" s="26"/>
    </row>
    <row r="1176" spans="11:20">
      <c r="K1176" s="43"/>
      <c r="T1176" s="26"/>
    </row>
    <row r="1177" spans="11:20">
      <c r="K1177" s="43"/>
      <c r="T1177" s="26"/>
    </row>
    <row r="1178" spans="11:20">
      <c r="K1178" s="43"/>
      <c r="T1178" s="26"/>
    </row>
    <row r="1179" spans="11:20">
      <c r="K1179" s="43"/>
      <c r="T1179" s="26"/>
    </row>
    <row r="1180" spans="11:20">
      <c r="K1180" s="43"/>
      <c r="T1180" s="26"/>
    </row>
    <row r="1181" spans="11:20">
      <c r="K1181" s="43"/>
      <c r="T1181" s="26"/>
    </row>
    <row r="1182" spans="11:20">
      <c r="K1182" s="43"/>
      <c r="T1182" s="26"/>
    </row>
    <row r="1183" spans="11:20">
      <c r="K1183" s="43"/>
      <c r="T1183" s="26"/>
    </row>
    <row r="1184" spans="11:20">
      <c r="K1184" s="43"/>
      <c r="T1184" s="26"/>
    </row>
    <row r="1185" spans="11:20">
      <c r="K1185" s="43"/>
      <c r="T1185" s="26"/>
    </row>
    <row r="1186" spans="11:20">
      <c r="K1186" s="43"/>
      <c r="T1186" s="26"/>
    </row>
    <row r="1187" spans="11:20">
      <c r="K1187" s="43"/>
      <c r="T1187" s="26"/>
    </row>
    <row r="1188" spans="11:20">
      <c r="K1188" s="43"/>
      <c r="T1188" s="26"/>
    </row>
    <row r="1189" spans="11:20">
      <c r="K1189" s="43"/>
      <c r="T1189" s="26"/>
    </row>
    <row r="1190" spans="11:20">
      <c r="K1190" s="43"/>
      <c r="T1190" s="26"/>
    </row>
    <row r="1191" spans="11:20">
      <c r="K1191" s="43"/>
      <c r="T1191" s="26"/>
    </row>
    <row r="1192" spans="11:20">
      <c r="K1192" s="43"/>
      <c r="T1192" s="26"/>
    </row>
    <row r="1193" spans="11:20">
      <c r="K1193" s="43"/>
      <c r="T1193" s="26"/>
    </row>
    <row r="1194" spans="11:20">
      <c r="K1194" s="43"/>
      <c r="T1194" s="26"/>
    </row>
    <row r="1195" spans="11:20">
      <c r="K1195" s="43"/>
      <c r="T1195" s="26"/>
    </row>
    <row r="1196" spans="11:20">
      <c r="K1196" s="43"/>
      <c r="T1196" s="26"/>
    </row>
    <row r="1197" spans="11:20">
      <c r="K1197" s="43"/>
      <c r="T1197" s="26"/>
    </row>
    <row r="1198" spans="11:20">
      <c r="K1198" s="43"/>
      <c r="T1198" s="26"/>
    </row>
    <row r="1199" spans="11:20">
      <c r="K1199" s="43"/>
      <c r="T1199" s="26"/>
    </row>
    <row r="1200" spans="11:20">
      <c r="K1200" s="43"/>
      <c r="T1200" s="26"/>
    </row>
    <row r="1201" spans="11:20">
      <c r="K1201" s="43"/>
      <c r="T1201" s="26"/>
    </row>
    <row r="1202" spans="11:20">
      <c r="K1202" s="43"/>
      <c r="T1202" s="26"/>
    </row>
    <row r="1203" spans="11:20">
      <c r="K1203" s="43"/>
      <c r="T1203" s="26"/>
    </row>
    <row r="1204" spans="11:20">
      <c r="K1204" s="43"/>
      <c r="T1204" s="26"/>
    </row>
    <row r="1205" spans="11:20">
      <c r="K1205" s="43"/>
      <c r="T1205" s="26"/>
    </row>
    <row r="1206" spans="11:20">
      <c r="K1206" s="43"/>
      <c r="T1206" s="26"/>
    </row>
    <row r="1207" spans="11:20">
      <c r="K1207" s="43"/>
      <c r="T1207" s="26"/>
    </row>
    <row r="1208" spans="11:20">
      <c r="K1208" s="43"/>
      <c r="T1208" s="26"/>
    </row>
    <row r="1209" spans="11:20">
      <c r="K1209" s="43"/>
      <c r="T1209" s="26"/>
    </row>
    <row r="1210" spans="11:20">
      <c r="K1210" s="43"/>
      <c r="T1210" s="26"/>
    </row>
    <row r="1211" spans="11:20">
      <c r="K1211" s="43"/>
      <c r="T1211" s="26"/>
    </row>
    <row r="1212" spans="11:20">
      <c r="K1212" s="43"/>
      <c r="T1212" s="26"/>
    </row>
    <row r="1213" spans="11:20">
      <c r="K1213" s="43"/>
      <c r="T1213" s="26"/>
    </row>
    <row r="1214" spans="11:20">
      <c r="K1214" s="43"/>
      <c r="T1214" s="26"/>
    </row>
    <row r="1215" spans="11:20">
      <c r="K1215" s="43"/>
      <c r="T1215" s="26"/>
    </row>
    <row r="1216" spans="11:20">
      <c r="K1216" s="43"/>
      <c r="T1216" s="26"/>
    </row>
    <row r="1217" spans="11:20">
      <c r="K1217" s="43"/>
      <c r="T1217" s="26"/>
    </row>
    <row r="1218" spans="11:20">
      <c r="K1218" s="43"/>
      <c r="T1218" s="26"/>
    </row>
    <row r="1219" spans="11:20">
      <c r="K1219" s="43"/>
      <c r="T1219" s="26"/>
    </row>
    <row r="1220" spans="11:20">
      <c r="K1220" s="43"/>
      <c r="T1220" s="26"/>
    </row>
    <row r="1221" spans="11:20">
      <c r="K1221" s="43"/>
      <c r="T1221" s="26"/>
    </row>
    <row r="1222" spans="11:20">
      <c r="K1222" s="43"/>
      <c r="T1222" s="26"/>
    </row>
    <row r="1223" spans="11:20">
      <c r="K1223" s="43"/>
      <c r="T1223" s="26"/>
    </row>
    <row r="1224" spans="11:20">
      <c r="K1224" s="43"/>
      <c r="T1224" s="26"/>
    </row>
    <row r="1225" spans="11:20">
      <c r="K1225" s="43"/>
      <c r="T1225" s="26"/>
    </row>
    <row r="1226" spans="11:20">
      <c r="K1226" s="43"/>
      <c r="T1226" s="26"/>
    </row>
    <row r="1227" spans="11:20">
      <c r="K1227" s="43"/>
      <c r="T1227" s="26"/>
    </row>
    <row r="1228" spans="11:20">
      <c r="K1228" s="43"/>
      <c r="T1228" s="26"/>
    </row>
    <row r="1229" spans="11:20">
      <c r="K1229" s="43"/>
      <c r="T1229" s="26"/>
    </row>
    <row r="1230" spans="11:20">
      <c r="K1230" s="43"/>
      <c r="T1230" s="26"/>
    </row>
    <row r="1231" spans="11:20">
      <c r="K1231" s="43"/>
      <c r="T1231" s="26"/>
    </row>
    <row r="1232" spans="11:20">
      <c r="K1232" s="43"/>
      <c r="T1232" s="26"/>
    </row>
    <row r="1233" spans="11:20">
      <c r="K1233" s="43"/>
      <c r="T1233" s="26"/>
    </row>
    <row r="1234" spans="11:20">
      <c r="K1234" s="43"/>
      <c r="T1234" s="26"/>
    </row>
    <row r="1235" spans="11:20">
      <c r="K1235" s="43"/>
      <c r="T1235" s="26"/>
    </row>
    <row r="1236" spans="11:20">
      <c r="K1236" s="43"/>
      <c r="T1236" s="26"/>
    </row>
    <row r="1237" spans="11:20">
      <c r="K1237" s="43"/>
      <c r="T1237" s="26"/>
    </row>
    <row r="1238" spans="11:20">
      <c r="K1238" s="43"/>
      <c r="T1238" s="26"/>
    </row>
    <row r="1239" spans="11:20">
      <c r="K1239" s="43"/>
      <c r="T1239" s="26"/>
    </row>
    <row r="1240" spans="11:20">
      <c r="K1240" s="43"/>
      <c r="T1240" s="26"/>
    </row>
    <row r="1241" spans="11:20">
      <c r="K1241" s="43"/>
      <c r="T1241" s="26"/>
    </row>
    <row r="1242" spans="11:20">
      <c r="K1242" s="43"/>
      <c r="T1242" s="26"/>
    </row>
    <row r="1243" spans="11:20">
      <c r="K1243" s="43"/>
      <c r="T1243" s="26"/>
    </row>
    <row r="1244" spans="11:20">
      <c r="K1244" s="43"/>
      <c r="T1244" s="26"/>
    </row>
    <row r="1245" spans="11:20">
      <c r="K1245" s="43"/>
      <c r="T1245" s="26"/>
    </row>
    <row r="1246" spans="11:20">
      <c r="K1246" s="43"/>
      <c r="T1246" s="26"/>
    </row>
    <row r="1247" spans="11:20">
      <c r="K1247" s="43"/>
      <c r="T1247" s="26"/>
    </row>
    <row r="1248" spans="11:20">
      <c r="K1248" s="43"/>
      <c r="T1248" s="26"/>
    </row>
    <row r="1249" spans="11:20">
      <c r="K1249" s="43"/>
      <c r="T1249" s="26"/>
    </row>
    <row r="1250" spans="11:20">
      <c r="K1250" s="43"/>
      <c r="T1250" s="26"/>
    </row>
    <row r="1251" spans="11:20">
      <c r="K1251" s="43"/>
      <c r="T1251" s="26"/>
    </row>
    <row r="1252" spans="11:20">
      <c r="K1252" s="43"/>
      <c r="T1252" s="26"/>
    </row>
    <row r="1253" spans="11:20">
      <c r="K1253" s="43"/>
      <c r="T1253" s="26"/>
    </row>
    <row r="1254" spans="11:20">
      <c r="K1254" s="43"/>
      <c r="T1254" s="26"/>
    </row>
    <row r="1255" spans="11:20">
      <c r="K1255" s="43"/>
      <c r="T1255" s="26"/>
    </row>
    <row r="1256" spans="11:20">
      <c r="K1256" s="43"/>
      <c r="T1256" s="26"/>
    </row>
    <row r="1257" spans="11:20">
      <c r="K1257" s="43"/>
      <c r="T1257" s="26"/>
    </row>
    <row r="1258" spans="11:20">
      <c r="K1258" s="43"/>
      <c r="T1258" s="26"/>
    </row>
    <row r="1259" spans="11:20">
      <c r="K1259" s="43"/>
      <c r="T1259" s="26"/>
    </row>
    <row r="1260" spans="11:20">
      <c r="K1260" s="43"/>
      <c r="T1260" s="26"/>
    </row>
    <row r="1261" spans="11:20">
      <c r="K1261" s="43"/>
      <c r="T1261" s="26"/>
    </row>
    <row r="1262" spans="11:20">
      <c r="K1262" s="43"/>
      <c r="T1262" s="26"/>
    </row>
    <row r="1263" spans="11:20">
      <c r="K1263" s="43"/>
      <c r="T1263" s="26"/>
    </row>
    <row r="1264" spans="11:20">
      <c r="K1264" s="43"/>
      <c r="T1264" s="26"/>
    </row>
    <row r="1265" spans="11:20">
      <c r="K1265" s="43"/>
      <c r="T1265" s="26"/>
    </row>
    <row r="1266" spans="11:20">
      <c r="K1266" s="43"/>
      <c r="T1266" s="26"/>
    </row>
    <row r="1267" spans="11:20">
      <c r="K1267" s="43"/>
      <c r="T1267" s="26"/>
    </row>
    <row r="1268" spans="11:20">
      <c r="K1268" s="43"/>
      <c r="T1268" s="26"/>
    </row>
    <row r="1269" spans="11:20">
      <c r="K1269" s="43"/>
      <c r="T1269" s="26"/>
    </row>
    <row r="1270" spans="11:20">
      <c r="K1270" s="43"/>
      <c r="T1270" s="26"/>
    </row>
    <row r="1271" spans="11:20">
      <c r="K1271" s="43"/>
      <c r="T1271" s="26"/>
    </row>
    <row r="1272" spans="11:20">
      <c r="K1272" s="43"/>
      <c r="T1272" s="26"/>
    </row>
    <row r="1273" spans="11:20">
      <c r="K1273" s="43"/>
      <c r="T1273" s="26"/>
    </row>
    <row r="1274" spans="11:20">
      <c r="K1274" s="43"/>
      <c r="T1274" s="26"/>
    </row>
    <row r="1275" spans="11:20">
      <c r="K1275" s="43"/>
      <c r="T1275" s="26"/>
    </row>
    <row r="1276" spans="11:20">
      <c r="K1276" s="43"/>
      <c r="T1276" s="26"/>
    </row>
    <row r="1277" spans="11:20">
      <c r="K1277" s="43"/>
      <c r="T1277" s="26"/>
    </row>
    <row r="1278" spans="11:20">
      <c r="K1278" s="43"/>
      <c r="T1278" s="26"/>
    </row>
    <row r="1279" spans="11:20">
      <c r="K1279" s="43"/>
      <c r="T1279" s="26"/>
    </row>
    <row r="1280" spans="11:20">
      <c r="K1280" s="43"/>
      <c r="T1280" s="26"/>
    </row>
    <row r="1281" spans="11:20">
      <c r="K1281" s="43"/>
      <c r="T1281" s="26"/>
    </row>
    <row r="1282" spans="11:20">
      <c r="K1282" s="43"/>
      <c r="T1282" s="26"/>
    </row>
    <row r="1283" spans="11:20">
      <c r="K1283" s="43"/>
      <c r="T1283" s="26"/>
    </row>
    <row r="1284" spans="11:20">
      <c r="K1284" s="43"/>
      <c r="T1284" s="26"/>
    </row>
    <row r="1285" spans="11:20">
      <c r="K1285" s="43"/>
      <c r="T1285" s="26"/>
    </row>
    <row r="1286" spans="11:20">
      <c r="K1286" s="43"/>
      <c r="T1286" s="26"/>
    </row>
    <row r="1287" spans="11:20">
      <c r="K1287" s="43"/>
      <c r="T1287" s="26"/>
    </row>
    <row r="1288" spans="11:20">
      <c r="K1288" s="43"/>
      <c r="T1288" s="26"/>
    </row>
    <row r="1289" spans="11:20">
      <c r="K1289" s="43"/>
      <c r="T1289" s="26"/>
    </row>
    <row r="1290" spans="11:20">
      <c r="K1290" s="43"/>
      <c r="T1290" s="26"/>
    </row>
    <row r="1291" spans="11:20">
      <c r="K1291" s="43"/>
      <c r="T1291" s="26"/>
    </row>
    <row r="1292" spans="11:20">
      <c r="K1292" s="43"/>
      <c r="T1292" s="26"/>
    </row>
    <row r="1293" spans="11:20">
      <c r="K1293" s="43"/>
      <c r="T1293" s="26"/>
    </row>
    <row r="1294" spans="11:20">
      <c r="K1294" s="43"/>
      <c r="T1294" s="26"/>
    </row>
    <row r="1295" spans="11:20">
      <c r="K1295" s="43"/>
      <c r="T1295" s="26"/>
    </row>
    <row r="1296" spans="11:20">
      <c r="K1296" s="43"/>
      <c r="T1296" s="26"/>
    </row>
    <row r="1297" spans="11:20">
      <c r="K1297" s="43"/>
      <c r="T1297" s="26"/>
    </row>
    <row r="1298" spans="11:20">
      <c r="K1298" s="43"/>
      <c r="T1298" s="26"/>
    </row>
    <row r="1299" spans="11:20">
      <c r="K1299" s="43"/>
      <c r="T1299" s="26"/>
    </row>
    <row r="1300" spans="11:20">
      <c r="K1300" s="43"/>
      <c r="T1300" s="26"/>
    </row>
    <row r="1301" spans="11:20">
      <c r="K1301" s="43"/>
      <c r="T1301" s="26"/>
    </row>
    <row r="1302" spans="11:20">
      <c r="K1302" s="43"/>
      <c r="T1302" s="26"/>
    </row>
    <row r="1303" spans="11:20">
      <c r="K1303" s="43"/>
      <c r="T1303" s="26"/>
    </row>
    <row r="1304" spans="11:20">
      <c r="K1304" s="43"/>
      <c r="T1304" s="26"/>
    </row>
    <row r="1305" spans="11:20">
      <c r="K1305" s="43"/>
      <c r="T1305" s="26"/>
    </row>
    <row r="1306" spans="11:20">
      <c r="K1306" s="43"/>
      <c r="T1306" s="26"/>
    </row>
    <row r="1307" spans="11:20">
      <c r="K1307" s="43"/>
      <c r="T1307" s="26"/>
    </row>
    <row r="1308" spans="11:20">
      <c r="K1308" s="43"/>
      <c r="T1308" s="26"/>
    </row>
    <row r="1309" spans="11:20">
      <c r="K1309" s="43"/>
      <c r="T1309" s="26"/>
    </row>
    <row r="1310" spans="11:20">
      <c r="K1310" s="43"/>
      <c r="T1310" s="26"/>
    </row>
    <row r="1311" spans="11:20">
      <c r="K1311" s="43"/>
      <c r="T1311" s="26"/>
    </row>
    <row r="1312" spans="11:20">
      <c r="K1312" s="43"/>
      <c r="T1312" s="26"/>
    </row>
    <row r="1313" spans="11:20">
      <c r="K1313" s="43"/>
      <c r="T1313" s="26"/>
    </row>
    <row r="1314" spans="11:20">
      <c r="K1314" s="43"/>
      <c r="T1314" s="26"/>
    </row>
    <row r="1315" spans="11:20">
      <c r="K1315" s="43"/>
      <c r="T1315" s="26"/>
    </row>
    <row r="1316" spans="11:20">
      <c r="K1316" s="43"/>
      <c r="T1316" s="26"/>
    </row>
    <row r="1317" spans="11:20">
      <c r="K1317" s="43"/>
      <c r="T1317" s="26"/>
    </row>
    <row r="1318" spans="11:20">
      <c r="K1318" s="43"/>
      <c r="T1318" s="26"/>
    </row>
    <row r="1319" spans="11:20">
      <c r="K1319" s="43"/>
      <c r="T1319" s="26"/>
    </row>
    <row r="1320" spans="11:20">
      <c r="K1320" s="43"/>
      <c r="T1320" s="26"/>
    </row>
    <row r="1321" spans="11:20">
      <c r="K1321" s="43"/>
      <c r="T1321" s="26"/>
    </row>
    <row r="1322" spans="11:20">
      <c r="K1322" s="43"/>
      <c r="T1322" s="26"/>
    </row>
    <row r="1323" spans="11:20">
      <c r="K1323" s="43"/>
      <c r="T1323" s="26"/>
    </row>
    <row r="1324" spans="11:20">
      <c r="K1324" s="43"/>
      <c r="T1324" s="26"/>
    </row>
    <row r="1325" spans="11:20">
      <c r="K1325" s="43"/>
      <c r="T1325" s="26"/>
    </row>
    <row r="1326" spans="11:20">
      <c r="K1326" s="43"/>
      <c r="T1326" s="26"/>
    </row>
    <row r="1327" spans="11:20">
      <c r="K1327" s="43"/>
      <c r="T1327" s="26"/>
    </row>
    <row r="1328" spans="11:20">
      <c r="K1328" s="43"/>
      <c r="T1328" s="26"/>
    </row>
    <row r="1329" spans="11:20">
      <c r="K1329" s="43"/>
      <c r="T1329" s="26"/>
    </row>
    <row r="1330" spans="11:20">
      <c r="K1330" s="43"/>
      <c r="T1330" s="26"/>
    </row>
    <row r="1331" spans="11:20">
      <c r="K1331" s="43"/>
      <c r="T1331" s="26"/>
    </row>
    <row r="1332" spans="11:20">
      <c r="K1332" s="43"/>
      <c r="T1332" s="26"/>
    </row>
    <row r="1333" spans="11:20">
      <c r="K1333" s="43"/>
      <c r="T1333" s="26"/>
    </row>
    <row r="1334" spans="11:20">
      <c r="K1334" s="43"/>
      <c r="T1334" s="26"/>
    </row>
    <row r="1335" spans="11:20">
      <c r="K1335" s="43"/>
      <c r="T1335" s="26"/>
    </row>
    <row r="1336" spans="11:20">
      <c r="K1336" s="43"/>
      <c r="T1336" s="26"/>
    </row>
    <row r="1337" spans="11:20">
      <c r="K1337" s="43"/>
      <c r="T1337" s="26"/>
    </row>
    <row r="1338" spans="11:20">
      <c r="K1338" s="43"/>
      <c r="T1338" s="26"/>
    </row>
    <row r="1339" spans="11:20">
      <c r="K1339" s="43"/>
      <c r="T1339" s="26"/>
    </row>
    <row r="1340" spans="11:20">
      <c r="K1340" s="43"/>
      <c r="T1340" s="26"/>
    </row>
    <row r="1341" spans="11:20">
      <c r="K1341" s="43"/>
      <c r="T1341" s="26"/>
    </row>
    <row r="1342" spans="11:20">
      <c r="K1342" s="43"/>
      <c r="T1342" s="26"/>
    </row>
    <row r="1343" spans="11:20">
      <c r="K1343" s="43"/>
      <c r="T1343" s="26"/>
    </row>
    <row r="1344" spans="11:20">
      <c r="K1344" s="43"/>
      <c r="T1344" s="26"/>
    </row>
    <row r="1345" spans="11:20">
      <c r="K1345" s="43"/>
      <c r="T1345" s="26"/>
    </row>
    <row r="1346" spans="11:20">
      <c r="K1346" s="43"/>
      <c r="T1346" s="26"/>
    </row>
    <row r="1347" spans="11:20">
      <c r="K1347" s="43"/>
      <c r="T1347" s="26"/>
    </row>
    <row r="1348" spans="11:20">
      <c r="K1348" s="43"/>
      <c r="T1348" s="26"/>
    </row>
    <row r="1349" spans="11:20">
      <c r="K1349" s="43"/>
      <c r="T1349" s="26"/>
    </row>
    <row r="1350" spans="11:20">
      <c r="K1350" s="43"/>
      <c r="T1350" s="26"/>
    </row>
    <row r="1351" spans="11:20">
      <c r="K1351" s="43"/>
      <c r="T1351" s="26"/>
    </row>
    <row r="1352" spans="11:20">
      <c r="K1352" s="43"/>
      <c r="T1352" s="26"/>
    </row>
    <row r="1353" spans="11:20">
      <c r="K1353" s="43"/>
      <c r="T1353" s="26"/>
    </row>
    <row r="1354" spans="11:20">
      <c r="K1354" s="43"/>
      <c r="T1354" s="26"/>
    </row>
    <row r="1355" spans="11:20">
      <c r="K1355" s="43"/>
      <c r="T1355" s="26"/>
    </row>
    <row r="1356" spans="11:20">
      <c r="K1356" s="43"/>
      <c r="T1356" s="26"/>
    </row>
    <row r="1357" spans="11:20">
      <c r="K1357" s="43"/>
      <c r="T1357" s="26"/>
    </row>
    <row r="1358" spans="11:20">
      <c r="K1358" s="43"/>
      <c r="T1358" s="26"/>
    </row>
    <row r="1359" spans="11:20">
      <c r="K1359" s="43"/>
      <c r="T1359" s="26"/>
    </row>
    <row r="1360" spans="11:20">
      <c r="K1360" s="43"/>
      <c r="T1360" s="26"/>
    </row>
    <row r="1361" spans="11:20">
      <c r="K1361" s="43"/>
      <c r="T1361" s="26"/>
    </row>
    <row r="1362" spans="11:20">
      <c r="K1362" s="43"/>
      <c r="T1362" s="26"/>
    </row>
    <row r="1363" spans="11:20">
      <c r="K1363" s="43"/>
      <c r="T1363" s="26"/>
    </row>
    <row r="1364" spans="11:20">
      <c r="K1364" s="43"/>
      <c r="T1364" s="26"/>
    </row>
    <row r="1365" spans="11:20">
      <c r="K1365" s="43"/>
      <c r="T1365" s="26"/>
    </row>
    <row r="1366" spans="11:20">
      <c r="K1366" s="43"/>
      <c r="T1366" s="26"/>
    </row>
    <row r="1367" spans="11:20">
      <c r="K1367" s="43"/>
      <c r="T1367" s="26"/>
    </row>
    <row r="1368" spans="11:20">
      <c r="K1368" s="43"/>
      <c r="T1368" s="26"/>
    </row>
    <row r="1369" spans="11:20">
      <c r="K1369" s="43"/>
      <c r="T1369" s="26"/>
    </row>
    <row r="1370" spans="11:20">
      <c r="K1370" s="43"/>
      <c r="T1370" s="26"/>
    </row>
    <row r="1371" spans="11:20">
      <c r="K1371" s="43"/>
      <c r="T1371" s="26"/>
    </row>
    <row r="1372" spans="11:20">
      <c r="K1372" s="43"/>
      <c r="T1372" s="26"/>
    </row>
    <row r="1373" spans="11:20">
      <c r="K1373" s="43"/>
      <c r="T1373" s="26"/>
    </row>
    <row r="1374" spans="11:20">
      <c r="K1374" s="43"/>
      <c r="T1374" s="26"/>
    </row>
    <row r="1375" spans="11:20">
      <c r="K1375" s="43"/>
      <c r="T1375" s="26"/>
    </row>
    <row r="1376" spans="11:20">
      <c r="K1376" s="43"/>
      <c r="T1376" s="26"/>
    </row>
    <row r="1377" spans="11:20">
      <c r="K1377" s="43"/>
      <c r="T1377" s="26"/>
    </row>
    <row r="1378" spans="11:20">
      <c r="K1378" s="43"/>
      <c r="T1378" s="26"/>
    </row>
    <row r="1379" spans="11:20">
      <c r="K1379" s="43"/>
      <c r="T1379" s="26"/>
    </row>
    <row r="1380" spans="11:20">
      <c r="K1380" s="43"/>
      <c r="T1380" s="26"/>
    </row>
    <row r="1381" spans="11:20">
      <c r="K1381" s="43"/>
      <c r="T1381" s="26"/>
    </row>
    <row r="1382" spans="11:20">
      <c r="K1382" s="43"/>
      <c r="T1382" s="26"/>
    </row>
    <row r="1383" spans="11:20">
      <c r="K1383" s="43"/>
      <c r="T1383" s="26"/>
    </row>
    <row r="1384" spans="11:20">
      <c r="K1384" s="43"/>
      <c r="T1384" s="26"/>
    </row>
    <row r="1385" spans="11:20">
      <c r="K1385" s="43"/>
      <c r="T1385" s="26"/>
    </row>
    <row r="1386" spans="11:20">
      <c r="K1386" s="43"/>
      <c r="T1386" s="26"/>
    </row>
    <row r="1387" spans="11:20">
      <c r="K1387" s="43"/>
      <c r="T1387" s="26"/>
    </row>
    <row r="1388" spans="11:20">
      <c r="K1388" s="43"/>
      <c r="T1388" s="26"/>
    </row>
    <row r="1389" spans="11:20">
      <c r="K1389" s="43"/>
      <c r="T1389" s="26"/>
    </row>
    <row r="1390" spans="11:20">
      <c r="K1390" s="43"/>
      <c r="T1390" s="26"/>
    </row>
    <row r="1391" spans="11:20">
      <c r="K1391" s="43"/>
      <c r="T1391" s="26"/>
    </row>
    <row r="1392" spans="11:20">
      <c r="K1392" s="43"/>
      <c r="T1392" s="26"/>
    </row>
    <row r="1393" spans="11:20">
      <c r="K1393" s="43"/>
      <c r="T1393" s="26"/>
    </row>
    <row r="1394" spans="11:20">
      <c r="K1394" s="43"/>
      <c r="T1394" s="26"/>
    </row>
    <row r="1395" spans="11:20">
      <c r="K1395" s="43"/>
      <c r="T1395" s="26"/>
    </row>
    <row r="1396" spans="11:20">
      <c r="K1396" s="43"/>
      <c r="T1396" s="26"/>
    </row>
    <row r="1397" spans="11:20">
      <c r="K1397" s="43"/>
      <c r="T1397" s="26"/>
    </row>
    <row r="1398" spans="11:20">
      <c r="K1398" s="43"/>
      <c r="T1398" s="26"/>
    </row>
    <row r="1399" spans="11:20">
      <c r="K1399" s="43"/>
      <c r="T1399" s="26"/>
    </row>
    <row r="1400" spans="11:20">
      <c r="K1400" s="43"/>
      <c r="T1400" s="26"/>
    </row>
    <row r="1401" spans="11:20">
      <c r="K1401" s="43"/>
      <c r="T1401" s="26"/>
    </row>
    <row r="1402" spans="11:20">
      <c r="K1402" s="43"/>
      <c r="T1402" s="26"/>
    </row>
    <row r="1403" spans="11:20">
      <c r="K1403" s="43"/>
      <c r="T1403" s="26"/>
    </row>
    <row r="1404" spans="11:20">
      <c r="K1404" s="43"/>
      <c r="T1404" s="26"/>
    </row>
    <row r="1405" spans="11:20">
      <c r="K1405" s="43"/>
      <c r="T1405" s="26"/>
    </row>
    <row r="1406" spans="11:20">
      <c r="K1406" s="43"/>
      <c r="T1406" s="26"/>
    </row>
    <row r="1407" spans="11:20">
      <c r="K1407" s="43"/>
      <c r="T1407" s="26"/>
    </row>
    <row r="1408" spans="11:20">
      <c r="K1408" s="43"/>
      <c r="T1408" s="26"/>
    </row>
    <row r="1409" spans="11:20">
      <c r="K1409" s="43"/>
      <c r="T1409" s="26"/>
    </row>
    <row r="1410" spans="11:20">
      <c r="K1410" s="43"/>
      <c r="T1410" s="26"/>
    </row>
    <row r="1411" spans="11:20">
      <c r="K1411" s="43"/>
      <c r="T1411" s="26"/>
    </row>
    <row r="1412" spans="11:20">
      <c r="K1412" s="43"/>
      <c r="T1412" s="26"/>
    </row>
    <row r="1413" spans="11:20">
      <c r="K1413" s="43"/>
      <c r="T1413" s="26"/>
    </row>
    <row r="1414" spans="11:20">
      <c r="K1414" s="43"/>
      <c r="T1414" s="26"/>
    </row>
    <row r="1415" spans="11:20">
      <c r="K1415" s="43"/>
      <c r="T1415" s="26"/>
    </row>
    <row r="1416" spans="11:20">
      <c r="K1416" s="43"/>
      <c r="T1416" s="26"/>
    </row>
    <row r="1417" spans="11:20">
      <c r="K1417" s="43"/>
      <c r="T1417" s="26"/>
    </row>
    <row r="1418" spans="11:20">
      <c r="K1418" s="43"/>
      <c r="T1418" s="26"/>
    </row>
    <row r="1419" spans="11:20">
      <c r="K1419" s="43"/>
      <c r="T1419" s="26"/>
    </row>
    <row r="1420" spans="11:20">
      <c r="K1420" s="43"/>
      <c r="T1420" s="26"/>
    </row>
    <row r="1421" spans="11:20">
      <c r="K1421" s="43"/>
      <c r="T1421" s="26"/>
    </row>
    <row r="1422" spans="11:20">
      <c r="K1422" s="43"/>
      <c r="T1422" s="26"/>
    </row>
    <row r="1423" spans="11:20">
      <c r="K1423" s="43"/>
      <c r="T1423" s="26"/>
    </row>
    <row r="1424" spans="11:20">
      <c r="K1424" s="43"/>
      <c r="T1424" s="26"/>
    </row>
    <row r="1425" spans="11:20">
      <c r="K1425" s="43"/>
      <c r="T1425" s="26"/>
    </row>
    <row r="1426" spans="11:20">
      <c r="K1426" s="43"/>
      <c r="T1426" s="26"/>
    </row>
    <row r="1427" spans="11:20">
      <c r="K1427" s="43"/>
      <c r="T1427" s="26"/>
    </row>
    <row r="1428" spans="11:20">
      <c r="K1428" s="43"/>
      <c r="T1428" s="26"/>
    </row>
    <row r="1429" spans="11:20">
      <c r="K1429" s="43"/>
      <c r="T1429" s="26"/>
    </row>
    <row r="1430" spans="11:20">
      <c r="K1430" s="43"/>
      <c r="T1430" s="26"/>
    </row>
    <row r="1431" spans="11:20">
      <c r="K1431" s="43"/>
      <c r="T1431" s="26"/>
    </row>
    <row r="1432" spans="11:20">
      <c r="K1432" s="43"/>
      <c r="T1432" s="26"/>
    </row>
    <row r="1433" spans="11:20">
      <c r="K1433" s="43"/>
      <c r="T1433" s="26"/>
    </row>
    <row r="1434" spans="11:20">
      <c r="K1434" s="43"/>
      <c r="T1434" s="26"/>
    </row>
    <row r="1435" spans="11:20">
      <c r="K1435" s="43"/>
      <c r="T1435" s="26"/>
    </row>
    <row r="1436" spans="11:20">
      <c r="K1436" s="43"/>
      <c r="T1436" s="26"/>
    </row>
    <row r="1437" spans="11:20">
      <c r="K1437" s="43"/>
      <c r="T1437" s="26"/>
    </row>
    <row r="1438" spans="11:20">
      <c r="K1438" s="43"/>
      <c r="T1438" s="26"/>
    </row>
    <row r="1439" spans="11:20">
      <c r="K1439" s="43"/>
      <c r="T1439" s="26"/>
    </row>
    <row r="1440" spans="11:20">
      <c r="K1440" s="43"/>
      <c r="T1440" s="26"/>
    </row>
    <row r="1441" spans="11:20">
      <c r="K1441" s="43"/>
      <c r="T1441" s="26"/>
    </row>
    <row r="1442" spans="11:20">
      <c r="K1442" s="43"/>
      <c r="T1442" s="26"/>
    </row>
    <row r="1443" spans="11:20">
      <c r="K1443" s="43"/>
      <c r="T1443" s="26"/>
    </row>
    <row r="1444" spans="11:20">
      <c r="K1444" s="43"/>
      <c r="T1444" s="26"/>
    </row>
    <row r="1445" spans="11:20">
      <c r="K1445" s="43"/>
      <c r="T1445" s="26"/>
    </row>
    <row r="1446" spans="11:20">
      <c r="K1446" s="43"/>
      <c r="T1446" s="26"/>
    </row>
    <row r="1447" spans="11:20">
      <c r="K1447" s="43"/>
      <c r="T1447" s="26"/>
    </row>
    <row r="1448" spans="11:20">
      <c r="K1448" s="43"/>
      <c r="T1448" s="26"/>
    </row>
    <row r="1449" spans="11:20">
      <c r="K1449" s="43"/>
      <c r="T1449" s="26"/>
    </row>
    <row r="1450" spans="11:20">
      <c r="K1450" s="43"/>
      <c r="T1450" s="26"/>
    </row>
    <row r="1451" spans="11:20">
      <c r="K1451" s="43"/>
      <c r="T1451" s="26"/>
    </row>
    <row r="1452" spans="11:20">
      <c r="K1452" s="43"/>
      <c r="T1452" s="26"/>
    </row>
    <row r="1453" spans="11:20">
      <c r="K1453" s="43"/>
      <c r="T1453" s="26"/>
    </row>
    <row r="1454" spans="11:20">
      <c r="K1454" s="43"/>
      <c r="T1454" s="26"/>
    </row>
    <row r="1455" spans="11:20">
      <c r="K1455" s="43"/>
      <c r="T1455" s="26"/>
    </row>
    <row r="1456" spans="11:20">
      <c r="K1456" s="43"/>
      <c r="T1456" s="26"/>
    </row>
    <row r="1457" spans="11:20">
      <c r="K1457" s="43"/>
      <c r="T1457" s="26"/>
    </row>
    <row r="1458" spans="11:20">
      <c r="K1458" s="43"/>
      <c r="T1458" s="26"/>
    </row>
    <row r="1459" spans="11:20">
      <c r="K1459" s="43"/>
      <c r="T1459" s="26"/>
    </row>
    <row r="1460" spans="11:20">
      <c r="K1460" s="43"/>
      <c r="T1460" s="26"/>
    </row>
    <row r="1461" spans="11:20">
      <c r="K1461" s="43"/>
      <c r="T1461" s="26"/>
    </row>
    <row r="1462" spans="11:20">
      <c r="K1462" s="43"/>
      <c r="T1462" s="26"/>
    </row>
    <row r="1463" spans="11:20">
      <c r="K1463" s="43"/>
      <c r="T1463" s="26"/>
    </row>
    <row r="1464" spans="11:20">
      <c r="K1464" s="43"/>
      <c r="T1464" s="26"/>
    </row>
    <row r="1465" spans="11:20">
      <c r="K1465" s="43"/>
      <c r="T1465" s="26"/>
    </row>
    <row r="1466" spans="11:20">
      <c r="K1466" s="43"/>
      <c r="T1466" s="26"/>
    </row>
    <row r="1467" spans="11:20">
      <c r="K1467" s="43"/>
      <c r="T1467" s="26"/>
    </row>
    <row r="1468" spans="11:20">
      <c r="K1468" s="43"/>
      <c r="T1468" s="26"/>
    </row>
    <row r="1469" spans="11:20">
      <c r="K1469" s="43"/>
      <c r="T1469" s="26"/>
    </row>
    <row r="1470" spans="11:20">
      <c r="K1470" s="43"/>
      <c r="T1470" s="26"/>
    </row>
    <row r="1471" spans="11:20">
      <c r="K1471" s="43"/>
      <c r="T1471" s="26"/>
    </row>
    <row r="1472" spans="11:20">
      <c r="K1472" s="43"/>
      <c r="T1472" s="26"/>
    </row>
    <row r="1473" spans="11:20">
      <c r="K1473" s="43"/>
      <c r="T1473" s="26"/>
    </row>
    <row r="1474" spans="11:20">
      <c r="K1474" s="43"/>
      <c r="T1474" s="26"/>
    </row>
    <row r="1475" spans="11:20">
      <c r="K1475" s="43"/>
      <c r="T1475" s="26"/>
    </row>
    <row r="1476" spans="11:20">
      <c r="K1476" s="43"/>
      <c r="T1476" s="26"/>
    </row>
    <row r="1477" spans="11:20">
      <c r="K1477" s="43"/>
      <c r="T1477" s="26"/>
    </row>
    <row r="1478" spans="11:20">
      <c r="K1478" s="43"/>
      <c r="T1478" s="26"/>
    </row>
    <row r="1479" spans="11:20">
      <c r="K1479" s="43"/>
      <c r="T1479" s="26"/>
    </row>
    <row r="1480" spans="11:20">
      <c r="K1480" s="43"/>
      <c r="T1480" s="26"/>
    </row>
    <row r="1481" spans="11:20">
      <c r="K1481" s="43"/>
      <c r="T1481" s="26"/>
    </row>
    <row r="1482" spans="11:20">
      <c r="K1482" s="43"/>
      <c r="T1482" s="26"/>
    </row>
    <row r="1483" spans="11:20">
      <c r="K1483" s="43"/>
      <c r="T1483" s="26"/>
    </row>
    <row r="1484" spans="11:20">
      <c r="K1484" s="43"/>
      <c r="T1484" s="26"/>
    </row>
    <row r="1485" spans="11:20">
      <c r="K1485" s="43"/>
      <c r="T1485" s="26"/>
    </row>
    <row r="1486" spans="11:20">
      <c r="K1486" s="43"/>
      <c r="T1486" s="26"/>
    </row>
    <row r="1487" spans="11:20">
      <c r="K1487" s="43"/>
      <c r="T1487" s="26"/>
    </row>
    <row r="1488" spans="11:20">
      <c r="K1488" s="43"/>
      <c r="T1488" s="26"/>
    </row>
    <row r="1489" spans="11:20">
      <c r="K1489" s="43"/>
      <c r="T1489" s="26"/>
    </row>
    <row r="1490" spans="11:20">
      <c r="K1490" s="43"/>
      <c r="T1490" s="26"/>
    </row>
    <row r="1491" spans="11:20">
      <c r="K1491" s="43"/>
      <c r="T1491" s="26"/>
    </row>
    <row r="1492" spans="11:20">
      <c r="K1492" s="43"/>
      <c r="T1492" s="26"/>
    </row>
    <row r="1493" spans="11:20">
      <c r="K1493" s="43"/>
      <c r="T1493" s="26"/>
    </row>
    <row r="1494" spans="11:20">
      <c r="K1494" s="43"/>
      <c r="T1494" s="26"/>
    </row>
    <row r="1495" spans="11:20">
      <c r="K1495" s="43"/>
      <c r="T1495" s="26"/>
    </row>
    <row r="1496" spans="11:20">
      <c r="K1496" s="43"/>
      <c r="T1496" s="26"/>
    </row>
    <row r="1497" spans="11:20">
      <c r="K1497" s="43"/>
      <c r="T1497" s="26"/>
    </row>
    <row r="1498" spans="11:20">
      <c r="K1498" s="43"/>
      <c r="T1498" s="26"/>
    </row>
    <row r="1499" spans="11:20">
      <c r="K1499" s="43"/>
      <c r="T1499" s="26"/>
    </row>
    <row r="1500" spans="11:20">
      <c r="K1500" s="43"/>
      <c r="T1500" s="26"/>
    </row>
    <row r="1501" spans="11:20">
      <c r="K1501" s="43"/>
      <c r="T1501" s="26"/>
    </row>
    <row r="1502" spans="11:20">
      <c r="K1502" s="43"/>
      <c r="T1502" s="26"/>
    </row>
    <row r="1503" spans="11:20">
      <c r="K1503" s="43"/>
      <c r="T1503" s="26"/>
    </row>
    <row r="1504" spans="11:20">
      <c r="K1504" s="43"/>
      <c r="T1504" s="26"/>
    </row>
    <row r="1505" spans="11:20">
      <c r="K1505" s="43"/>
      <c r="T1505" s="26"/>
    </row>
    <row r="1506" spans="11:20">
      <c r="K1506" s="43"/>
      <c r="T1506" s="26"/>
    </row>
    <row r="1507" spans="11:20">
      <c r="K1507" s="43"/>
      <c r="T1507" s="26"/>
    </row>
    <row r="1508" spans="11:20">
      <c r="K1508" s="43"/>
      <c r="T1508" s="26"/>
    </row>
    <row r="1509" spans="11:20">
      <c r="K1509" s="43"/>
      <c r="T1509" s="26"/>
    </row>
    <row r="1510" spans="11:20">
      <c r="K1510" s="43"/>
      <c r="T1510" s="26"/>
    </row>
    <row r="1511" spans="11:20">
      <c r="K1511" s="43"/>
      <c r="T1511" s="26"/>
    </row>
    <row r="1512" spans="11:20">
      <c r="K1512" s="43"/>
      <c r="T1512" s="26"/>
    </row>
    <row r="1513" spans="11:20">
      <c r="K1513" s="43"/>
      <c r="T1513" s="26"/>
    </row>
    <row r="1514" spans="11:20">
      <c r="K1514" s="43"/>
      <c r="T1514" s="26"/>
    </row>
    <row r="1515" spans="11:20">
      <c r="K1515" s="43"/>
      <c r="T1515" s="26"/>
    </row>
    <row r="1516" spans="11:20">
      <c r="K1516" s="43"/>
      <c r="T1516" s="26"/>
    </row>
    <row r="1517" spans="11:20">
      <c r="K1517" s="43"/>
      <c r="T1517" s="26"/>
    </row>
    <row r="1518" spans="11:20">
      <c r="K1518" s="43"/>
      <c r="T1518" s="26"/>
    </row>
    <row r="1519" spans="11:20">
      <c r="K1519" s="43"/>
      <c r="T1519" s="26"/>
    </row>
    <row r="1520" spans="11:20">
      <c r="K1520" s="43"/>
      <c r="T1520" s="26"/>
    </row>
    <row r="1521" spans="11:20">
      <c r="K1521" s="43"/>
      <c r="T1521" s="26"/>
    </row>
    <row r="1522" spans="11:20">
      <c r="K1522" s="43"/>
      <c r="T1522" s="26"/>
    </row>
    <row r="1523" spans="11:20">
      <c r="K1523" s="43"/>
      <c r="T1523" s="26"/>
    </row>
    <row r="1524" spans="11:20">
      <c r="K1524" s="43"/>
      <c r="T1524" s="26"/>
    </row>
    <row r="1525" spans="11:20">
      <c r="K1525" s="43"/>
      <c r="T1525" s="26"/>
    </row>
    <row r="1526" spans="11:20">
      <c r="K1526" s="43"/>
      <c r="T1526" s="26"/>
    </row>
    <row r="1527" spans="11:20">
      <c r="K1527" s="43"/>
      <c r="T1527" s="26"/>
    </row>
    <row r="1528" spans="11:20">
      <c r="K1528" s="43"/>
      <c r="T1528" s="26"/>
    </row>
    <row r="1529" spans="11:20">
      <c r="K1529" s="43"/>
      <c r="T1529" s="26"/>
    </row>
    <row r="1530" spans="11:20">
      <c r="K1530" s="43"/>
      <c r="T1530" s="26"/>
    </row>
    <row r="1531" spans="11:20">
      <c r="K1531" s="43"/>
      <c r="T1531" s="26"/>
    </row>
    <row r="1532" spans="11:20">
      <c r="K1532" s="43"/>
      <c r="T1532" s="26"/>
    </row>
    <row r="1533" spans="11:20">
      <c r="K1533" s="43"/>
      <c r="T1533" s="26"/>
    </row>
    <row r="1534" spans="11:20">
      <c r="K1534" s="43"/>
      <c r="T1534" s="26"/>
    </row>
    <row r="1535" spans="11:20">
      <c r="K1535" s="43"/>
      <c r="T1535" s="26"/>
    </row>
    <row r="1536" spans="11:20">
      <c r="K1536" s="43"/>
      <c r="T1536" s="26"/>
    </row>
    <row r="1537" spans="11:20">
      <c r="K1537" s="43"/>
      <c r="T1537" s="26"/>
    </row>
    <row r="1538" spans="11:20">
      <c r="K1538" s="43"/>
      <c r="T1538" s="26"/>
    </row>
    <row r="1539" spans="11:20">
      <c r="K1539" s="43"/>
      <c r="T1539" s="26"/>
    </row>
    <row r="1540" spans="11:20">
      <c r="K1540" s="43"/>
      <c r="T1540" s="26"/>
    </row>
    <row r="1541" spans="11:20">
      <c r="K1541" s="43"/>
      <c r="T1541" s="26"/>
    </row>
    <row r="1542" spans="11:20">
      <c r="K1542" s="43"/>
      <c r="T1542" s="26"/>
    </row>
    <row r="1543" spans="11:20">
      <c r="K1543" s="43"/>
      <c r="T1543" s="26"/>
    </row>
    <row r="1544" spans="11:20">
      <c r="K1544" s="43"/>
      <c r="T1544" s="26"/>
    </row>
    <row r="1545" spans="11:20">
      <c r="K1545" s="43"/>
      <c r="T1545" s="26"/>
    </row>
    <row r="1546" spans="11:20">
      <c r="K1546" s="43"/>
      <c r="T1546" s="26"/>
    </row>
    <row r="1547" spans="11:20">
      <c r="K1547" s="43"/>
      <c r="T1547" s="26"/>
    </row>
    <row r="1548" spans="11:20">
      <c r="K1548" s="43"/>
      <c r="T1548" s="26"/>
    </row>
    <row r="1549" spans="11:20">
      <c r="K1549" s="43"/>
      <c r="T1549" s="26"/>
    </row>
    <row r="1550" spans="11:20">
      <c r="K1550" s="43"/>
      <c r="T1550" s="26"/>
    </row>
    <row r="1551" spans="11:20">
      <c r="K1551" s="43"/>
      <c r="T1551" s="26"/>
    </row>
    <row r="1552" spans="11:20">
      <c r="K1552" s="43"/>
      <c r="T1552" s="26"/>
    </row>
    <row r="1553" spans="11:20">
      <c r="K1553" s="43"/>
      <c r="T1553" s="26"/>
    </row>
    <row r="1554" spans="11:20">
      <c r="K1554" s="43"/>
      <c r="T1554" s="26"/>
    </row>
    <row r="1555" spans="11:20">
      <c r="K1555" s="43"/>
      <c r="T1555" s="26"/>
    </row>
    <row r="1556" spans="11:20">
      <c r="K1556" s="43"/>
      <c r="T1556" s="26"/>
    </row>
    <row r="1557" spans="11:20">
      <c r="K1557" s="43"/>
      <c r="T1557" s="26"/>
    </row>
    <row r="1558" spans="11:20">
      <c r="K1558" s="43"/>
      <c r="T1558" s="26"/>
    </row>
    <row r="1559" spans="11:20">
      <c r="K1559" s="43"/>
      <c r="T1559" s="26"/>
    </row>
    <row r="1560" spans="11:20">
      <c r="K1560" s="43"/>
      <c r="T1560" s="26"/>
    </row>
    <row r="1561" spans="11:20">
      <c r="K1561" s="43"/>
      <c r="T1561" s="26"/>
    </row>
    <row r="1562" spans="11:20">
      <c r="K1562" s="43"/>
      <c r="T1562" s="26"/>
    </row>
    <row r="1563" spans="11:20">
      <c r="K1563" s="43"/>
      <c r="T1563" s="26"/>
    </row>
    <row r="1564" spans="11:20">
      <c r="K1564" s="43"/>
      <c r="T1564" s="26"/>
    </row>
    <row r="1565" spans="11:20">
      <c r="K1565" s="43"/>
      <c r="T1565" s="26"/>
    </row>
    <row r="1566" spans="11:20">
      <c r="K1566" s="43"/>
      <c r="T1566" s="26"/>
    </row>
    <row r="1567" spans="11:20">
      <c r="K1567" s="43"/>
      <c r="T1567" s="26"/>
    </row>
    <row r="1568" spans="11:20">
      <c r="K1568" s="43"/>
      <c r="T1568" s="26"/>
    </row>
    <row r="1569" spans="11:20">
      <c r="K1569" s="43"/>
      <c r="T1569" s="26"/>
    </row>
    <row r="1570" spans="11:20">
      <c r="K1570" s="43"/>
      <c r="T1570" s="26"/>
    </row>
    <row r="1571" spans="11:20">
      <c r="K1571" s="43"/>
      <c r="T1571" s="26"/>
    </row>
    <row r="1572" spans="11:20">
      <c r="K1572" s="43"/>
      <c r="T1572" s="26"/>
    </row>
    <row r="1573" spans="11:20">
      <c r="K1573" s="43"/>
      <c r="T1573" s="26"/>
    </row>
    <row r="1574" spans="11:20">
      <c r="K1574" s="43"/>
      <c r="T1574" s="26"/>
    </row>
    <row r="1575" spans="11:20">
      <c r="K1575" s="43"/>
      <c r="T1575" s="26"/>
    </row>
    <row r="1576" spans="11:20">
      <c r="K1576" s="43"/>
      <c r="T1576" s="26"/>
    </row>
    <row r="1577" spans="11:20">
      <c r="K1577" s="43"/>
      <c r="T1577" s="26"/>
    </row>
    <row r="1578" spans="11:20">
      <c r="K1578" s="43"/>
      <c r="T1578" s="26"/>
    </row>
    <row r="1579" spans="11:20">
      <c r="K1579" s="43"/>
      <c r="T1579" s="26"/>
    </row>
    <row r="1580" spans="11:20">
      <c r="K1580" s="43"/>
      <c r="T1580" s="26"/>
    </row>
    <row r="1581" spans="11:20">
      <c r="K1581" s="43"/>
      <c r="T1581" s="26"/>
    </row>
    <row r="1582" spans="11:20">
      <c r="K1582" s="43"/>
      <c r="T1582" s="26"/>
    </row>
    <row r="1583" spans="11:20">
      <c r="K1583" s="43"/>
      <c r="T1583" s="26"/>
    </row>
    <row r="1584" spans="11:20">
      <c r="K1584" s="43"/>
      <c r="T1584" s="26"/>
    </row>
    <row r="1585" spans="11:20">
      <c r="K1585" s="43"/>
      <c r="T1585" s="26"/>
    </row>
    <row r="1586" spans="11:20">
      <c r="K1586" s="43"/>
      <c r="T1586" s="26"/>
    </row>
    <row r="1587" spans="11:20">
      <c r="K1587" s="43"/>
      <c r="T1587" s="26"/>
    </row>
    <row r="1588" spans="11:20">
      <c r="K1588" s="43"/>
      <c r="T1588" s="26"/>
    </row>
    <row r="1589" spans="11:20">
      <c r="K1589" s="43"/>
      <c r="T1589" s="26"/>
    </row>
    <row r="1590" spans="11:20">
      <c r="K1590" s="43"/>
      <c r="T1590" s="26"/>
    </row>
    <row r="1591" spans="11:20">
      <c r="K1591" s="43"/>
      <c r="T1591" s="26"/>
    </row>
    <row r="1592" spans="11:20">
      <c r="K1592" s="43"/>
      <c r="T1592" s="26"/>
    </row>
    <row r="1593" spans="11:20">
      <c r="K1593" s="43"/>
      <c r="T1593" s="26"/>
    </row>
    <row r="1594" spans="11:20">
      <c r="K1594" s="43"/>
      <c r="T1594" s="26"/>
    </row>
    <row r="1595" spans="11:20">
      <c r="K1595" s="43"/>
      <c r="T1595" s="26"/>
    </row>
    <row r="1596" spans="11:20">
      <c r="K1596" s="43"/>
      <c r="T1596" s="26"/>
    </row>
    <row r="1597" spans="11:20">
      <c r="K1597" s="43"/>
      <c r="T1597" s="26"/>
    </row>
    <row r="1598" spans="11:20">
      <c r="K1598" s="43"/>
      <c r="T1598" s="26"/>
    </row>
    <row r="1599" spans="11:20">
      <c r="K1599" s="43"/>
      <c r="T1599" s="26"/>
    </row>
    <row r="1600" spans="11:20">
      <c r="K1600" s="43"/>
      <c r="T1600" s="26"/>
    </row>
    <row r="1601" spans="11:20">
      <c r="K1601" s="43"/>
      <c r="T1601" s="26"/>
    </row>
    <row r="1602" spans="11:20">
      <c r="K1602" s="43"/>
      <c r="T1602" s="26"/>
    </row>
    <row r="1603" spans="11:20">
      <c r="K1603" s="43"/>
      <c r="T1603" s="26"/>
    </row>
    <row r="1604" spans="11:20">
      <c r="K1604" s="43"/>
      <c r="T1604" s="26"/>
    </row>
    <row r="1605" spans="11:20">
      <c r="K1605" s="43"/>
      <c r="T1605" s="26"/>
    </row>
    <row r="1606" spans="11:20">
      <c r="K1606" s="43"/>
      <c r="T1606" s="26"/>
    </row>
    <row r="1607" spans="11:20">
      <c r="K1607" s="43"/>
      <c r="T1607" s="26"/>
    </row>
    <row r="1608" spans="11:20">
      <c r="K1608" s="43"/>
      <c r="T1608" s="26"/>
    </row>
    <row r="1609" spans="11:20">
      <c r="K1609" s="43"/>
      <c r="T1609" s="26"/>
    </row>
    <row r="1610" spans="11:20">
      <c r="K1610" s="43"/>
      <c r="T1610" s="26"/>
    </row>
    <row r="1611" spans="11:20">
      <c r="K1611" s="43"/>
      <c r="T1611" s="26"/>
    </row>
    <row r="1612" spans="11:20">
      <c r="K1612" s="43"/>
      <c r="T1612" s="26"/>
    </row>
    <row r="1613" spans="11:20">
      <c r="K1613" s="43"/>
      <c r="T1613" s="26"/>
    </row>
    <row r="1614" spans="11:20">
      <c r="K1614" s="43"/>
      <c r="T1614" s="26"/>
    </row>
    <row r="1615" spans="11:20">
      <c r="K1615" s="43"/>
      <c r="T1615" s="26"/>
    </row>
    <row r="1616" spans="11:20">
      <c r="K1616" s="43"/>
      <c r="T1616" s="26"/>
    </row>
    <row r="1617" spans="11:20">
      <c r="K1617" s="43"/>
      <c r="T1617" s="26"/>
    </row>
    <row r="1618" spans="11:20">
      <c r="K1618" s="43"/>
      <c r="T1618" s="26"/>
    </row>
    <row r="1619" spans="11:20">
      <c r="K1619" s="43"/>
      <c r="T1619" s="26"/>
    </row>
    <row r="1620" spans="11:20">
      <c r="K1620" s="43"/>
      <c r="T1620" s="26"/>
    </row>
    <row r="1621" spans="11:20">
      <c r="K1621" s="43"/>
      <c r="T1621" s="26"/>
    </row>
    <row r="1622" spans="11:20">
      <c r="K1622" s="43"/>
      <c r="T1622" s="26"/>
    </row>
    <row r="1623" spans="11:20">
      <c r="K1623" s="43"/>
      <c r="T1623" s="26"/>
    </row>
    <row r="1624" spans="11:20">
      <c r="K1624" s="43"/>
      <c r="T1624" s="26"/>
    </row>
    <row r="1625" spans="11:20">
      <c r="K1625" s="43"/>
      <c r="T1625" s="26"/>
    </row>
    <row r="1626" spans="11:20">
      <c r="K1626" s="43"/>
      <c r="T1626" s="26"/>
    </row>
    <row r="1627" spans="11:20">
      <c r="K1627" s="43"/>
      <c r="T1627" s="26"/>
    </row>
    <row r="1628" spans="11:20">
      <c r="K1628" s="43"/>
      <c r="T1628" s="26"/>
    </row>
    <row r="1629" spans="11:20">
      <c r="K1629" s="43"/>
      <c r="T1629" s="26"/>
    </row>
    <row r="1630" spans="11:20">
      <c r="K1630" s="43"/>
      <c r="T1630" s="26"/>
    </row>
    <row r="1631" spans="11:20">
      <c r="K1631" s="43"/>
      <c r="T1631" s="26"/>
    </row>
    <row r="1632" spans="11:20">
      <c r="K1632" s="43"/>
      <c r="T1632" s="26"/>
    </row>
    <row r="1633" spans="11:20">
      <c r="K1633" s="43"/>
      <c r="T1633" s="26"/>
    </row>
    <row r="1634" spans="11:20">
      <c r="K1634" s="43"/>
      <c r="T1634" s="26"/>
    </row>
    <row r="1635" spans="11:20">
      <c r="K1635" s="43"/>
      <c r="T1635" s="26"/>
    </row>
    <row r="1636" spans="11:20">
      <c r="K1636" s="43"/>
      <c r="T1636" s="26"/>
    </row>
    <row r="1637" spans="11:20">
      <c r="K1637" s="43"/>
      <c r="T1637" s="26"/>
    </row>
    <row r="1638" spans="11:20">
      <c r="K1638" s="43"/>
      <c r="T1638" s="26"/>
    </row>
    <row r="1639" spans="11:20">
      <c r="K1639" s="43"/>
      <c r="T1639" s="26"/>
    </row>
    <row r="1640" spans="11:20">
      <c r="K1640" s="43"/>
      <c r="T1640" s="26"/>
    </row>
    <row r="1641" spans="11:20">
      <c r="K1641" s="43"/>
      <c r="T1641" s="26"/>
    </row>
    <row r="1642" spans="11:20">
      <c r="K1642" s="43"/>
      <c r="T1642" s="26"/>
    </row>
    <row r="1643" spans="11:20">
      <c r="K1643" s="43"/>
      <c r="T1643" s="26"/>
    </row>
    <row r="1644" spans="11:20">
      <c r="K1644" s="43"/>
      <c r="T1644" s="26"/>
    </row>
    <row r="1645" spans="11:20">
      <c r="K1645" s="43"/>
      <c r="T1645" s="26"/>
    </row>
    <row r="1646" spans="11:20">
      <c r="K1646" s="43"/>
      <c r="T1646" s="26"/>
    </row>
    <row r="1647" spans="11:20">
      <c r="K1647" s="43"/>
      <c r="T1647" s="26"/>
    </row>
    <row r="1648" spans="11:20">
      <c r="K1648" s="43"/>
      <c r="T1648" s="26"/>
    </row>
    <row r="1649" spans="11:20">
      <c r="K1649" s="43"/>
      <c r="T1649" s="26"/>
    </row>
    <row r="1650" spans="11:20">
      <c r="K1650" s="43"/>
      <c r="T1650" s="26"/>
    </row>
    <row r="1651" spans="11:20">
      <c r="K1651" s="43"/>
      <c r="T1651" s="26"/>
    </row>
    <row r="1652" spans="11:20">
      <c r="K1652" s="43"/>
      <c r="T1652" s="26"/>
    </row>
    <row r="1653" spans="11:20">
      <c r="K1653" s="43"/>
      <c r="T1653" s="26"/>
    </row>
    <row r="1654" spans="11:20">
      <c r="K1654" s="43"/>
      <c r="T1654" s="26"/>
    </row>
    <row r="1655" spans="11:20">
      <c r="K1655" s="43"/>
      <c r="T1655" s="26"/>
    </row>
    <row r="1656" spans="11:20">
      <c r="K1656" s="43"/>
      <c r="T1656" s="26"/>
    </row>
    <row r="1657" spans="11:20">
      <c r="K1657" s="43"/>
      <c r="T1657" s="26"/>
    </row>
    <row r="1658" spans="11:20">
      <c r="K1658" s="43"/>
      <c r="T1658" s="26"/>
    </row>
    <row r="1659" spans="11:20">
      <c r="K1659" s="43"/>
      <c r="T1659" s="26"/>
    </row>
    <row r="1660" spans="11:20">
      <c r="K1660" s="43"/>
      <c r="T1660" s="26"/>
    </row>
    <row r="1661" spans="11:20">
      <c r="K1661" s="43"/>
      <c r="T1661" s="26"/>
    </row>
    <row r="1662" spans="11:20">
      <c r="K1662" s="43"/>
      <c r="T1662" s="26"/>
    </row>
    <row r="1663" spans="11:20">
      <c r="K1663" s="43"/>
      <c r="T1663" s="26"/>
    </row>
    <row r="1664" spans="11:20">
      <c r="K1664" s="43"/>
      <c r="T1664" s="26"/>
    </row>
    <row r="1665" spans="11:20">
      <c r="K1665" s="43"/>
      <c r="T1665" s="26"/>
    </row>
    <row r="1666" spans="11:20">
      <c r="K1666" s="43"/>
      <c r="T1666" s="26"/>
    </row>
    <row r="1667" spans="11:20">
      <c r="K1667" s="43"/>
      <c r="T1667" s="26"/>
    </row>
    <row r="1668" spans="11:20">
      <c r="K1668" s="43"/>
      <c r="T1668" s="26"/>
    </row>
    <row r="1669" spans="11:20">
      <c r="K1669" s="43"/>
      <c r="T1669" s="26"/>
    </row>
    <row r="1670" spans="11:20">
      <c r="K1670" s="43"/>
      <c r="T1670" s="26"/>
    </row>
    <row r="1671" spans="11:20">
      <c r="K1671" s="43"/>
      <c r="T1671" s="26"/>
    </row>
    <row r="1672" spans="11:20">
      <c r="K1672" s="43"/>
      <c r="T1672" s="26"/>
    </row>
    <row r="1673" spans="11:20">
      <c r="K1673" s="43"/>
      <c r="T1673" s="26"/>
    </row>
    <row r="1674" spans="11:20">
      <c r="K1674" s="43"/>
      <c r="T1674" s="26"/>
    </row>
    <row r="1675" spans="11:20">
      <c r="K1675" s="43"/>
      <c r="T1675" s="26"/>
    </row>
    <row r="1676" spans="11:20">
      <c r="K1676" s="43"/>
      <c r="T1676" s="26"/>
    </row>
    <row r="1677" spans="11:20">
      <c r="K1677" s="43"/>
      <c r="T1677" s="26"/>
    </row>
    <row r="1678" spans="11:20">
      <c r="K1678" s="43"/>
      <c r="T1678" s="26"/>
    </row>
    <row r="1679" spans="11:20">
      <c r="K1679" s="43"/>
      <c r="T1679" s="26"/>
    </row>
    <row r="1680" spans="11:20">
      <c r="K1680" s="43"/>
      <c r="T1680" s="26"/>
    </row>
    <row r="1681" spans="11:20">
      <c r="K1681" s="43"/>
      <c r="T1681" s="26"/>
    </row>
    <row r="1682" spans="11:20">
      <c r="K1682" s="43"/>
      <c r="T1682" s="26"/>
    </row>
    <row r="1683" spans="11:20">
      <c r="K1683" s="43"/>
      <c r="T1683" s="26"/>
    </row>
    <row r="1684" spans="11:20">
      <c r="K1684" s="43"/>
      <c r="T1684" s="26"/>
    </row>
    <row r="1685" spans="11:20">
      <c r="K1685" s="43"/>
      <c r="T1685" s="26"/>
    </row>
    <row r="1686" spans="11:20">
      <c r="K1686" s="43"/>
      <c r="T1686" s="26"/>
    </row>
    <row r="1687" spans="11:20">
      <c r="K1687" s="43"/>
      <c r="T1687" s="26"/>
    </row>
    <row r="1688" spans="11:20">
      <c r="K1688" s="43"/>
      <c r="T1688" s="26"/>
    </row>
    <row r="1689" spans="11:20">
      <c r="K1689" s="43"/>
      <c r="T1689" s="26"/>
    </row>
    <row r="1690" spans="11:20">
      <c r="K1690" s="43"/>
      <c r="T1690" s="26"/>
    </row>
    <row r="1691" spans="11:20">
      <c r="K1691" s="43"/>
      <c r="T1691" s="26"/>
    </row>
    <row r="1692" spans="11:20">
      <c r="K1692" s="43"/>
      <c r="T1692" s="26"/>
    </row>
    <row r="1693" spans="11:20">
      <c r="K1693" s="43"/>
      <c r="T1693" s="26"/>
    </row>
    <row r="1694" spans="11:20">
      <c r="K1694" s="43"/>
      <c r="T1694" s="26"/>
    </row>
    <row r="1695" spans="11:20">
      <c r="K1695" s="43"/>
      <c r="T1695" s="26"/>
    </row>
    <row r="1696" spans="11:20">
      <c r="K1696" s="43"/>
      <c r="T1696" s="26"/>
    </row>
    <row r="1697" spans="11:20">
      <c r="K1697" s="43"/>
      <c r="T1697" s="26"/>
    </row>
    <row r="1698" spans="11:20">
      <c r="K1698" s="43"/>
      <c r="T1698" s="26"/>
    </row>
    <row r="1699" spans="11:20">
      <c r="K1699" s="43"/>
      <c r="T1699" s="26"/>
    </row>
    <row r="1700" spans="11:20">
      <c r="K1700" s="43"/>
      <c r="T1700" s="26"/>
    </row>
    <row r="1701" spans="11:20">
      <c r="K1701" s="43"/>
      <c r="T1701" s="26"/>
    </row>
    <row r="1702" spans="11:20">
      <c r="K1702" s="43"/>
      <c r="T1702" s="26"/>
    </row>
    <row r="1703" spans="11:20">
      <c r="K1703" s="43"/>
      <c r="T1703" s="26"/>
    </row>
    <row r="1704" spans="11:20">
      <c r="K1704" s="43"/>
      <c r="T1704" s="26"/>
    </row>
    <row r="1705" spans="11:20">
      <c r="K1705" s="43"/>
      <c r="T1705" s="26"/>
    </row>
    <row r="1706" spans="11:20">
      <c r="K1706" s="43"/>
      <c r="T1706" s="26"/>
    </row>
    <row r="1707" spans="11:20">
      <c r="K1707" s="43"/>
      <c r="T1707" s="26"/>
    </row>
    <row r="1708" spans="11:20">
      <c r="K1708" s="43"/>
      <c r="T1708" s="26"/>
    </row>
    <row r="1709" spans="11:20">
      <c r="K1709" s="43"/>
      <c r="T1709" s="26"/>
    </row>
    <row r="1710" spans="11:20">
      <c r="K1710" s="43"/>
      <c r="T1710" s="26"/>
    </row>
    <row r="1711" spans="11:20">
      <c r="K1711" s="43"/>
      <c r="T1711" s="26"/>
    </row>
    <row r="1712" spans="11:20">
      <c r="K1712" s="43"/>
      <c r="T1712" s="26"/>
    </row>
    <row r="1713" spans="11:20">
      <c r="K1713" s="43"/>
      <c r="T1713" s="26"/>
    </row>
    <row r="1714" spans="11:20">
      <c r="K1714" s="43"/>
      <c r="T1714" s="26"/>
    </row>
    <row r="1715" spans="11:20">
      <c r="K1715" s="43"/>
      <c r="T1715" s="26"/>
    </row>
    <row r="1716" spans="11:20">
      <c r="K1716" s="43"/>
      <c r="T1716" s="26"/>
    </row>
    <row r="1717" spans="11:20">
      <c r="K1717" s="43"/>
      <c r="T1717" s="26"/>
    </row>
    <row r="1718" spans="11:20">
      <c r="K1718" s="43"/>
      <c r="T1718" s="26"/>
    </row>
    <row r="1719" spans="11:20">
      <c r="K1719" s="43"/>
      <c r="T1719" s="26"/>
    </row>
    <row r="1720" spans="11:20">
      <c r="K1720" s="43"/>
      <c r="T1720" s="26"/>
    </row>
    <row r="1721" spans="11:20">
      <c r="K1721" s="43"/>
      <c r="T1721" s="26"/>
    </row>
    <row r="1722" spans="11:20">
      <c r="K1722" s="43"/>
      <c r="T1722" s="26"/>
    </row>
    <row r="1723" spans="11:20">
      <c r="K1723" s="43"/>
      <c r="T1723" s="26"/>
    </row>
    <row r="1724" spans="11:20">
      <c r="K1724" s="43"/>
      <c r="T1724" s="26"/>
    </row>
    <row r="1725" spans="11:20">
      <c r="K1725" s="43"/>
      <c r="T1725" s="26"/>
    </row>
    <row r="1726" spans="11:20">
      <c r="K1726" s="43"/>
      <c r="T1726" s="26"/>
    </row>
    <row r="1727" spans="11:20">
      <c r="K1727" s="43"/>
      <c r="T1727" s="26"/>
    </row>
    <row r="1728" spans="11:20">
      <c r="K1728" s="43"/>
      <c r="T1728" s="26"/>
    </row>
    <row r="1729" spans="11:20">
      <c r="K1729" s="43"/>
      <c r="T1729" s="26"/>
    </row>
    <row r="1730" spans="11:20">
      <c r="K1730" s="43"/>
      <c r="T1730" s="26"/>
    </row>
    <row r="1731" spans="11:20">
      <c r="K1731" s="43"/>
      <c r="T1731" s="26"/>
    </row>
    <row r="1732" spans="11:20">
      <c r="K1732" s="43"/>
      <c r="T1732" s="26"/>
    </row>
    <row r="1733" spans="11:20">
      <c r="K1733" s="43"/>
      <c r="T1733" s="26"/>
    </row>
    <row r="1734" spans="11:20">
      <c r="K1734" s="43"/>
      <c r="T1734" s="26"/>
    </row>
    <row r="1735" spans="11:20">
      <c r="K1735" s="43"/>
      <c r="T1735" s="26"/>
    </row>
    <row r="1736" spans="11:20">
      <c r="K1736" s="43"/>
      <c r="T1736" s="26"/>
    </row>
    <row r="1737" spans="11:20">
      <c r="K1737" s="43"/>
      <c r="T1737" s="26"/>
    </row>
    <row r="1738" spans="11:20">
      <c r="K1738" s="43"/>
      <c r="T1738" s="26"/>
    </row>
    <row r="1739" spans="11:20">
      <c r="K1739" s="43"/>
      <c r="T1739" s="26"/>
    </row>
    <row r="1740" spans="11:20">
      <c r="K1740" s="43"/>
      <c r="T1740" s="26"/>
    </row>
    <row r="1741" spans="11:20">
      <c r="K1741" s="43"/>
      <c r="T1741" s="26"/>
    </row>
    <row r="1742" spans="11:20">
      <c r="K1742" s="43"/>
      <c r="T1742" s="26"/>
    </row>
    <row r="1743" spans="11:20">
      <c r="K1743" s="43"/>
      <c r="T1743" s="26"/>
    </row>
    <row r="1744" spans="11:20">
      <c r="K1744" s="43"/>
      <c r="T1744" s="26"/>
    </row>
    <row r="1745" spans="11:20">
      <c r="K1745" s="43"/>
      <c r="T1745" s="26"/>
    </row>
    <row r="1746" spans="11:20">
      <c r="K1746" s="43"/>
      <c r="T1746" s="26"/>
    </row>
    <row r="1747" spans="11:20">
      <c r="K1747" s="43"/>
      <c r="T1747" s="26"/>
    </row>
    <row r="1748" spans="11:20">
      <c r="K1748" s="43"/>
      <c r="T1748" s="26"/>
    </row>
    <row r="1749" spans="11:20">
      <c r="K1749" s="43"/>
      <c r="T1749" s="26"/>
    </row>
    <row r="1750" spans="11:20">
      <c r="K1750" s="43"/>
      <c r="T1750" s="26"/>
    </row>
    <row r="1751" spans="11:20">
      <c r="K1751" s="43"/>
      <c r="T1751" s="26"/>
    </row>
    <row r="1752" spans="11:20">
      <c r="K1752" s="43"/>
      <c r="T1752" s="26"/>
    </row>
    <row r="1753" spans="11:20">
      <c r="K1753" s="43"/>
      <c r="T1753" s="26"/>
    </row>
    <row r="1754" spans="11:20">
      <c r="K1754" s="43"/>
      <c r="T1754" s="26"/>
    </row>
    <row r="1755" spans="11:20">
      <c r="K1755" s="43"/>
      <c r="T1755" s="26"/>
    </row>
    <row r="1756" spans="11:20">
      <c r="K1756" s="43"/>
      <c r="T1756" s="26"/>
    </row>
    <row r="1757" spans="11:20">
      <c r="K1757" s="43"/>
      <c r="T1757" s="26"/>
    </row>
    <row r="1758" spans="11:20">
      <c r="K1758" s="43"/>
      <c r="T1758" s="26"/>
    </row>
    <row r="1759" spans="11:20">
      <c r="K1759" s="43"/>
      <c r="T1759" s="26"/>
    </row>
    <row r="1760" spans="11:20">
      <c r="K1760" s="43"/>
      <c r="T1760" s="26"/>
    </row>
    <row r="1761" spans="11:20">
      <c r="K1761" s="43"/>
      <c r="T1761" s="26"/>
    </row>
    <row r="1762" spans="11:20">
      <c r="K1762" s="43"/>
      <c r="T1762" s="26"/>
    </row>
    <row r="1763" spans="11:20">
      <c r="K1763" s="43"/>
      <c r="T1763" s="26"/>
    </row>
    <row r="1764" spans="11:20">
      <c r="K1764" s="43"/>
      <c r="T1764" s="26"/>
    </row>
    <row r="1765" spans="11:20">
      <c r="K1765" s="43"/>
      <c r="T1765" s="26"/>
    </row>
    <row r="1766" spans="11:20">
      <c r="K1766" s="43"/>
      <c r="T1766" s="26"/>
    </row>
    <row r="1767" spans="11:20">
      <c r="K1767" s="43"/>
      <c r="T1767" s="26"/>
    </row>
    <row r="1768" spans="11:20">
      <c r="K1768" s="43"/>
      <c r="T1768" s="26"/>
    </row>
    <row r="1769" spans="11:20">
      <c r="K1769" s="43"/>
      <c r="T1769" s="26"/>
    </row>
    <row r="1770" spans="11:20">
      <c r="K1770" s="43"/>
      <c r="T1770" s="26"/>
    </row>
    <row r="1771" spans="11:20">
      <c r="K1771" s="43"/>
      <c r="T1771" s="26"/>
    </row>
    <row r="1772" spans="11:20">
      <c r="K1772" s="43"/>
      <c r="T1772" s="26"/>
    </row>
    <row r="1773" spans="11:20">
      <c r="K1773" s="43"/>
      <c r="T1773" s="26"/>
    </row>
    <row r="1774" spans="11:20">
      <c r="K1774" s="43"/>
      <c r="T1774" s="26"/>
    </row>
    <row r="1775" spans="11:20">
      <c r="K1775" s="43"/>
      <c r="T1775" s="26"/>
    </row>
    <row r="1776" spans="11:20">
      <c r="K1776" s="43"/>
      <c r="T1776" s="26"/>
    </row>
    <row r="1777" spans="11:20">
      <c r="K1777" s="43"/>
      <c r="T1777" s="26"/>
    </row>
    <row r="1778" spans="11:20">
      <c r="K1778" s="43"/>
      <c r="T1778" s="26"/>
    </row>
    <row r="1779" spans="11:20">
      <c r="K1779" s="43"/>
      <c r="T1779" s="26"/>
    </row>
    <row r="1780" spans="11:20">
      <c r="K1780" s="43"/>
      <c r="T1780" s="26"/>
    </row>
    <row r="1781" spans="11:20">
      <c r="K1781" s="43"/>
      <c r="T1781" s="26"/>
    </row>
    <row r="1782" spans="11:20">
      <c r="K1782" s="43"/>
      <c r="T1782" s="26"/>
    </row>
    <row r="1783" spans="11:20">
      <c r="K1783" s="43"/>
      <c r="T1783" s="26"/>
    </row>
    <row r="1784" spans="11:20">
      <c r="K1784" s="43"/>
      <c r="T1784" s="26"/>
    </row>
    <row r="1785" spans="11:20">
      <c r="K1785" s="43"/>
      <c r="T1785" s="26"/>
    </row>
    <row r="1786" spans="11:20">
      <c r="K1786" s="43"/>
      <c r="T1786" s="26"/>
    </row>
    <row r="1787" spans="11:20">
      <c r="K1787" s="43"/>
      <c r="T1787" s="26"/>
    </row>
    <row r="1788" spans="11:20">
      <c r="K1788" s="43"/>
      <c r="T1788" s="26"/>
    </row>
    <row r="1789" spans="11:20">
      <c r="K1789" s="43"/>
      <c r="T1789" s="26"/>
    </row>
    <row r="1790" spans="11:20">
      <c r="K1790" s="43"/>
      <c r="T1790" s="26"/>
    </row>
    <row r="1791" spans="11:20">
      <c r="K1791" s="43"/>
      <c r="T1791" s="26"/>
    </row>
    <row r="1792" spans="11:20">
      <c r="K1792" s="43"/>
      <c r="T1792" s="26"/>
    </row>
    <row r="1793" spans="11:20">
      <c r="K1793" s="43"/>
      <c r="T1793" s="26"/>
    </row>
    <row r="1794" spans="11:20">
      <c r="K1794" s="43"/>
      <c r="T1794" s="26"/>
    </row>
    <row r="1795" spans="11:20">
      <c r="K1795" s="43"/>
      <c r="T1795" s="26"/>
    </row>
    <row r="1796" spans="11:20">
      <c r="K1796" s="43"/>
      <c r="T1796" s="26"/>
    </row>
    <row r="1797" spans="11:20">
      <c r="K1797" s="43"/>
      <c r="T1797" s="26"/>
    </row>
    <row r="1798" spans="11:20">
      <c r="K1798" s="43"/>
      <c r="T1798" s="26"/>
    </row>
    <row r="1799" spans="11:20">
      <c r="K1799" s="43"/>
      <c r="T1799" s="26"/>
    </row>
    <row r="1800" spans="11:20">
      <c r="K1800" s="43"/>
      <c r="T1800" s="26"/>
    </row>
    <row r="1801" spans="11:20">
      <c r="K1801" s="43"/>
      <c r="T1801" s="26"/>
    </row>
    <row r="1802" spans="11:20">
      <c r="K1802" s="43"/>
      <c r="T1802" s="26"/>
    </row>
    <row r="1803" spans="11:20">
      <c r="K1803" s="43"/>
      <c r="T1803" s="26"/>
    </row>
    <row r="1804" spans="11:20">
      <c r="K1804" s="43"/>
      <c r="T1804" s="26"/>
    </row>
    <row r="1805" spans="11:20">
      <c r="K1805" s="43"/>
      <c r="T1805" s="26"/>
    </row>
    <row r="1806" spans="11:20">
      <c r="K1806" s="43"/>
      <c r="T1806" s="26"/>
    </row>
    <row r="1807" spans="11:20">
      <c r="K1807" s="43"/>
      <c r="T1807" s="26"/>
    </row>
    <row r="1808" spans="11:20">
      <c r="K1808" s="43"/>
      <c r="T1808" s="26"/>
    </row>
    <row r="1809" spans="11:20">
      <c r="K1809" s="43"/>
      <c r="T1809" s="26"/>
    </row>
    <row r="1810" spans="11:20">
      <c r="K1810" s="43"/>
      <c r="T1810" s="26"/>
    </row>
    <row r="1811" spans="11:20">
      <c r="K1811" s="43"/>
      <c r="T1811" s="26"/>
    </row>
    <row r="1812" spans="11:20">
      <c r="K1812" s="43"/>
      <c r="T1812" s="26"/>
    </row>
    <row r="1813" spans="11:20">
      <c r="K1813" s="43"/>
      <c r="T1813" s="26"/>
    </row>
    <row r="1814" spans="11:20">
      <c r="K1814" s="43"/>
      <c r="T1814" s="26"/>
    </row>
    <row r="1815" spans="11:20">
      <c r="K1815" s="43"/>
      <c r="T1815" s="26"/>
    </row>
    <row r="1816" spans="11:20">
      <c r="K1816" s="43"/>
      <c r="T1816" s="26"/>
    </row>
    <row r="1817" spans="11:20">
      <c r="K1817" s="43"/>
      <c r="T1817" s="26"/>
    </row>
    <row r="1818" spans="11:20">
      <c r="K1818" s="43"/>
      <c r="T1818" s="26"/>
    </row>
    <row r="1819" spans="11:20">
      <c r="K1819" s="43"/>
      <c r="T1819" s="26"/>
    </row>
    <row r="1820" spans="11:20">
      <c r="K1820" s="43"/>
      <c r="T1820" s="26"/>
    </row>
    <row r="1821" spans="11:20">
      <c r="K1821" s="43"/>
      <c r="T1821" s="26"/>
    </row>
    <row r="1822" spans="11:20">
      <c r="K1822" s="43"/>
      <c r="T1822" s="26"/>
    </row>
    <row r="1823" spans="11:20">
      <c r="K1823" s="43"/>
      <c r="T1823" s="26"/>
    </row>
    <row r="1824" spans="11:20">
      <c r="K1824" s="43"/>
      <c r="T1824" s="26"/>
    </row>
    <row r="1825" spans="11:20">
      <c r="K1825" s="43"/>
      <c r="T1825" s="26"/>
    </row>
    <row r="1826" spans="11:20">
      <c r="K1826" s="43"/>
      <c r="T1826" s="26"/>
    </row>
    <row r="1827" spans="11:20">
      <c r="K1827" s="43"/>
      <c r="T1827" s="26"/>
    </row>
    <row r="1828" spans="11:20">
      <c r="K1828" s="43"/>
      <c r="T1828" s="26"/>
    </row>
    <row r="1829" spans="11:20">
      <c r="K1829" s="43"/>
      <c r="T1829" s="26"/>
    </row>
    <row r="1830" spans="11:20">
      <c r="K1830" s="43"/>
      <c r="T1830" s="26"/>
    </row>
    <row r="1831" spans="11:20">
      <c r="K1831" s="43"/>
      <c r="T1831" s="26"/>
    </row>
    <row r="1832" spans="11:20">
      <c r="K1832" s="43"/>
      <c r="T1832" s="26"/>
    </row>
    <row r="1833" spans="11:20">
      <c r="K1833" s="43"/>
      <c r="T1833" s="26"/>
    </row>
    <row r="1834" spans="11:20">
      <c r="K1834" s="43"/>
      <c r="T1834" s="26"/>
    </row>
    <row r="1835" spans="11:20">
      <c r="K1835" s="43"/>
      <c r="T1835" s="26"/>
    </row>
    <row r="1836" spans="11:20">
      <c r="K1836" s="43"/>
      <c r="T1836" s="26"/>
    </row>
    <row r="1837" spans="11:20">
      <c r="K1837" s="43"/>
      <c r="T1837" s="26"/>
    </row>
    <row r="1838" spans="11:20">
      <c r="K1838" s="43"/>
      <c r="T1838" s="26"/>
    </row>
    <row r="1839" spans="11:20">
      <c r="K1839" s="43"/>
      <c r="T1839" s="26"/>
    </row>
    <row r="1840" spans="11:20">
      <c r="K1840" s="43"/>
      <c r="T1840" s="26"/>
    </row>
    <row r="1841" spans="11:20">
      <c r="K1841" s="43"/>
      <c r="T1841" s="26"/>
    </row>
    <row r="1842" spans="11:20">
      <c r="K1842" s="43"/>
      <c r="T1842" s="26"/>
    </row>
    <row r="1843" spans="11:20">
      <c r="K1843" s="43"/>
      <c r="T1843" s="26"/>
    </row>
    <row r="1844" spans="11:20">
      <c r="K1844" s="43"/>
      <c r="T1844" s="26"/>
    </row>
    <row r="1845" spans="11:20">
      <c r="K1845" s="43"/>
      <c r="T1845" s="26"/>
    </row>
    <row r="1846" spans="11:20">
      <c r="K1846" s="43"/>
      <c r="T1846" s="26"/>
    </row>
    <row r="1847" spans="11:20">
      <c r="K1847" s="43"/>
      <c r="T1847" s="26"/>
    </row>
    <row r="1848" spans="11:20">
      <c r="K1848" s="43"/>
      <c r="T1848" s="26"/>
    </row>
    <row r="1849" spans="11:20">
      <c r="K1849" s="43"/>
      <c r="T1849" s="26"/>
    </row>
    <row r="1850" spans="11:20">
      <c r="K1850" s="43"/>
      <c r="T1850" s="26"/>
    </row>
    <row r="1851" spans="11:20">
      <c r="K1851" s="43"/>
      <c r="T1851" s="26"/>
    </row>
    <row r="1852" spans="11:20">
      <c r="K1852" s="43"/>
      <c r="T1852" s="26"/>
    </row>
    <row r="1853" spans="11:20">
      <c r="K1853" s="43"/>
      <c r="T1853" s="26"/>
    </row>
    <row r="1854" spans="11:20">
      <c r="K1854" s="43"/>
      <c r="T1854" s="26"/>
    </row>
    <row r="1855" spans="11:20">
      <c r="K1855" s="43"/>
      <c r="T1855" s="26"/>
    </row>
    <row r="1856" spans="11:20">
      <c r="K1856" s="43"/>
      <c r="T1856" s="26"/>
    </row>
    <row r="1857" spans="11:20">
      <c r="K1857" s="43"/>
      <c r="T1857" s="26"/>
    </row>
    <row r="1858" spans="11:20">
      <c r="K1858" s="43"/>
      <c r="T1858" s="26"/>
    </row>
    <row r="1859" spans="11:20">
      <c r="K1859" s="43"/>
      <c r="T1859" s="26"/>
    </row>
    <row r="1860" spans="11:20">
      <c r="K1860" s="43"/>
      <c r="T1860" s="26"/>
    </row>
    <row r="1861" spans="11:20">
      <c r="K1861" s="43"/>
      <c r="T1861" s="26"/>
    </row>
    <row r="1862" spans="11:20">
      <c r="K1862" s="43"/>
      <c r="T1862" s="26"/>
    </row>
    <row r="1863" spans="11:20">
      <c r="K1863" s="43"/>
      <c r="T1863" s="26"/>
    </row>
    <row r="1864" spans="11:20">
      <c r="K1864" s="43"/>
      <c r="T1864" s="26"/>
    </row>
    <row r="1865" spans="11:20">
      <c r="K1865" s="43"/>
      <c r="T1865" s="26"/>
    </row>
    <row r="1866" spans="11:20">
      <c r="K1866" s="43"/>
      <c r="T1866" s="26"/>
    </row>
    <row r="1867" spans="11:20">
      <c r="K1867" s="43"/>
      <c r="T1867" s="26"/>
    </row>
    <row r="1868" spans="11:20">
      <c r="K1868" s="43"/>
      <c r="T1868" s="26"/>
    </row>
    <row r="1869" spans="11:20">
      <c r="K1869" s="43"/>
      <c r="T1869" s="26"/>
    </row>
    <row r="1870" spans="11:20">
      <c r="K1870" s="43"/>
      <c r="T1870" s="26"/>
    </row>
    <row r="1871" spans="11:20">
      <c r="K1871" s="43"/>
      <c r="T1871" s="26"/>
    </row>
    <row r="1872" spans="11:20">
      <c r="K1872" s="43"/>
      <c r="T1872" s="26"/>
    </row>
    <row r="1873" spans="11:20">
      <c r="K1873" s="43"/>
      <c r="T1873" s="26"/>
    </row>
    <row r="1874" spans="11:20">
      <c r="K1874" s="43"/>
      <c r="T1874" s="26"/>
    </row>
    <row r="1875" spans="11:20">
      <c r="K1875" s="43"/>
      <c r="T1875" s="26"/>
    </row>
    <row r="1876" spans="11:20">
      <c r="K1876" s="43"/>
      <c r="T1876" s="26"/>
    </row>
    <row r="1877" spans="11:20">
      <c r="K1877" s="43"/>
      <c r="T1877" s="26"/>
    </row>
    <row r="1878" spans="11:20">
      <c r="K1878" s="43"/>
      <c r="T1878" s="26"/>
    </row>
    <row r="1879" spans="11:20">
      <c r="K1879" s="43"/>
      <c r="T1879" s="26"/>
    </row>
    <row r="1880" spans="11:20">
      <c r="K1880" s="43"/>
      <c r="T1880" s="26"/>
    </row>
    <row r="1881" spans="11:20">
      <c r="K1881" s="43"/>
      <c r="T1881" s="26"/>
    </row>
    <row r="1882" spans="11:20">
      <c r="K1882" s="43"/>
      <c r="T1882" s="26"/>
    </row>
    <row r="1883" spans="11:20">
      <c r="K1883" s="43"/>
      <c r="T1883" s="26"/>
    </row>
    <row r="1884" spans="11:20">
      <c r="K1884" s="43"/>
      <c r="T1884" s="26"/>
    </row>
    <row r="1885" spans="11:20">
      <c r="K1885" s="43"/>
      <c r="T1885" s="26"/>
    </row>
    <row r="1886" spans="11:20">
      <c r="K1886" s="43"/>
      <c r="T1886" s="26"/>
    </row>
    <row r="1887" spans="11:20">
      <c r="K1887" s="43"/>
      <c r="T1887" s="26"/>
    </row>
    <row r="1888" spans="11:20">
      <c r="K1888" s="43"/>
      <c r="T1888" s="26"/>
    </row>
    <row r="1889" spans="11:20">
      <c r="K1889" s="43"/>
      <c r="T1889" s="26"/>
    </row>
    <row r="1890" spans="11:20">
      <c r="K1890" s="43"/>
      <c r="T1890" s="26"/>
    </row>
    <row r="1891" spans="11:20">
      <c r="K1891" s="43"/>
      <c r="T1891" s="26"/>
    </row>
    <row r="1892" spans="11:20">
      <c r="K1892" s="43"/>
      <c r="T1892" s="26"/>
    </row>
    <row r="1893" spans="11:20">
      <c r="K1893" s="43"/>
      <c r="T1893" s="26"/>
    </row>
    <row r="1894" spans="11:20">
      <c r="K1894" s="43"/>
      <c r="T1894" s="26"/>
    </row>
    <row r="1895" spans="11:20">
      <c r="K1895" s="43"/>
      <c r="T1895" s="26"/>
    </row>
    <row r="1896" spans="11:20">
      <c r="K1896" s="43"/>
      <c r="T1896" s="26"/>
    </row>
    <row r="1897" spans="11:20">
      <c r="K1897" s="43"/>
      <c r="T1897" s="26"/>
    </row>
    <row r="1898" spans="11:20">
      <c r="K1898" s="43"/>
      <c r="T1898" s="26"/>
    </row>
    <row r="1899" spans="11:20">
      <c r="K1899" s="43"/>
      <c r="T1899" s="26"/>
    </row>
    <row r="1900" spans="11:20">
      <c r="K1900" s="43"/>
      <c r="T1900" s="26"/>
    </row>
    <row r="1901" spans="11:20">
      <c r="K1901" s="43"/>
      <c r="T1901" s="26"/>
    </row>
    <row r="1902" spans="11:20">
      <c r="K1902" s="43"/>
      <c r="T1902" s="26"/>
    </row>
    <row r="1903" spans="11:20">
      <c r="K1903" s="43"/>
      <c r="T1903" s="26"/>
    </row>
    <row r="1904" spans="11:20">
      <c r="K1904" s="43"/>
      <c r="T1904" s="26"/>
    </row>
    <row r="1905" spans="11:20">
      <c r="K1905" s="43"/>
      <c r="T1905" s="26"/>
    </row>
    <row r="1906" spans="11:20">
      <c r="K1906" s="43"/>
      <c r="T1906" s="26"/>
    </row>
    <row r="1907" spans="11:20">
      <c r="K1907" s="43"/>
      <c r="T1907" s="26"/>
    </row>
    <row r="1908" spans="11:20">
      <c r="K1908" s="43"/>
      <c r="T1908" s="26"/>
    </row>
    <row r="1909" spans="11:20">
      <c r="K1909" s="43"/>
      <c r="T1909" s="26"/>
    </row>
    <row r="1910" spans="11:20">
      <c r="K1910" s="43"/>
      <c r="T1910" s="26"/>
    </row>
    <row r="1911" spans="11:20">
      <c r="K1911" s="43"/>
      <c r="T1911" s="26"/>
    </row>
    <row r="1912" spans="11:20">
      <c r="K1912" s="43"/>
      <c r="T1912" s="26"/>
    </row>
    <row r="1913" spans="11:20">
      <c r="K1913" s="43"/>
      <c r="T1913" s="26"/>
    </row>
    <row r="1914" spans="11:20">
      <c r="K1914" s="43"/>
      <c r="T1914" s="26"/>
    </row>
    <row r="1915" spans="11:20">
      <c r="K1915" s="43"/>
      <c r="T1915" s="26"/>
    </row>
    <row r="1916" spans="11:20">
      <c r="K1916" s="43"/>
      <c r="T1916" s="26"/>
    </row>
    <row r="1917" spans="11:20">
      <c r="K1917" s="43"/>
      <c r="T1917" s="26"/>
    </row>
    <row r="1918" spans="11:20">
      <c r="K1918" s="43"/>
      <c r="T1918" s="26"/>
    </row>
    <row r="1919" spans="11:20">
      <c r="K1919" s="43"/>
      <c r="T1919" s="26"/>
    </row>
    <row r="1920" spans="11:20">
      <c r="K1920" s="43"/>
      <c r="T1920" s="26"/>
    </row>
    <row r="1921" spans="11:20">
      <c r="K1921" s="43"/>
      <c r="T1921" s="26"/>
    </row>
    <row r="1922" spans="11:20">
      <c r="K1922" s="43"/>
      <c r="T1922" s="26"/>
    </row>
    <row r="1923" spans="11:20">
      <c r="K1923" s="43"/>
      <c r="T1923" s="26"/>
    </row>
    <row r="1924" spans="11:20">
      <c r="K1924" s="43"/>
      <c r="T1924" s="26"/>
    </row>
    <row r="1925" spans="11:20">
      <c r="K1925" s="43"/>
      <c r="T1925" s="26"/>
    </row>
    <row r="1926" spans="11:20">
      <c r="K1926" s="43"/>
      <c r="T1926" s="26"/>
    </row>
    <row r="1927" spans="11:20">
      <c r="K1927" s="43"/>
      <c r="T1927" s="26"/>
    </row>
    <row r="1928" spans="11:20">
      <c r="K1928" s="43"/>
      <c r="T1928" s="26"/>
    </row>
    <row r="1929" spans="11:20">
      <c r="K1929" s="43"/>
      <c r="T1929" s="26"/>
    </row>
    <row r="1930" spans="11:20">
      <c r="K1930" s="43"/>
      <c r="T1930" s="26"/>
    </row>
    <row r="1931" spans="11:20">
      <c r="K1931" s="43"/>
      <c r="T1931" s="26"/>
    </row>
    <row r="1932" spans="11:20">
      <c r="K1932" s="43"/>
      <c r="T1932" s="26"/>
    </row>
    <row r="1933" spans="11:20">
      <c r="K1933" s="43"/>
      <c r="T1933" s="26"/>
    </row>
    <row r="1934" spans="11:20">
      <c r="K1934" s="43"/>
      <c r="T1934" s="26"/>
    </row>
    <row r="1935" spans="11:20">
      <c r="K1935" s="43"/>
      <c r="T1935" s="26"/>
    </row>
    <row r="1936" spans="11:20">
      <c r="K1936" s="43"/>
      <c r="T1936" s="26"/>
    </row>
    <row r="1937" spans="11:20">
      <c r="K1937" s="43"/>
      <c r="T1937" s="26"/>
    </row>
    <row r="1938" spans="11:20">
      <c r="K1938" s="43"/>
      <c r="T1938" s="26"/>
    </row>
    <row r="1939" spans="11:20">
      <c r="K1939" s="43"/>
      <c r="T1939" s="26"/>
    </row>
    <row r="1940" spans="11:20">
      <c r="K1940" s="43"/>
      <c r="T1940" s="26"/>
    </row>
    <row r="1941" spans="11:20">
      <c r="K1941" s="43"/>
      <c r="T1941" s="26"/>
    </row>
    <row r="1942" spans="11:20">
      <c r="K1942" s="43"/>
      <c r="T1942" s="26"/>
    </row>
    <row r="1943" spans="11:20">
      <c r="K1943" s="43"/>
      <c r="T1943" s="26"/>
    </row>
    <row r="1944" spans="11:20">
      <c r="K1944" s="43"/>
      <c r="T1944" s="26"/>
    </row>
    <row r="1945" spans="11:20">
      <c r="K1945" s="43"/>
      <c r="T1945" s="26"/>
    </row>
    <row r="1946" spans="11:20">
      <c r="K1946" s="43"/>
      <c r="T1946" s="26"/>
    </row>
    <row r="1947" spans="11:20">
      <c r="K1947" s="43"/>
      <c r="T1947" s="26"/>
    </row>
    <row r="1948" spans="11:20">
      <c r="K1948" s="43"/>
      <c r="T1948" s="26"/>
    </row>
    <row r="1949" spans="11:20">
      <c r="K1949" s="43"/>
      <c r="T1949" s="26"/>
    </row>
    <row r="1950" spans="11:20">
      <c r="K1950" s="43"/>
      <c r="T1950" s="26"/>
    </row>
    <row r="1951" spans="11:20">
      <c r="K1951" s="43"/>
      <c r="T1951" s="26"/>
    </row>
    <row r="1952" spans="11:20">
      <c r="K1952" s="43"/>
      <c r="T1952" s="26"/>
    </row>
    <row r="1953" spans="11:20">
      <c r="K1953" s="43"/>
      <c r="T1953" s="26"/>
    </row>
    <row r="1954" spans="11:20">
      <c r="K1954" s="43"/>
      <c r="T1954" s="26"/>
    </row>
    <row r="1955" spans="11:20">
      <c r="K1955" s="43"/>
      <c r="T1955" s="26"/>
    </row>
    <row r="1956" spans="11:20">
      <c r="K1956" s="43"/>
      <c r="T1956" s="26"/>
    </row>
    <row r="1957" spans="11:20">
      <c r="K1957" s="43"/>
      <c r="T1957" s="26"/>
    </row>
    <row r="1958" spans="11:20">
      <c r="K1958" s="43"/>
      <c r="T1958" s="26"/>
    </row>
    <row r="1959" spans="11:20">
      <c r="K1959" s="43"/>
      <c r="T1959" s="26"/>
    </row>
    <row r="1960" spans="11:20">
      <c r="K1960" s="43"/>
      <c r="T1960" s="26"/>
    </row>
    <row r="1961" spans="11:20">
      <c r="K1961" s="43"/>
      <c r="T1961" s="26"/>
    </row>
    <row r="1962" spans="11:20">
      <c r="K1962" s="43"/>
      <c r="T1962" s="26"/>
    </row>
    <row r="1963" spans="11:20">
      <c r="K1963" s="43"/>
      <c r="T1963" s="26"/>
    </row>
    <row r="1964" spans="11:20">
      <c r="K1964" s="43"/>
      <c r="T1964" s="26"/>
    </row>
    <row r="1965" spans="11:20">
      <c r="K1965" s="43"/>
      <c r="T1965" s="26"/>
    </row>
    <row r="1966" spans="11:20">
      <c r="K1966" s="43"/>
      <c r="T1966" s="26"/>
    </row>
    <row r="1967" spans="11:20">
      <c r="K1967" s="43"/>
      <c r="T1967" s="26"/>
    </row>
    <row r="1968" spans="11:20">
      <c r="K1968" s="43"/>
      <c r="T1968" s="26"/>
    </row>
    <row r="1969" spans="11:20">
      <c r="K1969" s="43"/>
      <c r="T1969" s="26"/>
    </row>
    <row r="1970" spans="11:20">
      <c r="K1970" s="43"/>
      <c r="T1970" s="26"/>
    </row>
    <row r="1971" spans="11:20">
      <c r="K1971" s="43"/>
      <c r="T1971" s="26"/>
    </row>
    <row r="1972" spans="11:20">
      <c r="K1972" s="43"/>
    </row>
    <row r="1973" spans="11:20">
      <c r="K1973" s="43"/>
    </row>
    <row r="1974" spans="11:20">
      <c r="K1974" s="43"/>
    </row>
  </sheetData>
  <mergeCells count="28">
    <mergeCell ref="A10:Z10"/>
    <mergeCell ref="A12:Z12"/>
    <mergeCell ref="A8:A9"/>
    <mergeCell ref="H8:H9"/>
    <mergeCell ref="I8:I9"/>
    <mergeCell ref="K8:K9"/>
    <mergeCell ref="L8:N8"/>
    <mergeCell ref="A1:Z1"/>
    <mergeCell ref="A2:Z2"/>
    <mergeCell ref="A3:Z3"/>
    <mergeCell ref="A4:Z4"/>
    <mergeCell ref="A5:Z5"/>
    <mergeCell ref="A16:Z16"/>
    <mergeCell ref="D8:D9"/>
    <mergeCell ref="E8:E9"/>
    <mergeCell ref="F8:F9"/>
    <mergeCell ref="B8:B9"/>
    <mergeCell ref="C8:C9"/>
    <mergeCell ref="Z8:Z9"/>
    <mergeCell ref="R8:T8"/>
    <mergeCell ref="U8:U9"/>
    <mergeCell ref="V8:V9"/>
    <mergeCell ref="W8:W9"/>
    <mergeCell ref="X8:X9"/>
    <mergeCell ref="Y8:Y9"/>
    <mergeCell ref="G8:G9"/>
    <mergeCell ref="A14:Z14"/>
    <mergeCell ref="O8:Q8"/>
  </mergeCells>
  <pageMargins left="0.39370078740157483" right="0.15748031496062992" top="0.44" bottom="0.15748031496062992" header="0.23622047244094491" footer="0.15748031496062992"/>
  <pageSetup paperSize="9" scale="62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F0"/>
    <pageSetUpPr fitToPage="1"/>
  </sheetPr>
  <dimension ref="A1:E33"/>
  <sheetViews>
    <sheetView view="pageBreakPreview" zoomScaleSheetLayoutView="100" workbookViewId="0">
      <selection activeCell="G8" sqref="G8"/>
    </sheetView>
  </sheetViews>
  <sheetFormatPr defaultColWidth="9.16796875" defaultRowHeight="14.25"/>
  <cols>
    <col min="1" max="1" width="22.65234375" style="109" customWidth="1"/>
    <col min="2" max="2" width="20.90234375" style="109" customWidth="1"/>
    <col min="3" max="3" width="11.59375" style="109" customWidth="1"/>
    <col min="4" max="4" width="25.890625" style="109" customWidth="1"/>
    <col min="5" max="6" width="20.359375" style="109" customWidth="1"/>
    <col min="7" max="16384" width="9.16796875" style="109"/>
  </cols>
  <sheetData>
    <row r="1" spans="1:5" ht="123.75" customHeight="1">
      <c r="A1" s="319" t="s">
        <v>393</v>
      </c>
      <c r="B1" s="320"/>
      <c r="C1" s="320"/>
      <c r="D1" s="320"/>
      <c r="E1" s="320"/>
    </row>
    <row r="2" spans="1:5" ht="18" customHeight="1">
      <c r="A2" s="321" t="s">
        <v>69</v>
      </c>
      <c r="B2" s="321"/>
      <c r="C2" s="321"/>
      <c r="D2" s="321"/>
      <c r="E2" s="321"/>
    </row>
    <row r="3" spans="1:5">
      <c r="A3" s="110"/>
      <c r="B3" s="110"/>
      <c r="C3" s="110"/>
      <c r="D3" s="110"/>
    </row>
    <row r="4" spans="1:5">
      <c r="A4" s="196" t="s">
        <v>147</v>
      </c>
      <c r="B4" s="110"/>
      <c r="C4" s="110"/>
      <c r="D4" s="110"/>
      <c r="E4" s="155" t="s">
        <v>265</v>
      </c>
    </row>
    <row r="5" spans="1:5">
      <c r="A5" s="111" t="s">
        <v>27</v>
      </c>
      <c r="B5" s="111" t="s">
        <v>28</v>
      </c>
      <c r="C5" s="111" t="s">
        <v>29</v>
      </c>
      <c r="D5" s="111" t="s">
        <v>30</v>
      </c>
      <c r="E5" s="112" t="s">
        <v>31</v>
      </c>
    </row>
    <row r="6" spans="1:5" ht="34.5" customHeight="1">
      <c r="A6" s="113" t="s">
        <v>16</v>
      </c>
      <c r="B6" s="114" t="s">
        <v>67</v>
      </c>
      <c r="C6" s="114" t="s">
        <v>266</v>
      </c>
      <c r="D6" s="114" t="s">
        <v>33</v>
      </c>
      <c r="E6" s="115"/>
    </row>
    <row r="7" spans="1:5" ht="34.5" customHeight="1">
      <c r="A7" s="114" t="s">
        <v>151</v>
      </c>
      <c r="B7" s="114" t="s">
        <v>269</v>
      </c>
      <c r="C7" s="114" t="s">
        <v>268</v>
      </c>
      <c r="D7" s="114" t="s">
        <v>32</v>
      </c>
      <c r="E7" s="115"/>
    </row>
    <row r="8" spans="1:5" ht="34.5" customHeight="1">
      <c r="A8" s="113" t="s">
        <v>198</v>
      </c>
      <c r="B8" s="114" t="s">
        <v>392</v>
      </c>
      <c r="C8" s="114" t="s">
        <v>266</v>
      </c>
      <c r="D8" s="114" t="s">
        <v>32</v>
      </c>
      <c r="E8" s="115"/>
    </row>
    <row r="9" spans="1:5" s="116" customFormat="1" ht="45.75" customHeight="1">
      <c r="A9" s="113" t="s">
        <v>152</v>
      </c>
      <c r="B9" s="114" t="s">
        <v>270</v>
      </c>
      <c r="C9" s="114" t="s">
        <v>266</v>
      </c>
      <c r="D9" s="114" t="s">
        <v>32</v>
      </c>
      <c r="E9" s="115"/>
    </row>
    <row r="10" spans="1:5" s="193" customFormat="1" ht="34.5" customHeight="1">
      <c r="A10" s="190" t="s">
        <v>121</v>
      </c>
      <c r="B10" s="191" t="s">
        <v>52</v>
      </c>
      <c r="C10" s="114" t="s">
        <v>266</v>
      </c>
      <c r="D10" s="114" t="s">
        <v>32</v>
      </c>
      <c r="E10" s="192"/>
    </row>
    <row r="11" spans="1:5" ht="34.5" customHeight="1">
      <c r="A11" s="114" t="s">
        <v>9</v>
      </c>
      <c r="B11" s="114" t="s">
        <v>68</v>
      </c>
      <c r="C11" s="114" t="s">
        <v>266</v>
      </c>
      <c r="D11" s="114" t="s">
        <v>33</v>
      </c>
      <c r="E11" s="115"/>
    </row>
    <row r="12" spans="1:5" ht="34.5" customHeight="1">
      <c r="A12" s="113" t="s">
        <v>272</v>
      </c>
      <c r="B12" s="114" t="s">
        <v>271</v>
      </c>
      <c r="C12" s="114" t="s">
        <v>267</v>
      </c>
      <c r="D12" s="114" t="s">
        <v>33</v>
      </c>
      <c r="E12" s="115"/>
    </row>
    <row r="13" spans="1:5">
      <c r="A13" s="110"/>
      <c r="B13" s="110"/>
      <c r="C13" s="110"/>
      <c r="D13" s="110"/>
    </row>
    <row r="14" spans="1:5" ht="39" customHeight="1">
      <c r="A14" s="110"/>
      <c r="B14" s="110"/>
      <c r="C14" s="110"/>
      <c r="D14" s="110"/>
    </row>
    <row r="15" spans="1:5">
      <c r="A15" s="110" t="s">
        <v>16</v>
      </c>
      <c r="B15" s="110"/>
      <c r="C15" s="110"/>
      <c r="D15" s="92" t="s">
        <v>65</v>
      </c>
    </row>
    <row r="16" spans="1:5">
      <c r="A16" s="110"/>
      <c r="B16" s="110"/>
      <c r="C16" s="110"/>
      <c r="D16" s="117"/>
    </row>
    <row r="17" spans="1:5" ht="123.75" customHeight="1">
      <c r="A17" s="319" t="s">
        <v>393</v>
      </c>
      <c r="B17" s="320"/>
      <c r="C17" s="320"/>
      <c r="D17" s="320"/>
      <c r="E17" s="320"/>
    </row>
    <row r="18" spans="1:5" ht="18" customHeight="1">
      <c r="A18" s="321" t="s">
        <v>70</v>
      </c>
      <c r="B18" s="321"/>
      <c r="C18" s="321"/>
      <c r="D18" s="321"/>
      <c r="E18" s="321"/>
    </row>
    <row r="19" spans="1:5">
      <c r="A19" s="110"/>
      <c r="B19" s="110"/>
      <c r="C19" s="110"/>
      <c r="D19" s="110"/>
    </row>
    <row r="20" spans="1:5">
      <c r="A20" s="196" t="s">
        <v>147</v>
      </c>
      <c r="B20" s="110"/>
      <c r="C20" s="110"/>
      <c r="D20" s="110"/>
      <c r="E20" s="155" t="s">
        <v>265</v>
      </c>
    </row>
    <row r="21" spans="1:5">
      <c r="A21" s="111" t="s">
        <v>27</v>
      </c>
      <c r="B21" s="111" t="s">
        <v>28</v>
      </c>
      <c r="C21" s="111" t="s">
        <v>29</v>
      </c>
      <c r="D21" s="111" t="s">
        <v>30</v>
      </c>
      <c r="E21" s="118"/>
    </row>
    <row r="22" spans="1:5" ht="34.5" customHeight="1">
      <c r="A22" s="113" t="s">
        <v>16</v>
      </c>
      <c r="B22" s="114" t="s">
        <v>67</v>
      </c>
      <c r="C22" s="114" t="s">
        <v>266</v>
      </c>
      <c r="D22" s="114" t="s">
        <v>33</v>
      </c>
      <c r="E22" s="119"/>
    </row>
    <row r="23" spans="1:5" s="250" customFormat="1" ht="34.5" customHeight="1">
      <c r="A23" s="114" t="s">
        <v>151</v>
      </c>
      <c r="B23" s="114" t="s">
        <v>269</v>
      </c>
      <c r="C23" s="114" t="s">
        <v>268</v>
      </c>
      <c r="D23" s="114" t="s">
        <v>32</v>
      </c>
      <c r="E23" s="249"/>
    </row>
    <row r="24" spans="1:5" ht="34.5" customHeight="1">
      <c r="A24" s="113" t="s">
        <v>198</v>
      </c>
      <c r="B24" s="114" t="s">
        <v>270</v>
      </c>
      <c r="C24" s="114" t="s">
        <v>266</v>
      </c>
      <c r="D24" s="114" t="s">
        <v>32</v>
      </c>
      <c r="E24" s="119"/>
    </row>
    <row r="25" spans="1:5" ht="34.5" customHeight="1">
      <c r="A25" s="113" t="s">
        <v>198</v>
      </c>
      <c r="B25" s="114" t="s">
        <v>392</v>
      </c>
      <c r="C25" s="114" t="s">
        <v>266</v>
      </c>
      <c r="D25" s="114" t="s">
        <v>32</v>
      </c>
      <c r="E25" s="119"/>
    </row>
    <row r="26" spans="1:5" s="116" customFormat="1" ht="34.5" customHeight="1">
      <c r="A26" s="190" t="s">
        <v>121</v>
      </c>
      <c r="B26" s="191" t="s">
        <v>52</v>
      </c>
      <c r="C26" s="114" t="s">
        <v>266</v>
      </c>
      <c r="D26" s="114" t="s">
        <v>32</v>
      </c>
      <c r="E26" s="120"/>
    </row>
    <row r="27" spans="1:5" s="116" customFormat="1" ht="34.5" customHeight="1">
      <c r="A27" s="114" t="s">
        <v>9</v>
      </c>
      <c r="B27" s="114" t="s">
        <v>68</v>
      </c>
      <c r="C27" s="114" t="s">
        <v>266</v>
      </c>
      <c r="D27" s="114" t="s">
        <v>33</v>
      </c>
      <c r="E27" s="120"/>
    </row>
    <row r="28" spans="1:5" s="116" customFormat="1" ht="34.5" customHeight="1">
      <c r="A28" s="113" t="s">
        <v>272</v>
      </c>
      <c r="B28" s="114" t="s">
        <v>271</v>
      </c>
      <c r="C28" s="114" t="s">
        <v>267</v>
      </c>
      <c r="D28" s="114" t="s">
        <v>33</v>
      </c>
      <c r="E28" s="120"/>
    </row>
    <row r="29" spans="1:5" s="116" customFormat="1" ht="34.5" customHeight="1">
      <c r="A29" s="113" t="s">
        <v>36</v>
      </c>
      <c r="B29" s="114" t="s">
        <v>270</v>
      </c>
      <c r="C29" s="114" t="s">
        <v>266</v>
      </c>
      <c r="D29" s="114" t="s">
        <v>32</v>
      </c>
      <c r="E29" s="120"/>
    </row>
    <row r="30" spans="1:5" ht="35.25" customHeight="1">
      <c r="A30" s="110"/>
      <c r="B30" s="110"/>
      <c r="C30" s="110"/>
      <c r="D30" s="110"/>
    </row>
    <row r="31" spans="1:5" ht="34.5" customHeight="1">
      <c r="A31" s="110" t="s">
        <v>16</v>
      </c>
      <c r="B31" s="110"/>
      <c r="C31" s="110"/>
      <c r="D31" s="92" t="s">
        <v>65</v>
      </c>
    </row>
    <row r="32" spans="1:5" ht="22.5" customHeight="1">
      <c r="A32" s="198"/>
      <c r="B32" s="110"/>
      <c r="C32" s="110"/>
      <c r="D32" s="1"/>
    </row>
    <row r="33" spans="1:4" s="197" customFormat="1" ht="36.75" customHeight="1">
      <c r="A33" s="198" t="s">
        <v>99</v>
      </c>
      <c r="B33" s="198"/>
      <c r="C33" s="198"/>
      <c r="D33" s="1" t="s">
        <v>100</v>
      </c>
    </row>
  </sheetData>
  <mergeCells count="4">
    <mergeCell ref="A1:E1"/>
    <mergeCell ref="A2:E2"/>
    <mergeCell ref="A17:E17"/>
    <mergeCell ref="A18:E18"/>
  </mergeCells>
  <pageMargins left="0.7" right="0.7" top="0.75" bottom="0.75" header="0.3" footer="0.3"/>
  <pageSetup paperSize="9" scale="88" fitToHeight="0" orientation="portrait" r:id="rId1"/>
  <rowBreaks count="1" manualBreakCount="1">
    <brk id="1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AQ1973"/>
  <sheetViews>
    <sheetView view="pageBreakPreview" zoomScale="75" zoomScaleSheetLayoutView="75" workbookViewId="0">
      <selection activeCell="H11" sqref="H11"/>
    </sheetView>
  </sheetViews>
  <sheetFormatPr defaultColWidth="9.16796875" defaultRowHeight="12.75"/>
  <cols>
    <col min="1" max="1" width="4.8515625" style="17" customWidth="1"/>
    <col min="2" max="2" width="4.71875" style="17" hidden="1" customWidth="1"/>
    <col min="3" max="3" width="4.8515625" style="17" hidden="1" customWidth="1"/>
    <col min="4" max="4" width="20.2265625" style="17" customWidth="1"/>
    <col min="5" max="5" width="11.0546875" style="17" customWidth="1"/>
    <col min="6" max="6" width="7.14453125" style="17" customWidth="1"/>
    <col min="7" max="7" width="38.16015625" style="17" customWidth="1"/>
    <col min="8" max="8" width="10.515625" style="17" customWidth="1"/>
    <col min="9" max="9" width="16.85546875" style="17" customWidth="1"/>
    <col min="10" max="10" width="12.67578125" style="17" hidden="1" customWidth="1"/>
    <col min="11" max="11" width="29.125" style="17" customWidth="1"/>
    <col min="12" max="12" width="6.203125" style="27" customWidth="1"/>
    <col min="13" max="13" width="9.16796875" style="26" customWidth="1"/>
    <col min="14" max="14" width="3.7734375" style="17" customWidth="1"/>
    <col min="15" max="15" width="6.3359375" style="27" customWidth="1"/>
    <col min="16" max="16" width="8.8984375" style="26" customWidth="1"/>
    <col min="17" max="17" width="3.7734375" style="17" customWidth="1"/>
    <col min="18" max="18" width="6.3359375" style="27" customWidth="1"/>
    <col min="19" max="19" width="9.16796875" style="26" customWidth="1"/>
    <col min="20" max="20" width="3.7734375" style="17" customWidth="1"/>
    <col min="21" max="22" width="4.8515625" style="17" customWidth="1"/>
    <col min="23" max="23" width="6.47265625" style="17" customWidth="1"/>
    <col min="24" max="24" width="6.3359375" style="17" hidden="1" customWidth="1"/>
    <col min="25" max="25" width="8.76171875" style="26" customWidth="1"/>
    <col min="26" max="26" width="7.55078125" style="17" customWidth="1"/>
    <col min="27" max="16384" width="9.16796875" style="17"/>
  </cols>
  <sheetData>
    <row r="1" spans="1:43" ht="84" customHeight="1">
      <c r="A1" s="277" t="s">
        <v>404</v>
      </c>
      <c r="B1" s="277"/>
      <c r="C1" s="277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</row>
    <row r="2" spans="1:43" s="18" customFormat="1" ht="15.95" customHeight="1">
      <c r="A2" s="279" t="s">
        <v>203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</row>
    <row r="3" spans="1:43" s="19" customFormat="1" ht="15.95" customHeight="1">
      <c r="A3" s="280" t="s">
        <v>26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</row>
    <row r="4" spans="1:43" s="20" customFormat="1" ht="20.25" customHeight="1">
      <c r="A4" s="281" t="s">
        <v>368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</row>
    <row r="5" spans="1:43" s="20" customFormat="1" ht="20.25" customHeight="1">
      <c r="A5" s="279" t="s">
        <v>372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</row>
    <row r="6" spans="1:43" s="2" customFormat="1" ht="19.149999999999999" customHeight="1">
      <c r="A6" s="276" t="s">
        <v>391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</row>
    <row r="7" spans="1:43" s="2" customFormat="1" ht="15.75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</row>
    <row r="8" spans="1:43" s="8" customFormat="1" ht="15" customHeight="1">
      <c r="A8" s="58" t="s">
        <v>147</v>
      </c>
      <c r="B8" s="3"/>
      <c r="C8" s="3"/>
      <c r="D8" s="4"/>
      <c r="E8" s="4"/>
      <c r="F8" s="4"/>
      <c r="G8" s="4"/>
      <c r="H8" s="4"/>
      <c r="I8" s="5"/>
      <c r="J8" s="5"/>
      <c r="K8" s="3"/>
      <c r="L8" s="6"/>
      <c r="M8" s="7"/>
      <c r="O8" s="6"/>
      <c r="P8" s="9"/>
      <c r="R8" s="6"/>
      <c r="S8" s="9"/>
      <c r="Y8" s="176" t="s">
        <v>264</v>
      </c>
      <c r="Z8" s="176"/>
    </row>
    <row r="9" spans="1:43" s="21" customFormat="1" ht="20.100000000000001" customHeight="1">
      <c r="A9" s="273" t="s">
        <v>25</v>
      </c>
      <c r="B9" s="270" t="s">
        <v>2</v>
      </c>
      <c r="C9" s="270"/>
      <c r="D9" s="268" t="s">
        <v>14</v>
      </c>
      <c r="E9" s="268" t="s">
        <v>3</v>
      </c>
      <c r="F9" s="273" t="s">
        <v>13</v>
      </c>
      <c r="G9" s="268" t="s">
        <v>15</v>
      </c>
      <c r="H9" s="268" t="s">
        <v>3</v>
      </c>
      <c r="I9" s="268" t="s">
        <v>4</v>
      </c>
      <c r="J9" s="224"/>
      <c r="K9" s="268" t="s">
        <v>6</v>
      </c>
      <c r="L9" s="269" t="s">
        <v>385</v>
      </c>
      <c r="M9" s="269"/>
      <c r="N9" s="269"/>
      <c r="O9" s="269" t="s">
        <v>17</v>
      </c>
      <c r="P9" s="269"/>
      <c r="Q9" s="269"/>
      <c r="R9" s="269" t="s">
        <v>149</v>
      </c>
      <c r="S9" s="269"/>
      <c r="T9" s="269"/>
      <c r="U9" s="270" t="s">
        <v>18</v>
      </c>
      <c r="V9" s="271" t="s">
        <v>148</v>
      </c>
      <c r="W9" s="273" t="s">
        <v>19</v>
      </c>
      <c r="X9" s="274" t="s">
        <v>20</v>
      </c>
      <c r="Y9" s="275" t="s">
        <v>21</v>
      </c>
      <c r="Z9" s="268" t="s">
        <v>22</v>
      </c>
    </row>
    <row r="10" spans="1:43" s="21" customFormat="1" ht="55.5" customHeight="1">
      <c r="A10" s="273"/>
      <c r="B10" s="270"/>
      <c r="C10" s="270"/>
      <c r="D10" s="268"/>
      <c r="E10" s="268"/>
      <c r="F10" s="273"/>
      <c r="G10" s="268"/>
      <c r="H10" s="268"/>
      <c r="I10" s="268"/>
      <c r="J10" s="224"/>
      <c r="K10" s="268"/>
      <c r="L10" s="14" t="s">
        <v>23</v>
      </c>
      <c r="M10" s="15" t="s">
        <v>24</v>
      </c>
      <c r="N10" s="16" t="s">
        <v>25</v>
      </c>
      <c r="O10" s="14" t="s">
        <v>23</v>
      </c>
      <c r="P10" s="15" t="s">
        <v>24</v>
      </c>
      <c r="Q10" s="16" t="s">
        <v>25</v>
      </c>
      <c r="R10" s="14" t="s">
        <v>23</v>
      </c>
      <c r="S10" s="15" t="s">
        <v>24</v>
      </c>
      <c r="T10" s="16" t="s">
        <v>25</v>
      </c>
      <c r="U10" s="270"/>
      <c r="V10" s="272"/>
      <c r="W10" s="273"/>
      <c r="X10" s="274"/>
      <c r="Y10" s="275"/>
      <c r="Z10" s="268"/>
    </row>
    <row r="11" spans="1:43" s="47" customFormat="1" ht="50.25" customHeight="1">
      <c r="A11" s="44">
        <f>RANK(Y11,Y$11:Y$12,0)</f>
        <v>1</v>
      </c>
      <c r="B11" s="60"/>
      <c r="C11" s="60"/>
      <c r="D11" s="217" t="s">
        <v>310</v>
      </c>
      <c r="E11" s="218" t="s">
        <v>309</v>
      </c>
      <c r="F11" s="169" t="s">
        <v>8</v>
      </c>
      <c r="G11" s="220" t="s">
        <v>367</v>
      </c>
      <c r="H11" s="212" t="s">
        <v>59</v>
      </c>
      <c r="I11" s="213" t="s">
        <v>60</v>
      </c>
      <c r="J11" s="213" t="s">
        <v>60</v>
      </c>
      <c r="K11" s="215" t="s">
        <v>88</v>
      </c>
      <c r="L11" s="185">
        <v>122.5</v>
      </c>
      <c r="M11" s="138">
        <f>L11/1.9-IF($U11=1,2,IF($U11=2,3,0))</f>
        <v>64.473684210526315</v>
      </c>
      <c r="N11" s="45">
        <f>RANK(M11,M$11:M$12,0)</f>
        <v>1</v>
      </c>
      <c r="O11" s="185">
        <v>124.5</v>
      </c>
      <c r="P11" s="138">
        <f>O11/1.9-IF($U11=1,2,IF($U11=2,3,0))</f>
        <v>65.526315789473685</v>
      </c>
      <c r="Q11" s="45">
        <f>RANK(P11,P$11:P$12,0)</f>
        <v>1</v>
      </c>
      <c r="R11" s="185">
        <v>132</v>
      </c>
      <c r="S11" s="138">
        <f>R11/1.9-IF($U11=1,2,IF($U11=2,3,0))</f>
        <v>69.473684210526315</v>
      </c>
      <c r="T11" s="45">
        <f>RANK(S11,S$11:S$12,0)</f>
        <v>1</v>
      </c>
      <c r="U11" s="46"/>
      <c r="V11" s="186"/>
      <c r="W11" s="185">
        <f>L11+O11+R11</f>
        <v>379</v>
      </c>
      <c r="X11" s="186"/>
      <c r="Y11" s="138">
        <f>ROUND(SUM(M11,P11,S11)/3,3)</f>
        <v>66.491</v>
      </c>
      <c r="Z11" s="46" t="s">
        <v>97</v>
      </c>
    </row>
    <row r="12" spans="1:43" s="47" customFormat="1" ht="50.25" customHeight="1">
      <c r="A12" s="44">
        <f>RANK(Y12,Y$11:Y$12,0)</f>
        <v>2</v>
      </c>
      <c r="B12" s="60"/>
      <c r="C12" s="60"/>
      <c r="D12" s="217" t="s">
        <v>307</v>
      </c>
      <c r="E12" s="218" t="s">
        <v>308</v>
      </c>
      <c r="F12" s="169" t="s">
        <v>8</v>
      </c>
      <c r="G12" s="220" t="s">
        <v>367</v>
      </c>
      <c r="H12" s="212" t="s">
        <v>59</v>
      </c>
      <c r="I12" s="213" t="s">
        <v>60</v>
      </c>
      <c r="J12" s="213" t="s">
        <v>60</v>
      </c>
      <c r="K12" s="215" t="s">
        <v>88</v>
      </c>
      <c r="L12" s="185">
        <v>122.5</v>
      </c>
      <c r="M12" s="138">
        <f>L12/1.9-IF($U12=1,2,IF($U12=2,3,0))</f>
        <v>64.473684210526315</v>
      </c>
      <c r="N12" s="45">
        <f>RANK(M12,M$11:M$12,0)</f>
        <v>1</v>
      </c>
      <c r="O12" s="185">
        <v>124</v>
      </c>
      <c r="P12" s="138">
        <f>O12/1.9-IF($U12=1,2,IF($U12=2,3,0))</f>
        <v>65.26315789473685</v>
      </c>
      <c r="Q12" s="45">
        <f>RANK(P12,P$11:P$12,0)</f>
        <v>2</v>
      </c>
      <c r="R12" s="185">
        <v>120</v>
      </c>
      <c r="S12" s="138">
        <f>R12/1.9-IF($U12=1,2,IF($U12=2,3,0))</f>
        <v>63.15789473684211</v>
      </c>
      <c r="T12" s="45">
        <f>RANK(S12,S$11:S$12,0)</f>
        <v>2</v>
      </c>
      <c r="U12" s="46"/>
      <c r="V12" s="186"/>
      <c r="W12" s="185">
        <f>L12+O12+R12</f>
        <v>366.5</v>
      </c>
      <c r="X12" s="186"/>
      <c r="Y12" s="138">
        <f>ROUND(SUM(M12,P12,S12)/3,3)</f>
        <v>64.298000000000002</v>
      </c>
      <c r="Z12" s="46" t="s">
        <v>97</v>
      </c>
    </row>
    <row r="13" spans="1:43" s="47" customFormat="1" ht="52.5" customHeight="1">
      <c r="A13" s="48"/>
      <c r="B13" s="61"/>
      <c r="C13" s="61"/>
      <c r="D13" s="94"/>
      <c r="E13" s="93"/>
      <c r="F13" s="93"/>
      <c r="G13" s="95"/>
      <c r="H13" s="96"/>
      <c r="I13" s="97"/>
      <c r="J13" s="98"/>
      <c r="K13" s="99"/>
      <c r="L13" s="52"/>
      <c r="M13" s="53"/>
      <c r="N13" s="50"/>
      <c r="O13" s="52"/>
      <c r="P13" s="53"/>
      <c r="Q13" s="50"/>
      <c r="R13" s="52"/>
      <c r="S13" s="53"/>
      <c r="T13" s="50"/>
      <c r="U13" s="54"/>
      <c r="V13" s="51"/>
      <c r="W13" s="52"/>
      <c r="X13" s="51"/>
      <c r="Y13" s="53"/>
      <c r="Z13" s="57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</row>
    <row r="14" spans="1:43" s="26" customFormat="1" ht="29.25" customHeight="1">
      <c r="A14" s="17"/>
      <c r="B14" s="17"/>
      <c r="C14" s="22"/>
      <c r="D14" s="22" t="s">
        <v>16</v>
      </c>
      <c r="E14" s="22"/>
      <c r="F14" s="22"/>
      <c r="G14" s="22"/>
      <c r="H14" s="23"/>
      <c r="I14" s="24"/>
      <c r="J14" s="23"/>
      <c r="K14" s="92" t="s">
        <v>65</v>
      </c>
      <c r="L14" s="25"/>
      <c r="N14" s="17"/>
      <c r="O14" s="27"/>
      <c r="Q14" s="17"/>
      <c r="R14" s="27"/>
      <c r="T14" s="17"/>
      <c r="U14" s="17"/>
      <c r="V14" s="17"/>
      <c r="W14" s="17"/>
      <c r="X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</row>
    <row r="15" spans="1:43" s="26" customFormat="1" ht="29.25" customHeight="1">
      <c r="A15" s="17"/>
      <c r="B15" s="17"/>
      <c r="C15" s="22"/>
      <c r="D15" s="22"/>
      <c r="E15" s="22"/>
      <c r="F15" s="22"/>
      <c r="G15" s="22"/>
      <c r="H15" s="23"/>
      <c r="I15" s="24"/>
      <c r="J15" s="23"/>
      <c r="K15" s="92"/>
      <c r="L15" s="25"/>
      <c r="N15" s="17"/>
      <c r="O15" s="27"/>
      <c r="Q15" s="17"/>
      <c r="R15" s="27"/>
      <c r="T15" s="17"/>
      <c r="U15" s="17"/>
      <c r="V15" s="17"/>
      <c r="W15" s="17"/>
      <c r="X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</row>
    <row r="16" spans="1:43" ht="29.25" customHeight="1">
      <c r="D16" s="22" t="s">
        <v>9</v>
      </c>
      <c r="K16" s="1" t="s">
        <v>286</v>
      </c>
    </row>
    <row r="28" spans="11:20">
      <c r="T28" s="26"/>
    </row>
    <row r="29" spans="11:20">
      <c r="T29" s="26"/>
    </row>
    <row r="30" spans="11:20">
      <c r="T30" s="26"/>
    </row>
    <row r="31" spans="11:20">
      <c r="K31" s="43"/>
      <c r="T31" s="26"/>
    </row>
    <row r="32" spans="11:20">
      <c r="K32" s="43"/>
      <c r="T32" s="26"/>
    </row>
    <row r="33" spans="11:20">
      <c r="K33" s="43"/>
      <c r="T33" s="26"/>
    </row>
    <row r="34" spans="11:20">
      <c r="K34" s="43"/>
      <c r="T34" s="26"/>
    </row>
    <row r="35" spans="11:20">
      <c r="K35" s="43"/>
      <c r="T35" s="26"/>
    </row>
    <row r="36" spans="11:20">
      <c r="K36" s="43"/>
      <c r="T36" s="26"/>
    </row>
    <row r="37" spans="11:20">
      <c r="K37" s="43"/>
      <c r="T37" s="26"/>
    </row>
    <row r="38" spans="11:20">
      <c r="K38" s="43"/>
      <c r="T38" s="26"/>
    </row>
    <row r="39" spans="11:20">
      <c r="K39" s="43"/>
      <c r="T39" s="26"/>
    </row>
    <row r="40" spans="11:20">
      <c r="K40" s="43"/>
      <c r="T40" s="26"/>
    </row>
    <row r="41" spans="11:20">
      <c r="K41" s="43"/>
      <c r="T41" s="26"/>
    </row>
    <row r="42" spans="11:20">
      <c r="K42" s="43"/>
      <c r="T42" s="26"/>
    </row>
    <row r="43" spans="11:20">
      <c r="K43" s="43"/>
      <c r="T43" s="26"/>
    </row>
    <row r="44" spans="11:20">
      <c r="K44" s="43"/>
      <c r="T44" s="26"/>
    </row>
    <row r="45" spans="11:20">
      <c r="K45" s="43"/>
      <c r="T45" s="26"/>
    </row>
    <row r="46" spans="11:20">
      <c r="K46" s="43"/>
      <c r="T46" s="26"/>
    </row>
    <row r="47" spans="11:20">
      <c r="K47" s="43"/>
      <c r="T47" s="26"/>
    </row>
    <row r="48" spans="11:20">
      <c r="K48" s="43"/>
      <c r="T48" s="26"/>
    </row>
    <row r="49" spans="11:20">
      <c r="K49" s="43"/>
      <c r="T49" s="26"/>
    </row>
    <row r="50" spans="11:20">
      <c r="K50" s="43"/>
      <c r="T50" s="26"/>
    </row>
    <row r="51" spans="11:20">
      <c r="K51" s="43"/>
      <c r="T51" s="26"/>
    </row>
    <row r="52" spans="11:20">
      <c r="K52" s="43"/>
      <c r="T52" s="26"/>
    </row>
    <row r="53" spans="11:20">
      <c r="K53" s="43"/>
      <c r="T53" s="26"/>
    </row>
    <row r="54" spans="11:20">
      <c r="K54" s="43"/>
      <c r="T54" s="26"/>
    </row>
    <row r="55" spans="11:20">
      <c r="K55" s="43"/>
      <c r="T55" s="26"/>
    </row>
    <row r="56" spans="11:20">
      <c r="K56" s="43"/>
      <c r="T56" s="26"/>
    </row>
    <row r="57" spans="11:20">
      <c r="K57" s="43"/>
      <c r="T57" s="26"/>
    </row>
    <row r="58" spans="11:20">
      <c r="K58" s="43"/>
      <c r="T58" s="26"/>
    </row>
    <row r="59" spans="11:20">
      <c r="K59" s="43"/>
      <c r="T59" s="26"/>
    </row>
    <row r="60" spans="11:20">
      <c r="K60" s="43"/>
      <c r="T60" s="26"/>
    </row>
    <row r="61" spans="11:20">
      <c r="K61" s="43"/>
      <c r="T61" s="26"/>
    </row>
    <row r="62" spans="11:20">
      <c r="K62" s="43"/>
      <c r="T62" s="26"/>
    </row>
    <row r="63" spans="11:20">
      <c r="K63" s="43"/>
      <c r="T63" s="26"/>
    </row>
    <row r="64" spans="11:20">
      <c r="K64" s="43"/>
      <c r="T64" s="26"/>
    </row>
    <row r="65" spans="11:20">
      <c r="K65" s="43"/>
      <c r="T65" s="26"/>
    </row>
    <row r="66" spans="11:20">
      <c r="K66" s="43"/>
      <c r="T66" s="26"/>
    </row>
    <row r="67" spans="11:20">
      <c r="K67" s="43"/>
      <c r="T67" s="26"/>
    </row>
    <row r="68" spans="11:20">
      <c r="K68" s="43"/>
      <c r="T68" s="26"/>
    </row>
    <row r="69" spans="11:20">
      <c r="K69" s="43"/>
      <c r="T69" s="26"/>
    </row>
    <row r="70" spans="11:20">
      <c r="K70" s="43"/>
      <c r="T70" s="26"/>
    </row>
    <row r="71" spans="11:20">
      <c r="K71" s="43"/>
      <c r="T71" s="26"/>
    </row>
    <row r="72" spans="11:20">
      <c r="K72" s="43"/>
      <c r="T72" s="26"/>
    </row>
    <row r="73" spans="11:20">
      <c r="K73" s="43"/>
      <c r="T73" s="26"/>
    </row>
    <row r="74" spans="11:20">
      <c r="K74" s="43"/>
      <c r="T74" s="26"/>
    </row>
    <row r="75" spans="11:20">
      <c r="K75" s="43"/>
      <c r="T75" s="26"/>
    </row>
    <row r="76" spans="11:20">
      <c r="K76" s="43"/>
      <c r="T76" s="26"/>
    </row>
    <row r="77" spans="11:20">
      <c r="K77" s="43"/>
      <c r="T77" s="26"/>
    </row>
    <row r="78" spans="11:20">
      <c r="K78" s="43"/>
      <c r="T78" s="26"/>
    </row>
    <row r="79" spans="11:20">
      <c r="K79" s="43"/>
      <c r="T79" s="26"/>
    </row>
    <row r="80" spans="11:20">
      <c r="K80" s="43"/>
      <c r="T80" s="26"/>
    </row>
    <row r="81" spans="11:20">
      <c r="K81" s="43"/>
      <c r="T81" s="26"/>
    </row>
    <row r="82" spans="11:20">
      <c r="K82" s="43"/>
      <c r="T82" s="26"/>
    </row>
    <row r="83" spans="11:20">
      <c r="K83" s="43"/>
      <c r="T83" s="26"/>
    </row>
    <row r="84" spans="11:20">
      <c r="K84" s="43"/>
      <c r="T84" s="26"/>
    </row>
    <row r="85" spans="11:20">
      <c r="K85" s="43"/>
      <c r="T85" s="26"/>
    </row>
    <row r="86" spans="11:20">
      <c r="K86" s="43"/>
      <c r="T86" s="26"/>
    </row>
    <row r="87" spans="11:20">
      <c r="K87" s="43"/>
      <c r="T87" s="26"/>
    </row>
    <row r="88" spans="11:20">
      <c r="K88" s="43"/>
      <c r="T88" s="26"/>
    </row>
    <row r="89" spans="11:20">
      <c r="K89" s="43"/>
      <c r="T89" s="26"/>
    </row>
    <row r="90" spans="11:20">
      <c r="K90" s="43"/>
      <c r="T90" s="26"/>
    </row>
    <row r="91" spans="11:20">
      <c r="K91" s="43"/>
      <c r="T91" s="26"/>
    </row>
    <row r="92" spans="11:20">
      <c r="K92" s="43"/>
      <c r="T92" s="26"/>
    </row>
    <row r="93" spans="11:20">
      <c r="K93" s="43"/>
      <c r="T93" s="26"/>
    </row>
    <row r="94" spans="11:20">
      <c r="K94" s="43"/>
      <c r="T94" s="26"/>
    </row>
    <row r="95" spans="11:20">
      <c r="K95" s="43"/>
      <c r="T95" s="26"/>
    </row>
    <row r="96" spans="11:20">
      <c r="K96" s="43"/>
      <c r="T96" s="26"/>
    </row>
    <row r="97" spans="11:20">
      <c r="K97" s="43"/>
      <c r="T97" s="26"/>
    </row>
    <row r="98" spans="11:20">
      <c r="K98" s="43"/>
      <c r="T98" s="26"/>
    </row>
    <row r="99" spans="11:20">
      <c r="K99" s="43"/>
      <c r="T99" s="26"/>
    </row>
    <row r="100" spans="11:20">
      <c r="K100" s="43"/>
      <c r="T100" s="26"/>
    </row>
    <row r="101" spans="11:20">
      <c r="K101" s="43"/>
      <c r="T101" s="26"/>
    </row>
    <row r="102" spans="11:20">
      <c r="K102" s="43"/>
      <c r="T102" s="26"/>
    </row>
    <row r="103" spans="11:20">
      <c r="K103" s="43"/>
      <c r="T103" s="26"/>
    </row>
    <row r="104" spans="11:20">
      <c r="K104" s="43"/>
      <c r="T104" s="26"/>
    </row>
    <row r="105" spans="11:20">
      <c r="K105" s="43"/>
      <c r="T105" s="26"/>
    </row>
    <row r="106" spans="11:20">
      <c r="K106" s="43"/>
      <c r="T106" s="26"/>
    </row>
    <row r="107" spans="11:20">
      <c r="K107" s="43"/>
      <c r="T107" s="26"/>
    </row>
    <row r="108" spans="11:20">
      <c r="K108" s="43"/>
      <c r="T108" s="26"/>
    </row>
    <row r="109" spans="11:20">
      <c r="K109" s="43"/>
      <c r="T109" s="26"/>
    </row>
    <row r="110" spans="11:20">
      <c r="K110" s="43"/>
      <c r="T110" s="26"/>
    </row>
    <row r="111" spans="11:20">
      <c r="K111" s="43"/>
      <c r="T111" s="26"/>
    </row>
    <row r="112" spans="11:20">
      <c r="K112" s="43"/>
      <c r="T112" s="26"/>
    </row>
    <row r="113" spans="11:20">
      <c r="K113" s="43"/>
      <c r="T113" s="26"/>
    </row>
    <row r="114" spans="11:20">
      <c r="K114" s="43"/>
      <c r="T114" s="26"/>
    </row>
    <row r="115" spans="11:20">
      <c r="K115" s="43"/>
      <c r="T115" s="26"/>
    </row>
    <row r="116" spans="11:20">
      <c r="K116" s="43"/>
      <c r="T116" s="26"/>
    </row>
    <row r="117" spans="11:20">
      <c r="K117" s="43"/>
      <c r="T117" s="26"/>
    </row>
    <row r="118" spans="11:20">
      <c r="K118" s="43"/>
      <c r="T118" s="26"/>
    </row>
    <row r="119" spans="11:20">
      <c r="K119" s="43"/>
      <c r="T119" s="26"/>
    </row>
    <row r="120" spans="11:20">
      <c r="K120" s="43"/>
      <c r="T120" s="26"/>
    </row>
    <row r="121" spans="11:20">
      <c r="K121" s="43"/>
      <c r="T121" s="26"/>
    </row>
    <row r="122" spans="11:20">
      <c r="K122" s="43"/>
      <c r="T122" s="26"/>
    </row>
    <row r="123" spans="11:20">
      <c r="K123" s="43"/>
      <c r="T123" s="26"/>
    </row>
    <row r="124" spans="11:20">
      <c r="K124" s="43"/>
      <c r="T124" s="26"/>
    </row>
    <row r="125" spans="11:20">
      <c r="K125" s="43"/>
      <c r="T125" s="26"/>
    </row>
    <row r="126" spans="11:20">
      <c r="K126" s="43"/>
      <c r="T126" s="26"/>
    </row>
    <row r="127" spans="11:20">
      <c r="K127" s="43"/>
      <c r="T127" s="26"/>
    </row>
    <row r="128" spans="11:20">
      <c r="K128" s="43"/>
      <c r="T128" s="26"/>
    </row>
    <row r="129" spans="11:20">
      <c r="K129" s="43"/>
      <c r="T129" s="26"/>
    </row>
    <row r="130" spans="11:20">
      <c r="K130" s="43"/>
      <c r="T130" s="26"/>
    </row>
    <row r="131" spans="11:20">
      <c r="K131" s="43"/>
      <c r="T131" s="26"/>
    </row>
    <row r="132" spans="11:20">
      <c r="K132" s="43"/>
      <c r="T132" s="26"/>
    </row>
    <row r="133" spans="11:20">
      <c r="K133" s="43"/>
      <c r="T133" s="26"/>
    </row>
    <row r="134" spans="11:20">
      <c r="K134" s="43"/>
      <c r="T134" s="26"/>
    </row>
    <row r="135" spans="11:20">
      <c r="K135" s="43"/>
      <c r="T135" s="26"/>
    </row>
    <row r="136" spans="11:20">
      <c r="K136" s="43"/>
      <c r="T136" s="26"/>
    </row>
    <row r="137" spans="11:20">
      <c r="K137" s="43"/>
      <c r="T137" s="26"/>
    </row>
    <row r="138" spans="11:20">
      <c r="K138" s="43"/>
      <c r="T138" s="26"/>
    </row>
    <row r="139" spans="11:20">
      <c r="K139" s="43"/>
      <c r="T139" s="26"/>
    </row>
    <row r="140" spans="11:20">
      <c r="K140" s="43"/>
      <c r="T140" s="26"/>
    </row>
    <row r="141" spans="11:20">
      <c r="K141" s="43"/>
      <c r="T141" s="26"/>
    </row>
    <row r="142" spans="11:20">
      <c r="K142" s="43"/>
      <c r="T142" s="26"/>
    </row>
    <row r="143" spans="11:20">
      <c r="K143" s="43"/>
      <c r="T143" s="26"/>
    </row>
    <row r="144" spans="11:20">
      <c r="K144" s="43"/>
      <c r="T144" s="26"/>
    </row>
    <row r="145" spans="11:20">
      <c r="K145" s="43"/>
      <c r="T145" s="26"/>
    </row>
    <row r="146" spans="11:20">
      <c r="K146" s="43"/>
      <c r="T146" s="26"/>
    </row>
    <row r="147" spans="11:20">
      <c r="K147" s="43"/>
      <c r="T147" s="26"/>
    </row>
    <row r="148" spans="11:20">
      <c r="K148" s="43"/>
      <c r="T148" s="26"/>
    </row>
    <row r="149" spans="11:20">
      <c r="K149" s="43"/>
      <c r="T149" s="26"/>
    </row>
    <row r="150" spans="11:20">
      <c r="K150" s="43"/>
      <c r="T150" s="26"/>
    </row>
    <row r="151" spans="11:20">
      <c r="K151" s="43"/>
      <c r="T151" s="26"/>
    </row>
    <row r="152" spans="11:20">
      <c r="K152" s="43"/>
      <c r="T152" s="26"/>
    </row>
    <row r="153" spans="11:20">
      <c r="K153" s="43"/>
      <c r="T153" s="26"/>
    </row>
    <row r="154" spans="11:20">
      <c r="K154" s="43"/>
      <c r="T154" s="26"/>
    </row>
    <row r="155" spans="11:20">
      <c r="K155" s="43"/>
      <c r="T155" s="26"/>
    </row>
    <row r="156" spans="11:20">
      <c r="K156" s="43"/>
      <c r="T156" s="26"/>
    </row>
    <row r="157" spans="11:20">
      <c r="K157" s="43"/>
      <c r="T157" s="26"/>
    </row>
    <row r="158" spans="11:20">
      <c r="K158" s="43"/>
      <c r="T158" s="26"/>
    </row>
    <row r="159" spans="11:20">
      <c r="K159" s="43"/>
      <c r="T159" s="26"/>
    </row>
    <row r="160" spans="11:20">
      <c r="K160" s="43"/>
      <c r="T160" s="26"/>
    </row>
    <row r="161" spans="11:20">
      <c r="K161" s="43"/>
      <c r="T161" s="26"/>
    </row>
    <row r="162" spans="11:20">
      <c r="K162" s="43"/>
      <c r="T162" s="26"/>
    </row>
    <row r="163" spans="11:20">
      <c r="K163" s="43"/>
      <c r="T163" s="26"/>
    </row>
    <row r="164" spans="11:20">
      <c r="K164" s="43"/>
      <c r="T164" s="26"/>
    </row>
    <row r="165" spans="11:20">
      <c r="K165" s="43"/>
      <c r="T165" s="26"/>
    </row>
    <row r="166" spans="11:20">
      <c r="K166" s="43"/>
      <c r="T166" s="26"/>
    </row>
    <row r="167" spans="11:20">
      <c r="K167" s="43"/>
      <c r="T167" s="26"/>
    </row>
    <row r="168" spans="11:20">
      <c r="K168" s="43"/>
      <c r="T168" s="26"/>
    </row>
    <row r="169" spans="11:20">
      <c r="K169" s="43"/>
      <c r="T169" s="26"/>
    </row>
    <row r="170" spans="11:20">
      <c r="K170" s="43"/>
      <c r="T170" s="26"/>
    </row>
    <row r="171" spans="11:20">
      <c r="K171" s="43"/>
      <c r="T171" s="26"/>
    </row>
    <row r="172" spans="11:20">
      <c r="K172" s="43"/>
      <c r="T172" s="26"/>
    </row>
    <row r="173" spans="11:20">
      <c r="K173" s="43"/>
      <c r="T173" s="26"/>
    </row>
    <row r="174" spans="11:20">
      <c r="K174" s="43"/>
      <c r="T174" s="26"/>
    </row>
    <row r="175" spans="11:20">
      <c r="K175" s="43"/>
      <c r="T175" s="26"/>
    </row>
    <row r="176" spans="11:20">
      <c r="K176" s="43"/>
      <c r="T176" s="26"/>
    </row>
    <row r="177" spans="11:20">
      <c r="K177" s="43"/>
      <c r="T177" s="26"/>
    </row>
    <row r="178" spans="11:20">
      <c r="K178" s="43"/>
      <c r="T178" s="26"/>
    </row>
    <row r="179" spans="11:20">
      <c r="K179" s="43"/>
      <c r="T179" s="26"/>
    </row>
    <row r="180" spans="11:20">
      <c r="K180" s="43"/>
      <c r="T180" s="26"/>
    </row>
    <row r="181" spans="11:20">
      <c r="K181" s="43"/>
      <c r="T181" s="26"/>
    </row>
    <row r="182" spans="11:20">
      <c r="K182" s="43"/>
      <c r="T182" s="26"/>
    </row>
    <row r="183" spans="11:20">
      <c r="K183" s="43"/>
      <c r="T183" s="26"/>
    </row>
    <row r="184" spans="11:20">
      <c r="K184" s="43"/>
      <c r="T184" s="26"/>
    </row>
    <row r="185" spans="11:20">
      <c r="K185" s="43"/>
      <c r="T185" s="26"/>
    </row>
    <row r="186" spans="11:20">
      <c r="K186" s="43"/>
      <c r="T186" s="26"/>
    </row>
    <row r="187" spans="11:20">
      <c r="K187" s="43"/>
      <c r="T187" s="26"/>
    </row>
    <row r="188" spans="11:20">
      <c r="K188" s="43"/>
      <c r="T188" s="26"/>
    </row>
    <row r="189" spans="11:20">
      <c r="K189" s="43"/>
      <c r="T189" s="26"/>
    </row>
    <row r="190" spans="11:20">
      <c r="K190" s="43"/>
      <c r="T190" s="26"/>
    </row>
    <row r="191" spans="11:20">
      <c r="K191" s="43"/>
      <c r="T191" s="26"/>
    </row>
    <row r="192" spans="11:20">
      <c r="K192" s="43"/>
      <c r="T192" s="26"/>
    </row>
    <row r="193" spans="11:20">
      <c r="K193" s="43"/>
      <c r="T193" s="26"/>
    </row>
    <row r="194" spans="11:20">
      <c r="K194" s="43"/>
      <c r="T194" s="26"/>
    </row>
    <row r="195" spans="11:20">
      <c r="K195" s="43"/>
      <c r="T195" s="26"/>
    </row>
    <row r="196" spans="11:20">
      <c r="K196" s="43"/>
      <c r="T196" s="26"/>
    </row>
    <row r="197" spans="11:20">
      <c r="K197" s="43"/>
      <c r="T197" s="26"/>
    </row>
    <row r="198" spans="11:20">
      <c r="K198" s="43"/>
      <c r="T198" s="26"/>
    </row>
    <row r="199" spans="11:20">
      <c r="K199" s="43"/>
      <c r="T199" s="26"/>
    </row>
    <row r="200" spans="11:20">
      <c r="K200" s="43"/>
      <c r="T200" s="26"/>
    </row>
    <row r="201" spans="11:20">
      <c r="K201" s="43"/>
      <c r="T201" s="26"/>
    </row>
    <row r="202" spans="11:20">
      <c r="K202" s="43"/>
      <c r="T202" s="26"/>
    </row>
    <row r="203" spans="11:20">
      <c r="K203" s="43"/>
      <c r="T203" s="26"/>
    </row>
    <row r="204" spans="11:20">
      <c r="K204" s="43"/>
      <c r="T204" s="26"/>
    </row>
    <row r="205" spans="11:20">
      <c r="K205" s="43"/>
      <c r="T205" s="26"/>
    </row>
    <row r="206" spans="11:20">
      <c r="K206" s="43"/>
      <c r="T206" s="26"/>
    </row>
    <row r="207" spans="11:20">
      <c r="K207" s="43"/>
      <c r="T207" s="26"/>
    </row>
    <row r="208" spans="11:20">
      <c r="K208" s="43"/>
      <c r="T208" s="26"/>
    </row>
    <row r="209" spans="11:20">
      <c r="K209" s="43"/>
      <c r="T209" s="26"/>
    </row>
    <row r="210" spans="11:20">
      <c r="K210" s="43"/>
      <c r="T210" s="26"/>
    </row>
    <row r="211" spans="11:20">
      <c r="K211" s="43"/>
      <c r="T211" s="26"/>
    </row>
    <row r="212" spans="11:20">
      <c r="K212" s="43"/>
      <c r="T212" s="26"/>
    </row>
    <row r="213" spans="11:20">
      <c r="K213" s="43"/>
      <c r="T213" s="26"/>
    </row>
    <row r="214" spans="11:20">
      <c r="K214" s="43"/>
      <c r="T214" s="26"/>
    </row>
    <row r="215" spans="11:20">
      <c r="K215" s="43"/>
      <c r="T215" s="26"/>
    </row>
    <row r="216" spans="11:20">
      <c r="K216" s="43"/>
      <c r="T216" s="26"/>
    </row>
    <row r="217" spans="11:20">
      <c r="K217" s="43"/>
      <c r="T217" s="26"/>
    </row>
    <row r="218" spans="11:20">
      <c r="K218" s="43"/>
      <c r="T218" s="26"/>
    </row>
    <row r="219" spans="11:20">
      <c r="K219" s="43"/>
      <c r="T219" s="26"/>
    </row>
    <row r="220" spans="11:20">
      <c r="K220" s="43"/>
      <c r="T220" s="26"/>
    </row>
    <row r="221" spans="11:20">
      <c r="K221" s="43"/>
      <c r="T221" s="26"/>
    </row>
    <row r="222" spans="11:20">
      <c r="K222" s="43"/>
      <c r="T222" s="26"/>
    </row>
    <row r="223" spans="11:20">
      <c r="K223" s="43"/>
      <c r="T223" s="26"/>
    </row>
    <row r="224" spans="11:20">
      <c r="K224" s="43"/>
      <c r="T224" s="26"/>
    </row>
    <row r="225" spans="11:20">
      <c r="K225" s="43"/>
      <c r="T225" s="26"/>
    </row>
    <row r="226" spans="11:20">
      <c r="K226" s="43"/>
      <c r="T226" s="26"/>
    </row>
    <row r="227" spans="11:20">
      <c r="K227" s="43"/>
      <c r="T227" s="26"/>
    </row>
    <row r="228" spans="11:20">
      <c r="K228" s="43"/>
      <c r="T228" s="26"/>
    </row>
    <row r="229" spans="11:20">
      <c r="K229" s="43"/>
      <c r="T229" s="26"/>
    </row>
    <row r="230" spans="11:20">
      <c r="K230" s="43"/>
      <c r="T230" s="26"/>
    </row>
    <row r="231" spans="11:20">
      <c r="K231" s="43"/>
      <c r="T231" s="26"/>
    </row>
    <row r="232" spans="11:20">
      <c r="K232" s="43"/>
      <c r="T232" s="26"/>
    </row>
    <row r="233" spans="11:20">
      <c r="K233" s="43"/>
      <c r="T233" s="26"/>
    </row>
    <row r="234" spans="11:20">
      <c r="K234" s="43"/>
      <c r="T234" s="26"/>
    </row>
    <row r="235" spans="11:20">
      <c r="K235" s="43"/>
      <c r="T235" s="26"/>
    </row>
    <row r="236" spans="11:20">
      <c r="K236" s="43"/>
      <c r="T236" s="26"/>
    </row>
    <row r="237" spans="11:20">
      <c r="K237" s="43"/>
      <c r="T237" s="26"/>
    </row>
    <row r="238" spans="11:20">
      <c r="K238" s="43"/>
      <c r="T238" s="26"/>
    </row>
    <row r="239" spans="11:20">
      <c r="K239" s="43"/>
      <c r="T239" s="26"/>
    </row>
    <row r="240" spans="11:20">
      <c r="K240" s="43"/>
      <c r="T240" s="26"/>
    </row>
    <row r="241" spans="11:20">
      <c r="K241" s="43"/>
      <c r="T241" s="26"/>
    </row>
    <row r="242" spans="11:20">
      <c r="K242" s="43"/>
      <c r="T242" s="26"/>
    </row>
    <row r="243" spans="11:20">
      <c r="K243" s="43"/>
      <c r="T243" s="26"/>
    </row>
    <row r="244" spans="11:20">
      <c r="K244" s="43"/>
      <c r="T244" s="26"/>
    </row>
    <row r="245" spans="11:20">
      <c r="K245" s="43"/>
      <c r="T245" s="26"/>
    </row>
    <row r="246" spans="11:20">
      <c r="K246" s="43"/>
      <c r="T246" s="26"/>
    </row>
    <row r="247" spans="11:20">
      <c r="K247" s="43"/>
      <c r="T247" s="26"/>
    </row>
    <row r="248" spans="11:20">
      <c r="K248" s="43"/>
      <c r="T248" s="26"/>
    </row>
    <row r="249" spans="11:20">
      <c r="K249" s="43"/>
      <c r="T249" s="26"/>
    </row>
    <row r="250" spans="11:20">
      <c r="K250" s="43"/>
      <c r="T250" s="26"/>
    </row>
    <row r="251" spans="11:20">
      <c r="K251" s="43"/>
      <c r="T251" s="26"/>
    </row>
    <row r="252" spans="11:20">
      <c r="K252" s="43"/>
      <c r="T252" s="26"/>
    </row>
    <row r="253" spans="11:20">
      <c r="K253" s="43"/>
      <c r="T253" s="26"/>
    </row>
    <row r="254" spans="11:20">
      <c r="K254" s="43"/>
      <c r="T254" s="26"/>
    </row>
    <row r="255" spans="11:20">
      <c r="K255" s="43"/>
      <c r="T255" s="26"/>
    </row>
    <row r="256" spans="11:20">
      <c r="K256" s="43"/>
      <c r="T256" s="26"/>
    </row>
    <row r="257" spans="11:20">
      <c r="K257" s="43"/>
      <c r="T257" s="26"/>
    </row>
    <row r="258" spans="11:20">
      <c r="K258" s="43"/>
      <c r="T258" s="26"/>
    </row>
    <row r="259" spans="11:20">
      <c r="K259" s="43"/>
      <c r="T259" s="26"/>
    </row>
    <row r="260" spans="11:20">
      <c r="K260" s="43"/>
      <c r="T260" s="26"/>
    </row>
    <row r="261" spans="11:20">
      <c r="K261" s="43"/>
      <c r="T261" s="26"/>
    </row>
    <row r="262" spans="11:20">
      <c r="K262" s="43"/>
      <c r="T262" s="26"/>
    </row>
    <row r="263" spans="11:20">
      <c r="K263" s="43"/>
      <c r="T263" s="26"/>
    </row>
    <row r="264" spans="11:20">
      <c r="K264" s="43"/>
      <c r="T264" s="26"/>
    </row>
    <row r="265" spans="11:20">
      <c r="K265" s="43"/>
      <c r="T265" s="26"/>
    </row>
    <row r="266" spans="11:20">
      <c r="K266" s="43"/>
      <c r="T266" s="26"/>
    </row>
    <row r="267" spans="11:20">
      <c r="K267" s="43"/>
      <c r="T267" s="26"/>
    </row>
    <row r="268" spans="11:20">
      <c r="K268" s="43"/>
      <c r="T268" s="26"/>
    </row>
    <row r="269" spans="11:20">
      <c r="K269" s="43"/>
      <c r="T269" s="26"/>
    </row>
    <row r="270" spans="11:20">
      <c r="K270" s="43"/>
      <c r="T270" s="26"/>
    </row>
    <row r="271" spans="11:20">
      <c r="K271" s="43"/>
      <c r="T271" s="26"/>
    </row>
    <row r="272" spans="11:20">
      <c r="K272" s="43"/>
      <c r="T272" s="26"/>
    </row>
    <row r="273" spans="11:20">
      <c r="K273" s="43"/>
      <c r="T273" s="26"/>
    </row>
    <row r="274" spans="11:20">
      <c r="K274" s="43"/>
      <c r="T274" s="26"/>
    </row>
    <row r="275" spans="11:20">
      <c r="K275" s="43"/>
      <c r="T275" s="26"/>
    </row>
    <row r="276" spans="11:20">
      <c r="K276" s="43"/>
      <c r="T276" s="26"/>
    </row>
    <row r="277" spans="11:20">
      <c r="K277" s="43"/>
      <c r="T277" s="26"/>
    </row>
    <row r="278" spans="11:20">
      <c r="K278" s="43"/>
      <c r="T278" s="26"/>
    </row>
    <row r="279" spans="11:20">
      <c r="K279" s="43"/>
      <c r="T279" s="26"/>
    </row>
    <row r="280" spans="11:20">
      <c r="K280" s="43"/>
      <c r="T280" s="26"/>
    </row>
    <row r="281" spans="11:20">
      <c r="K281" s="43"/>
      <c r="T281" s="26"/>
    </row>
    <row r="282" spans="11:20">
      <c r="K282" s="43"/>
      <c r="T282" s="26"/>
    </row>
    <row r="283" spans="11:20">
      <c r="K283" s="43"/>
      <c r="T283" s="26"/>
    </row>
    <row r="284" spans="11:20">
      <c r="K284" s="43"/>
      <c r="T284" s="26"/>
    </row>
    <row r="285" spans="11:20">
      <c r="K285" s="43"/>
      <c r="T285" s="26"/>
    </row>
    <row r="286" spans="11:20">
      <c r="K286" s="43"/>
      <c r="T286" s="26"/>
    </row>
    <row r="287" spans="11:20">
      <c r="K287" s="43"/>
      <c r="T287" s="26"/>
    </row>
    <row r="288" spans="11:20">
      <c r="K288" s="43"/>
      <c r="T288" s="26"/>
    </row>
    <row r="289" spans="11:20">
      <c r="K289" s="43"/>
      <c r="T289" s="26"/>
    </row>
    <row r="290" spans="11:20">
      <c r="K290" s="43"/>
      <c r="T290" s="26"/>
    </row>
    <row r="291" spans="11:20">
      <c r="K291" s="43"/>
      <c r="T291" s="26"/>
    </row>
    <row r="292" spans="11:20">
      <c r="K292" s="43"/>
      <c r="T292" s="26"/>
    </row>
    <row r="293" spans="11:20">
      <c r="K293" s="43"/>
      <c r="T293" s="26"/>
    </row>
    <row r="294" spans="11:20">
      <c r="K294" s="43"/>
      <c r="T294" s="26"/>
    </row>
    <row r="295" spans="11:20">
      <c r="K295" s="43"/>
      <c r="T295" s="26"/>
    </row>
    <row r="296" spans="11:20">
      <c r="K296" s="43"/>
      <c r="T296" s="26"/>
    </row>
    <row r="297" spans="11:20">
      <c r="K297" s="43"/>
      <c r="T297" s="26"/>
    </row>
    <row r="298" spans="11:20">
      <c r="K298" s="43"/>
      <c r="T298" s="26"/>
    </row>
    <row r="299" spans="11:20">
      <c r="K299" s="43"/>
      <c r="T299" s="26"/>
    </row>
    <row r="300" spans="11:20">
      <c r="K300" s="43"/>
      <c r="T300" s="26"/>
    </row>
    <row r="301" spans="11:20">
      <c r="K301" s="43"/>
      <c r="T301" s="26"/>
    </row>
    <row r="302" spans="11:20">
      <c r="K302" s="43"/>
      <c r="T302" s="26"/>
    </row>
    <row r="303" spans="11:20">
      <c r="K303" s="43"/>
      <c r="T303" s="26"/>
    </row>
    <row r="304" spans="11:20">
      <c r="K304" s="43"/>
      <c r="T304" s="26"/>
    </row>
    <row r="305" spans="11:20">
      <c r="K305" s="43"/>
      <c r="T305" s="26"/>
    </row>
    <row r="306" spans="11:20">
      <c r="K306" s="43"/>
      <c r="T306" s="26"/>
    </row>
    <row r="307" spans="11:20">
      <c r="K307" s="43"/>
      <c r="T307" s="26"/>
    </row>
    <row r="308" spans="11:20">
      <c r="K308" s="43"/>
      <c r="T308" s="26"/>
    </row>
    <row r="309" spans="11:20">
      <c r="K309" s="43"/>
      <c r="T309" s="26"/>
    </row>
    <row r="310" spans="11:20">
      <c r="K310" s="43"/>
      <c r="T310" s="26"/>
    </row>
    <row r="311" spans="11:20">
      <c r="K311" s="43"/>
      <c r="T311" s="26"/>
    </row>
    <row r="312" spans="11:20">
      <c r="K312" s="43"/>
      <c r="T312" s="26"/>
    </row>
    <row r="313" spans="11:20">
      <c r="K313" s="43"/>
      <c r="T313" s="26"/>
    </row>
    <row r="314" spans="11:20">
      <c r="K314" s="43"/>
      <c r="T314" s="26"/>
    </row>
    <row r="315" spans="11:20">
      <c r="K315" s="43"/>
      <c r="T315" s="26"/>
    </row>
    <row r="316" spans="11:20">
      <c r="K316" s="43"/>
      <c r="T316" s="26"/>
    </row>
    <row r="317" spans="11:20">
      <c r="K317" s="43"/>
      <c r="T317" s="26"/>
    </row>
    <row r="318" spans="11:20">
      <c r="K318" s="43"/>
      <c r="T318" s="26"/>
    </row>
    <row r="319" spans="11:20">
      <c r="K319" s="43"/>
      <c r="T319" s="26"/>
    </row>
    <row r="320" spans="11:20">
      <c r="K320" s="43"/>
      <c r="T320" s="26"/>
    </row>
    <row r="321" spans="11:20">
      <c r="K321" s="43"/>
      <c r="T321" s="26"/>
    </row>
    <row r="322" spans="11:20">
      <c r="K322" s="43"/>
      <c r="T322" s="26"/>
    </row>
    <row r="323" spans="11:20">
      <c r="K323" s="43"/>
      <c r="T323" s="26"/>
    </row>
    <row r="324" spans="11:20">
      <c r="K324" s="43"/>
      <c r="T324" s="26"/>
    </row>
    <row r="325" spans="11:20">
      <c r="K325" s="43"/>
      <c r="T325" s="26"/>
    </row>
    <row r="326" spans="11:20">
      <c r="K326" s="43"/>
      <c r="T326" s="26"/>
    </row>
    <row r="327" spans="11:20">
      <c r="K327" s="43"/>
      <c r="T327" s="26"/>
    </row>
    <row r="328" spans="11:20">
      <c r="K328" s="43"/>
      <c r="T328" s="26"/>
    </row>
    <row r="329" spans="11:20">
      <c r="K329" s="43"/>
      <c r="T329" s="26"/>
    </row>
    <row r="330" spans="11:20">
      <c r="K330" s="43"/>
      <c r="T330" s="26"/>
    </row>
    <row r="331" spans="11:20">
      <c r="K331" s="43"/>
      <c r="T331" s="26"/>
    </row>
    <row r="332" spans="11:20">
      <c r="K332" s="43"/>
      <c r="T332" s="26"/>
    </row>
    <row r="333" spans="11:20">
      <c r="K333" s="43"/>
      <c r="T333" s="26"/>
    </row>
    <row r="334" spans="11:20">
      <c r="K334" s="43"/>
      <c r="T334" s="26"/>
    </row>
    <row r="335" spans="11:20">
      <c r="K335" s="43"/>
      <c r="T335" s="26"/>
    </row>
    <row r="336" spans="11:20">
      <c r="K336" s="43"/>
      <c r="T336" s="26"/>
    </row>
    <row r="337" spans="11:20">
      <c r="K337" s="43"/>
      <c r="T337" s="26"/>
    </row>
    <row r="338" spans="11:20">
      <c r="K338" s="43"/>
      <c r="T338" s="26"/>
    </row>
    <row r="339" spans="11:20">
      <c r="K339" s="43"/>
      <c r="T339" s="26"/>
    </row>
    <row r="340" spans="11:20">
      <c r="K340" s="43"/>
      <c r="T340" s="26"/>
    </row>
    <row r="341" spans="11:20">
      <c r="K341" s="43"/>
      <c r="T341" s="26"/>
    </row>
    <row r="342" spans="11:20">
      <c r="K342" s="43"/>
      <c r="T342" s="26"/>
    </row>
    <row r="343" spans="11:20">
      <c r="K343" s="43"/>
      <c r="T343" s="26"/>
    </row>
    <row r="344" spans="11:20">
      <c r="K344" s="43"/>
      <c r="T344" s="26"/>
    </row>
    <row r="345" spans="11:20">
      <c r="K345" s="43"/>
      <c r="T345" s="26"/>
    </row>
    <row r="346" spans="11:20">
      <c r="K346" s="43"/>
      <c r="T346" s="26"/>
    </row>
    <row r="347" spans="11:20">
      <c r="K347" s="43"/>
      <c r="T347" s="26"/>
    </row>
    <row r="348" spans="11:20">
      <c r="K348" s="43"/>
      <c r="T348" s="26"/>
    </row>
    <row r="349" spans="11:20">
      <c r="K349" s="43"/>
      <c r="T349" s="26"/>
    </row>
    <row r="350" spans="11:20">
      <c r="K350" s="43"/>
      <c r="T350" s="26"/>
    </row>
    <row r="351" spans="11:20">
      <c r="K351" s="43"/>
      <c r="T351" s="26"/>
    </row>
    <row r="352" spans="11:20">
      <c r="K352" s="43"/>
      <c r="T352" s="26"/>
    </row>
    <row r="353" spans="11:20">
      <c r="K353" s="43"/>
      <c r="T353" s="26"/>
    </row>
    <row r="354" spans="11:20">
      <c r="K354" s="43"/>
      <c r="T354" s="26"/>
    </row>
    <row r="355" spans="11:20">
      <c r="K355" s="43"/>
      <c r="T355" s="26"/>
    </row>
    <row r="356" spans="11:20">
      <c r="K356" s="43"/>
      <c r="T356" s="26"/>
    </row>
    <row r="357" spans="11:20">
      <c r="K357" s="43"/>
      <c r="T357" s="26"/>
    </row>
    <row r="358" spans="11:20">
      <c r="K358" s="43"/>
      <c r="T358" s="26"/>
    </row>
    <row r="359" spans="11:20">
      <c r="K359" s="43"/>
      <c r="T359" s="26"/>
    </row>
    <row r="360" spans="11:20">
      <c r="K360" s="43"/>
      <c r="T360" s="26"/>
    </row>
    <row r="361" spans="11:20">
      <c r="K361" s="43"/>
      <c r="T361" s="26"/>
    </row>
    <row r="362" spans="11:20">
      <c r="K362" s="43"/>
      <c r="T362" s="26"/>
    </row>
    <row r="363" spans="11:20">
      <c r="K363" s="43"/>
      <c r="T363" s="26"/>
    </row>
    <row r="364" spans="11:20">
      <c r="K364" s="43"/>
      <c r="T364" s="26"/>
    </row>
    <row r="365" spans="11:20">
      <c r="K365" s="43"/>
      <c r="T365" s="26"/>
    </row>
    <row r="366" spans="11:20">
      <c r="K366" s="43"/>
      <c r="T366" s="26"/>
    </row>
    <row r="367" spans="11:20">
      <c r="K367" s="43"/>
      <c r="T367" s="26"/>
    </row>
    <row r="368" spans="11:20">
      <c r="K368" s="43"/>
      <c r="T368" s="26"/>
    </row>
    <row r="369" spans="11:20">
      <c r="K369" s="43"/>
      <c r="T369" s="26"/>
    </row>
    <row r="370" spans="11:20">
      <c r="K370" s="43"/>
      <c r="T370" s="26"/>
    </row>
    <row r="371" spans="11:20">
      <c r="K371" s="43"/>
      <c r="T371" s="26"/>
    </row>
    <row r="372" spans="11:20">
      <c r="K372" s="43"/>
      <c r="T372" s="26"/>
    </row>
    <row r="373" spans="11:20">
      <c r="K373" s="43"/>
      <c r="T373" s="26"/>
    </row>
    <row r="374" spans="11:20">
      <c r="K374" s="43"/>
      <c r="T374" s="26"/>
    </row>
    <row r="375" spans="11:20">
      <c r="K375" s="43"/>
      <c r="T375" s="26"/>
    </row>
    <row r="376" spans="11:20">
      <c r="K376" s="43"/>
      <c r="T376" s="26"/>
    </row>
    <row r="377" spans="11:20">
      <c r="K377" s="43"/>
      <c r="T377" s="26"/>
    </row>
    <row r="378" spans="11:20">
      <c r="K378" s="43"/>
      <c r="T378" s="26"/>
    </row>
    <row r="379" spans="11:20">
      <c r="K379" s="43"/>
      <c r="T379" s="26"/>
    </row>
    <row r="380" spans="11:20">
      <c r="K380" s="43"/>
      <c r="T380" s="26"/>
    </row>
    <row r="381" spans="11:20">
      <c r="K381" s="43"/>
      <c r="T381" s="26"/>
    </row>
    <row r="382" spans="11:20">
      <c r="K382" s="43"/>
      <c r="T382" s="26"/>
    </row>
    <row r="383" spans="11:20">
      <c r="K383" s="43"/>
      <c r="T383" s="26"/>
    </row>
    <row r="384" spans="11:20">
      <c r="K384" s="43"/>
      <c r="T384" s="26"/>
    </row>
    <row r="385" spans="11:20">
      <c r="K385" s="43"/>
      <c r="T385" s="26"/>
    </row>
    <row r="386" spans="11:20">
      <c r="K386" s="43"/>
      <c r="T386" s="26"/>
    </row>
    <row r="387" spans="11:20">
      <c r="K387" s="43"/>
      <c r="T387" s="26"/>
    </row>
    <row r="388" spans="11:20">
      <c r="K388" s="43"/>
      <c r="T388" s="26"/>
    </row>
    <row r="389" spans="11:20">
      <c r="K389" s="43"/>
      <c r="T389" s="26"/>
    </row>
    <row r="390" spans="11:20">
      <c r="K390" s="43"/>
      <c r="T390" s="26"/>
    </row>
    <row r="391" spans="11:20">
      <c r="K391" s="43"/>
      <c r="T391" s="26"/>
    </row>
    <row r="392" spans="11:20">
      <c r="K392" s="43"/>
      <c r="T392" s="26"/>
    </row>
    <row r="393" spans="11:20">
      <c r="K393" s="43"/>
      <c r="T393" s="26"/>
    </row>
    <row r="394" spans="11:20">
      <c r="K394" s="43"/>
      <c r="T394" s="26"/>
    </row>
    <row r="395" spans="11:20">
      <c r="K395" s="43"/>
      <c r="T395" s="26"/>
    </row>
    <row r="396" spans="11:20">
      <c r="K396" s="43"/>
      <c r="T396" s="26"/>
    </row>
    <row r="397" spans="11:20">
      <c r="K397" s="43"/>
      <c r="T397" s="26"/>
    </row>
    <row r="398" spans="11:20">
      <c r="K398" s="43"/>
      <c r="T398" s="26"/>
    </row>
    <row r="399" spans="11:20">
      <c r="K399" s="43"/>
      <c r="T399" s="26"/>
    </row>
    <row r="400" spans="11:20">
      <c r="K400" s="43"/>
      <c r="T400" s="26"/>
    </row>
    <row r="401" spans="11:20">
      <c r="K401" s="43"/>
      <c r="T401" s="26"/>
    </row>
    <row r="402" spans="11:20">
      <c r="K402" s="43"/>
      <c r="T402" s="26"/>
    </row>
    <row r="403" spans="11:20">
      <c r="K403" s="43"/>
      <c r="T403" s="26"/>
    </row>
    <row r="404" spans="11:20">
      <c r="K404" s="43"/>
      <c r="T404" s="26"/>
    </row>
    <row r="405" spans="11:20">
      <c r="K405" s="43"/>
      <c r="T405" s="26"/>
    </row>
    <row r="406" spans="11:20">
      <c r="K406" s="43"/>
      <c r="T406" s="26"/>
    </row>
    <row r="407" spans="11:20">
      <c r="K407" s="43"/>
      <c r="T407" s="26"/>
    </row>
    <row r="408" spans="11:20">
      <c r="K408" s="43"/>
      <c r="T408" s="26"/>
    </row>
    <row r="409" spans="11:20">
      <c r="K409" s="43"/>
      <c r="T409" s="26"/>
    </row>
    <row r="410" spans="11:20">
      <c r="K410" s="43"/>
      <c r="T410" s="26"/>
    </row>
    <row r="411" spans="11:20">
      <c r="K411" s="43"/>
      <c r="T411" s="26"/>
    </row>
    <row r="412" spans="11:20">
      <c r="K412" s="43"/>
      <c r="T412" s="26"/>
    </row>
    <row r="413" spans="11:20">
      <c r="K413" s="43"/>
      <c r="T413" s="26"/>
    </row>
    <row r="414" spans="11:20">
      <c r="K414" s="43"/>
      <c r="T414" s="26"/>
    </row>
    <row r="415" spans="11:20">
      <c r="K415" s="43"/>
      <c r="T415" s="26"/>
    </row>
    <row r="416" spans="11:20">
      <c r="K416" s="43"/>
      <c r="T416" s="26"/>
    </row>
    <row r="417" spans="11:20">
      <c r="K417" s="43"/>
      <c r="T417" s="26"/>
    </row>
    <row r="418" spans="11:20">
      <c r="K418" s="43"/>
      <c r="T418" s="26"/>
    </row>
    <row r="419" spans="11:20">
      <c r="K419" s="43"/>
      <c r="T419" s="26"/>
    </row>
    <row r="420" spans="11:20">
      <c r="K420" s="43"/>
      <c r="T420" s="26"/>
    </row>
    <row r="421" spans="11:20">
      <c r="K421" s="43"/>
      <c r="T421" s="26"/>
    </row>
    <row r="422" spans="11:20">
      <c r="K422" s="43"/>
      <c r="T422" s="26"/>
    </row>
    <row r="423" spans="11:20">
      <c r="K423" s="43"/>
      <c r="T423" s="26"/>
    </row>
    <row r="424" spans="11:20">
      <c r="K424" s="43"/>
      <c r="T424" s="26"/>
    </row>
    <row r="425" spans="11:20">
      <c r="K425" s="43"/>
      <c r="T425" s="26"/>
    </row>
    <row r="426" spans="11:20">
      <c r="K426" s="43"/>
      <c r="T426" s="26"/>
    </row>
    <row r="427" spans="11:20">
      <c r="K427" s="43"/>
      <c r="T427" s="26"/>
    </row>
    <row r="428" spans="11:20">
      <c r="K428" s="43"/>
      <c r="T428" s="26"/>
    </row>
    <row r="429" spans="11:20">
      <c r="K429" s="43"/>
      <c r="T429" s="26"/>
    </row>
    <row r="430" spans="11:20">
      <c r="K430" s="43"/>
      <c r="T430" s="26"/>
    </row>
    <row r="431" spans="11:20">
      <c r="K431" s="43"/>
      <c r="T431" s="26"/>
    </row>
    <row r="432" spans="11:20">
      <c r="K432" s="43"/>
      <c r="T432" s="26"/>
    </row>
    <row r="433" spans="11:20">
      <c r="K433" s="43"/>
      <c r="T433" s="26"/>
    </row>
    <row r="434" spans="11:20">
      <c r="K434" s="43"/>
      <c r="T434" s="26"/>
    </row>
    <row r="435" spans="11:20">
      <c r="K435" s="43"/>
      <c r="T435" s="26"/>
    </row>
    <row r="436" spans="11:20">
      <c r="K436" s="43"/>
      <c r="T436" s="26"/>
    </row>
    <row r="437" spans="11:20">
      <c r="K437" s="43"/>
      <c r="T437" s="26"/>
    </row>
    <row r="438" spans="11:20">
      <c r="K438" s="43"/>
      <c r="T438" s="26"/>
    </row>
    <row r="439" spans="11:20">
      <c r="K439" s="43"/>
      <c r="T439" s="26"/>
    </row>
    <row r="440" spans="11:20">
      <c r="K440" s="43"/>
      <c r="T440" s="26"/>
    </row>
    <row r="441" spans="11:20">
      <c r="K441" s="43"/>
      <c r="T441" s="26"/>
    </row>
    <row r="442" spans="11:20">
      <c r="K442" s="43"/>
      <c r="T442" s="26"/>
    </row>
    <row r="443" spans="11:20">
      <c r="K443" s="43"/>
      <c r="T443" s="26"/>
    </row>
    <row r="444" spans="11:20">
      <c r="K444" s="43"/>
      <c r="T444" s="26"/>
    </row>
    <row r="445" spans="11:20">
      <c r="K445" s="43"/>
      <c r="T445" s="26"/>
    </row>
    <row r="446" spans="11:20">
      <c r="K446" s="43"/>
      <c r="T446" s="26"/>
    </row>
    <row r="447" spans="11:20">
      <c r="K447" s="43"/>
      <c r="T447" s="26"/>
    </row>
    <row r="448" spans="11:20">
      <c r="K448" s="43"/>
      <c r="T448" s="26"/>
    </row>
    <row r="449" spans="11:20">
      <c r="K449" s="43"/>
      <c r="T449" s="26"/>
    </row>
    <row r="450" spans="11:20">
      <c r="K450" s="43"/>
      <c r="T450" s="26"/>
    </row>
    <row r="451" spans="11:20">
      <c r="K451" s="43"/>
      <c r="T451" s="26"/>
    </row>
    <row r="452" spans="11:20">
      <c r="K452" s="43"/>
      <c r="T452" s="26"/>
    </row>
    <row r="453" spans="11:20">
      <c r="K453" s="43"/>
      <c r="T453" s="26"/>
    </row>
    <row r="454" spans="11:20">
      <c r="K454" s="43"/>
      <c r="T454" s="26"/>
    </row>
    <row r="455" spans="11:20">
      <c r="K455" s="43"/>
      <c r="T455" s="26"/>
    </row>
    <row r="456" spans="11:20">
      <c r="K456" s="43"/>
      <c r="T456" s="26"/>
    </row>
    <row r="457" spans="11:20">
      <c r="K457" s="43"/>
      <c r="T457" s="26"/>
    </row>
    <row r="458" spans="11:20">
      <c r="K458" s="43"/>
      <c r="T458" s="26"/>
    </row>
    <row r="459" spans="11:20">
      <c r="K459" s="43"/>
      <c r="T459" s="26"/>
    </row>
    <row r="460" spans="11:20">
      <c r="K460" s="43"/>
      <c r="T460" s="26"/>
    </row>
    <row r="461" spans="11:20">
      <c r="K461" s="43"/>
      <c r="T461" s="26"/>
    </row>
    <row r="462" spans="11:20">
      <c r="K462" s="43"/>
      <c r="T462" s="26"/>
    </row>
    <row r="463" spans="11:20">
      <c r="K463" s="43"/>
      <c r="T463" s="26"/>
    </row>
    <row r="464" spans="11:20">
      <c r="K464" s="43"/>
      <c r="T464" s="26"/>
    </row>
    <row r="465" spans="11:20">
      <c r="K465" s="43"/>
      <c r="T465" s="26"/>
    </row>
    <row r="466" spans="11:20">
      <c r="K466" s="43"/>
      <c r="T466" s="26"/>
    </row>
    <row r="467" spans="11:20">
      <c r="K467" s="43"/>
      <c r="T467" s="26"/>
    </row>
    <row r="468" spans="11:20">
      <c r="K468" s="43"/>
      <c r="T468" s="26"/>
    </row>
    <row r="469" spans="11:20">
      <c r="K469" s="43"/>
      <c r="T469" s="26"/>
    </row>
    <row r="470" spans="11:20">
      <c r="K470" s="43"/>
      <c r="T470" s="26"/>
    </row>
    <row r="471" spans="11:20">
      <c r="K471" s="43"/>
      <c r="T471" s="26"/>
    </row>
    <row r="472" spans="11:20">
      <c r="K472" s="43"/>
      <c r="T472" s="26"/>
    </row>
    <row r="473" spans="11:20">
      <c r="K473" s="43"/>
      <c r="T473" s="26"/>
    </row>
    <row r="474" spans="11:20">
      <c r="K474" s="43"/>
      <c r="T474" s="26"/>
    </row>
    <row r="475" spans="11:20">
      <c r="K475" s="43"/>
      <c r="T475" s="26"/>
    </row>
    <row r="476" spans="11:20">
      <c r="K476" s="43"/>
      <c r="T476" s="26"/>
    </row>
    <row r="477" spans="11:20">
      <c r="K477" s="43"/>
      <c r="T477" s="26"/>
    </row>
    <row r="478" spans="11:20">
      <c r="K478" s="43"/>
      <c r="T478" s="26"/>
    </row>
    <row r="479" spans="11:20">
      <c r="K479" s="43"/>
      <c r="T479" s="26"/>
    </row>
    <row r="480" spans="11:20">
      <c r="K480" s="43"/>
      <c r="T480" s="26"/>
    </row>
    <row r="481" spans="11:20">
      <c r="K481" s="43"/>
      <c r="T481" s="26"/>
    </row>
    <row r="482" spans="11:20">
      <c r="K482" s="43"/>
      <c r="T482" s="26"/>
    </row>
    <row r="483" spans="11:20">
      <c r="K483" s="43"/>
      <c r="T483" s="26"/>
    </row>
    <row r="484" spans="11:20">
      <c r="K484" s="43"/>
      <c r="T484" s="26"/>
    </row>
    <row r="485" spans="11:20">
      <c r="K485" s="43"/>
      <c r="T485" s="26"/>
    </row>
    <row r="486" spans="11:20">
      <c r="K486" s="43"/>
      <c r="T486" s="26"/>
    </row>
    <row r="487" spans="11:20">
      <c r="K487" s="43"/>
      <c r="T487" s="26"/>
    </row>
    <row r="488" spans="11:20">
      <c r="K488" s="43"/>
      <c r="T488" s="26"/>
    </row>
    <row r="489" spans="11:20">
      <c r="K489" s="43"/>
      <c r="T489" s="26"/>
    </row>
    <row r="490" spans="11:20">
      <c r="K490" s="43"/>
      <c r="T490" s="26"/>
    </row>
    <row r="491" spans="11:20">
      <c r="K491" s="43"/>
      <c r="T491" s="26"/>
    </row>
    <row r="492" spans="11:20">
      <c r="K492" s="43"/>
      <c r="T492" s="26"/>
    </row>
    <row r="493" spans="11:20">
      <c r="K493" s="43"/>
      <c r="T493" s="26"/>
    </row>
    <row r="494" spans="11:20">
      <c r="K494" s="43"/>
      <c r="T494" s="26"/>
    </row>
    <row r="495" spans="11:20">
      <c r="K495" s="43"/>
      <c r="T495" s="26"/>
    </row>
    <row r="496" spans="11:20">
      <c r="K496" s="43"/>
      <c r="T496" s="26"/>
    </row>
    <row r="497" spans="11:20">
      <c r="K497" s="43"/>
      <c r="T497" s="26"/>
    </row>
    <row r="498" spans="11:20">
      <c r="K498" s="43"/>
      <c r="T498" s="26"/>
    </row>
    <row r="499" spans="11:20">
      <c r="K499" s="43"/>
      <c r="T499" s="26"/>
    </row>
    <row r="500" spans="11:20">
      <c r="K500" s="43"/>
      <c r="T500" s="26"/>
    </row>
    <row r="501" spans="11:20">
      <c r="K501" s="43"/>
      <c r="T501" s="26"/>
    </row>
    <row r="502" spans="11:20">
      <c r="K502" s="43"/>
      <c r="T502" s="26"/>
    </row>
    <row r="503" spans="11:20">
      <c r="K503" s="43"/>
      <c r="T503" s="26"/>
    </row>
    <row r="504" spans="11:20">
      <c r="K504" s="43"/>
      <c r="T504" s="26"/>
    </row>
    <row r="505" spans="11:20">
      <c r="K505" s="43"/>
      <c r="T505" s="26"/>
    </row>
    <row r="506" spans="11:20">
      <c r="K506" s="43"/>
      <c r="T506" s="26"/>
    </row>
    <row r="507" spans="11:20">
      <c r="K507" s="43"/>
      <c r="T507" s="26"/>
    </row>
    <row r="508" spans="11:20">
      <c r="K508" s="43"/>
      <c r="T508" s="26"/>
    </row>
    <row r="509" spans="11:20">
      <c r="K509" s="43"/>
      <c r="T509" s="26"/>
    </row>
    <row r="510" spans="11:20">
      <c r="K510" s="43"/>
      <c r="T510" s="26"/>
    </row>
    <row r="511" spans="11:20">
      <c r="K511" s="43"/>
      <c r="T511" s="26"/>
    </row>
    <row r="512" spans="11:20">
      <c r="K512" s="43"/>
      <c r="T512" s="26"/>
    </row>
    <row r="513" spans="11:20">
      <c r="K513" s="43"/>
      <c r="T513" s="26"/>
    </row>
    <row r="514" spans="11:20">
      <c r="K514" s="43"/>
      <c r="T514" s="26"/>
    </row>
    <row r="515" spans="11:20">
      <c r="K515" s="43"/>
      <c r="T515" s="26"/>
    </row>
    <row r="516" spans="11:20">
      <c r="K516" s="43"/>
      <c r="T516" s="26"/>
    </row>
    <row r="517" spans="11:20">
      <c r="K517" s="43"/>
      <c r="T517" s="26"/>
    </row>
    <row r="518" spans="11:20">
      <c r="K518" s="43"/>
      <c r="T518" s="26"/>
    </row>
    <row r="519" spans="11:20">
      <c r="K519" s="43"/>
      <c r="T519" s="26"/>
    </row>
    <row r="520" spans="11:20">
      <c r="K520" s="43"/>
      <c r="T520" s="26"/>
    </row>
    <row r="521" spans="11:20">
      <c r="K521" s="43"/>
      <c r="T521" s="26"/>
    </row>
    <row r="522" spans="11:20">
      <c r="K522" s="43"/>
      <c r="T522" s="26"/>
    </row>
    <row r="523" spans="11:20">
      <c r="K523" s="43"/>
      <c r="T523" s="26"/>
    </row>
    <row r="524" spans="11:20">
      <c r="K524" s="43"/>
      <c r="T524" s="26"/>
    </row>
    <row r="525" spans="11:20">
      <c r="K525" s="43"/>
      <c r="T525" s="26"/>
    </row>
    <row r="526" spans="11:20">
      <c r="K526" s="43"/>
      <c r="T526" s="26"/>
    </row>
    <row r="527" spans="11:20">
      <c r="K527" s="43"/>
      <c r="T527" s="26"/>
    </row>
    <row r="528" spans="11:20">
      <c r="K528" s="43"/>
      <c r="T528" s="26"/>
    </row>
    <row r="529" spans="11:20">
      <c r="K529" s="43"/>
      <c r="T529" s="26"/>
    </row>
    <row r="530" spans="11:20">
      <c r="K530" s="43"/>
      <c r="T530" s="26"/>
    </row>
    <row r="531" spans="11:20">
      <c r="K531" s="43"/>
      <c r="T531" s="26"/>
    </row>
    <row r="532" spans="11:20">
      <c r="K532" s="43"/>
      <c r="T532" s="26"/>
    </row>
    <row r="533" spans="11:20">
      <c r="K533" s="43"/>
      <c r="T533" s="26"/>
    </row>
    <row r="534" spans="11:20">
      <c r="K534" s="43"/>
      <c r="T534" s="26"/>
    </row>
    <row r="535" spans="11:20">
      <c r="K535" s="43"/>
      <c r="T535" s="26"/>
    </row>
    <row r="536" spans="11:20">
      <c r="K536" s="43"/>
      <c r="T536" s="26"/>
    </row>
    <row r="537" spans="11:20">
      <c r="K537" s="43"/>
      <c r="T537" s="26"/>
    </row>
    <row r="538" spans="11:20">
      <c r="K538" s="43"/>
      <c r="T538" s="26"/>
    </row>
    <row r="539" spans="11:20">
      <c r="K539" s="43"/>
      <c r="T539" s="26"/>
    </row>
    <row r="540" spans="11:20">
      <c r="K540" s="43"/>
      <c r="T540" s="26"/>
    </row>
    <row r="541" spans="11:20">
      <c r="K541" s="43"/>
      <c r="T541" s="26"/>
    </row>
    <row r="542" spans="11:20">
      <c r="K542" s="43"/>
      <c r="T542" s="26"/>
    </row>
    <row r="543" spans="11:20">
      <c r="K543" s="43"/>
      <c r="T543" s="26"/>
    </row>
    <row r="544" spans="11:20">
      <c r="K544" s="43"/>
      <c r="T544" s="26"/>
    </row>
    <row r="545" spans="11:20">
      <c r="K545" s="43"/>
      <c r="T545" s="26"/>
    </row>
    <row r="546" spans="11:20">
      <c r="K546" s="43"/>
      <c r="T546" s="26"/>
    </row>
    <row r="547" spans="11:20">
      <c r="K547" s="43"/>
      <c r="T547" s="26"/>
    </row>
    <row r="548" spans="11:20">
      <c r="K548" s="43"/>
      <c r="T548" s="26"/>
    </row>
    <row r="549" spans="11:20">
      <c r="K549" s="43"/>
      <c r="T549" s="26"/>
    </row>
    <row r="550" spans="11:20">
      <c r="K550" s="43"/>
      <c r="T550" s="26"/>
    </row>
    <row r="551" spans="11:20">
      <c r="K551" s="43"/>
      <c r="T551" s="26"/>
    </row>
    <row r="552" spans="11:20">
      <c r="K552" s="43"/>
      <c r="T552" s="26"/>
    </row>
    <row r="553" spans="11:20">
      <c r="K553" s="43"/>
      <c r="T553" s="26"/>
    </row>
    <row r="554" spans="11:20">
      <c r="K554" s="43"/>
      <c r="T554" s="26"/>
    </row>
    <row r="555" spans="11:20">
      <c r="K555" s="43"/>
      <c r="T555" s="26"/>
    </row>
    <row r="556" spans="11:20">
      <c r="K556" s="43"/>
      <c r="T556" s="26"/>
    </row>
    <row r="557" spans="11:20">
      <c r="K557" s="43"/>
      <c r="T557" s="26"/>
    </row>
    <row r="558" spans="11:20">
      <c r="K558" s="43"/>
      <c r="T558" s="26"/>
    </row>
    <row r="559" spans="11:20">
      <c r="K559" s="43"/>
      <c r="T559" s="26"/>
    </row>
    <row r="560" spans="11:20">
      <c r="K560" s="43"/>
      <c r="T560" s="26"/>
    </row>
    <row r="561" spans="11:20">
      <c r="K561" s="43"/>
      <c r="T561" s="26"/>
    </row>
    <row r="562" spans="11:20">
      <c r="K562" s="43"/>
      <c r="T562" s="26"/>
    </row>
    <row r="563" spans="11:20">
      <c r="K563" s="43"/>
      <c r="T563" s="26"/>
    </row>
    <row r="564" spans="11:20">
      <c r="K564" s="43"/>
      <c r="T564" s="26"/>
    </row>
    <row r="565" spans="11:20">
      <c r="K565" s="43"/>
      <c r="T565" s="26"/>
    </row>
    <row r="566" spans="11:20">
      <c r="K566" s="43"/>
      <c r="T566" s="26"/>
    </row>
    <row r="567" spans="11:20">
      <c r="K567" s="43"/>
      <c r="T567" s="26"/>
    </row>
    <row r="568" spans="11:20">
      <c r="K568" s="43"/>
      <c r="T568" s="26"/>
    </row>
    <row r="569" spans="11:20">
      <c r="K569" s="43"/>
      <c r="T569" s="26"/>
    </row>
    <row r="570" spans="11:20">
      <c r="K570" s="43"/>
      <c r="T570" s="26"/>
    </row>
    <row r="571" spans="11:20">
      <c r="K571" s="43"/>
      <c r="T571" s="26"/>
    </row>
    <row r="572" spans="11:20">
      <c r="K572" s="43"/>
      <c r="T572" s="26"/>
    </row>
    <row r="573" spans="11:20">
      <c r="K573" s="43"/>
      <c r="T573" s="26"/>
    </row>
    <row r="574" spans="11:20">
      <c r="K574" s="43"/>
      <c r="T574" s="26"/>
    </row>
    <row r="575" spans="11:20">
      <c r="K575" s="43"/>
      <c r="T575" s="26"/>
    </row>
    <row r="576" spans="11:20">
      <c r="K576" s="43"/>
      <c r="T576" s="26"/>
    </row>
    <row r="577" spans="11:20">
      <c r="K577" s="43"/>
      <c r="T577" s="26"/>
    </row>
    <row r="578" spans="11:20">
      <c r="K578" s="43"/>
      <c r="T578" s="26"/>
    </row>
    <row r="579" spans="11:20">
      <c r="K579" s="43"/>
      <c r="T579" s="26"/>
    </row>
    <row r="580" spans="11:20">
      <c r="K580" s="43"/>
      <c r="T580" s="26"/>
    </row>
    <row r="581" spans="11:20">
      <c r="K581" s="43"/>
      <c r="T581" s="26"/>
    </row>
    <row r="582" spans="11:20">
      <c r="K582" s="43"/>
      <c r="T582" s="26"/>
    </row>
    <row r="583" spans="11:20">
      <c r="K583" s="43"/>
      <c r="T583" s="26"/>
    </row>
    <row r="584" spans="11:20">
      <c r="K584" s="43"/>
      <c r="T584" s="26"/>
    </row>
    <row r="585" spans="11:20">
      <c r="K585" s="43"/>
      <c r="T585" s="26"/>
    </row>
    <row r="586" spans="11:20">
      <c r="K586" s="43"/>
      <c r="T586" s="26"/>
    </row>
    <row r="587" spans="11:20">
      <c r="K587" s="43"/>
      <c r="T587" s="26"/>
    </row>
    <row r="588" spans="11:20">
      <c r="K588" s="43"/>
      <c r="T588" s="26"/>
    </row>
    <row r="589" spans="11:20">
      <c r="K589" s="43"/>
      <c r="T589" s="26"/>
    </row>
    <row r="590" spans="11:20">
      <c r="K590" s="43"/>
      <c r="T590" s="26"/>
    </row>
    <row r="591" spans="11:20">
      <c r="K591" s="43"/>
      <c r="T591" s="26"/>
    </row>
    <row r="592" spans="11:20">
      <c r="K592" s="43"/>
      <c r="T592" s="26"/>
    </row>
    <row r="593" spans="11:20">
      <c r="K593" s="43"/>
      <c r="T593" s="26"/>
    </row>
    <row r="594" spans="11:20">
      <c r="K594" s="43"/>
      <c r="T594" s="26"/>
    </row>
    <row r="595" spans="11:20">
      <c r="K595" s="43"/>
      <c r="T595" s="26"/>
    </row>
    <row r="596" spans="11:20">
      <c r="K596" s="43"/>
      <c r="T596" s="26"/>
    </row>
    <row r="597" spans="11:20">
      <c r="K597" s="43"/>
      <c r="T597" s="26"/>
    </row>
    <row r="598" spans="11:20">
      <c r="K598" s="43"/>
      <c r="T598" s="26"/>
    </row>
    <row r="599" spans="11:20">
      <c r="K599" s="43"/>
      <c r="T599" s="26"/>
    </row>
    <row r="600" spans="11:20">
      <c r="K600" s="43"/>
      <c r="T600" s="26"/>
    </row>
    <row r="601" spans="11:20">
      <c r="K601" s="43"/>
      <c r="T601" s="26"/>
    </row>
    <row r="602" spans="11:20">
      <c r="K602" s="43"/>
      <c r="T602" s="26"/>
    </row>
    <row r="603" spans="11:20">
      <c r="K603" s="43"/>
      <c r="T603" s="26"/>
    </row>
    <row r="604" spans="11:20">
      <c r="K604" s="43"/>
      <c r="T604" s="26"/>
    </row>
    <row r="605" spans="11:20">
      <c r="K605" s="43"/>
      <c r="T605" s="26"/>
    </row>
    <row r="606" spans="11:20">
      <c r="K606" s="43"/>
      <c r="T606" s="26"/>
    </row>
    <row r="607" spans="11:20">
      <c r="K607" s="43"/>
      <c r="T607" s="26"/>
    </row>
    <row r="608" spans="11:20">
      <c r="K608" s="43"/>
      <c r="T608" s="26"/>
    </row>
    <row r="609" spans="11:20">
      <c r="K609" s="43"/>
      <c r="T609" s="26"/>
    </row>
    <row r="610" spans="11:20">
      <c r="K610" s="43"/>
      <c r="T610" s="26"/>
    </row>
    <row r="611" spans="11:20">
      <c r="K611" s="43"/>
      <c r="T611" s="26"/>
    </row>
    <row r="612" spans="11:20">
      <c r="K612" s="43"/>
      <c r="T612" s="26"/>
    </row>
    <row r="613" spans="11:20">
      <c r="K613" s="43"/>
      <c r="T613" s="26"/>
    </row>
    <row r="614" spans="11:20">
      <c r="K614" s="43"/>
      <c r="T614" s="26"/>
    </row>
    <row r="615" spans="11:20">
      <c r="K615" s="43"/>
      <c r="T615" s="26"/>
    </row>
    <row r="616" spans="11:20">
      <c r="K616" s="43"/>
      <c r="T616" s="26"/>
    </row>
    <row r="617" spans="11:20">
      <c r="K617" s="43"/>
      <c r="T617" s="26"/>
    </row>
    <row r="618" spans="11:20">
      <c r="K618" s="43"/>
      <c r="T618" s="26"/>
    </row>
    <row r="619" spans="11:20">
      <c r="K619" s="43"/>
      <c r="T619" s="26"/>
    </row>
    <row r="620" spans="11:20">
      <c r="K620" s="43"/>
      <c r="T620" s="26"/>
    </row>
    <row r="621" spans="11:20">
      <c r="K621" s="43"/>
      <c r="T621" s="26"/>
    </row>
    <row r="622" spans="11:20">
      <c r="K622" s="43"/>
      <c r="T622" s="26"/>
    </row>
    <row r="623" spans="11:20">
      <c r="K623" s="43"/>
      <c r="T623" s="26"/>
    </row>
    <row r="624" spans="11:20">
      <c r="K624" s="43"/>
      <c r="T624" s="26"/>
    </row>
    <row r="625" spans="11:20">
      <c r="K625" s="43"/>
      <c r="T625" s="26"/>
    </row>
    <row r="626" spans="11:20">
      <c r="K626" s="43"/>
      <c r="T626" s="26"/>
    </row>
    <row r="627" spans="11:20">
      <c r="K627" s="43"/>
      <c r="T627" s="26"/>
    </row>
    <row r="628" spans="11:20">
      <c r="K628" s="43"/>
      <c r="T628" s="26"/>
    </row>
    <row r="629" spans="11:20">
      <c r="K629" s="43"/>
      <c r="T629" s="26"/>
    </row>
    <row r="630" spans="11:20">
      <c r="K630" s="43"/>
      <c r="T630" s="26"/>
    </row>
    <row r="631" spans="11:20">
      <c r="K631" s="43"/>
      <c r="T631" s="26"/>
    </row>
    <row r="632" spans="11:20">
      <c r="K632" s="43"/>
      <c r="T632" s="26"/>
    </row>
    <row r="633" spans="11:20">
      <c r="K633" s="43"/>
      <c r="T633" s="26"/>
    </row>
    <row r="634" spans="11:20">
      <c r="K634" s="43"/>
      <c r="T634" s="26"/>
    </row>
    <row r="635" spans="11:20">
      <c r="K635" s="43"/>
      <c r="T635" s="26"/>
    </row>
    <row r="636" spans="11:20">
      <c r="K636" s="43"/>
      <c r="T636" s="26"/>
    </row>
    <row r="637" spans="11:20">
      <c r="K637" s="43"/>
      <c r="T637" s="26"/>
    </row>
    <row r="638" spans="11:20">
      <c r="K638" s="43"/>
      <c r="T638" s="26"/>
    </row>
    <row r="639" spans="11:20">
      <c r="K639" s="43"/>
      <c r="T639" s="26"/>
    </row>
    <row r="640" spans="11:20">
      <c r="K640" s="43"/>
      <c r="T640" s="26"/>
    </row>
    <row r="641" spans="11:20">
      <c r="K641" s="43"/>
      <c r="T641" s="26"/>
    </row>
    <row r="642" spans="11:20">
      <c r="K642" s="43"/>
      <c r="T642" s="26"/>
    </row>
    <row r="643" spans="11:20">
      <c r="K643" s="43"/>
      <c r="T643" s="26"/>
    </row>
    <row r="644" spans="11:20">
      <c r="K644" s="43"/>
      <c r="T644" s="26"/>
    </row>
    <row r="645" spans="11:20">
      <c r="K645" s="43"/>
      <c r="T645" s="26"/>
    </row>
    <row r="646" spans="11:20">
      <c r="K646" s="43"/>
      <c r="T646" s="26"/>
    </row>
    <row r="647" spans="11:20">
      <c r="K647" s="43"/>
      <c r="T647" s="26"/>
    </row>
    <row r="648" spans="11:20">
      <c r="K648" s="43"/>
      <c r="T648" s="26"/>
    </row>
    <row r="649" spans="11:20">
      <c r="K649" s="43"/>
      <c r="T649" s="26"/>
    </row>
    <row r="650" spans="11:20">
      <c r="K650" s="43"/>
      <c r="T650" s="26"/>
    </row>
    <row r="651" spans="11:20">
      <c r="K651" s="43"/>
      <c r="T651" s="26"/>
    </row>
    <row r="652" spans="11:20">
      <c r="K652" s="43"/>
      <c r="T652" s="26"/>
    </row>
    <row r="653" spans="11:20">
      <c r="K653" s="43"/>
      <c r="T653" s="26"/>
    </row>
    <row r="654" spans="11:20">
      <c r="K654" s="43"/>
      <c r="T654" s="26"/>
    </row>
    <row r="655" spans="11:20">
      <c r="K655" s="43"/>
      <c r="T655" s="26"/>
    </row>
    <row r="656" spans="11:20">
      <c r="K656" s="43"/>
      <c r="T656" s="26"/>
    </row>
    <row r="657" spans="11:20">
      <c r="K657" s="43"/>
      <c r="T657" s="26"/>
    </row>
    <row r="658" spans="11:20">
      <c r="K658" s="43"/>
      <c r="T658" s="26"/>
    </row>
    <row r="659" spans="11:20">
      <c r="K659" s="43"/>
      <c r="T659" s="26"/>
    </row>
    <row r="660" spans="11:20">
      <c r="K660" s="43"/>
      <c r="T660" s="26"/>
    </row>
    <row r="661" spans="11:20">
      <c r="K661" s="43"/>
      <c r="T661" s="26"/>
    </row>
    <row r="662" spans="11:20">
      <c r="K662" s="43"/>
      <c r="T662" s="26"/>
    </row>
    <row r="663" spans="11:20">
      <c r="K663" s="43"/>
      <c r="T663" s="26"/>
    </row>
    <row r="664" spans="11:20">
      <c r="K664" s="43"/>
      <c r="T664" s="26"/>
    </row>
    <row r="665" spans="11:20">
      <c r="K665" s="43"/>
      <c r="T665" s="26"/>
    </row>
    <row r="666" spans="11:20">
      <c r="K666" s="43"/>
      <c r="T666" s="26"/>
    </row>
    <row r="667" spans="11:20">
      <c r="K667" s="43"/>
      <c r="T667" s="26"/>
    </row>
    <row r="668" spans="11:20">
      <c r="K668" s="43"/>
      <c r="T668" s="26"/>
    </row>
    <row r="669" spans="11:20">
      <c r="K669" s="43"/>
      <c r="T669" s="26"/>
    </row>
    <row r="670" spans="11:20">
      <c r="K670" s="43"/>
      <c r="T670" s="26"/>
    </row>
    <row r="671" spans="11:20">
      <c r="K671" s="43"/>
      <c r="T671" s="26"/>
    </row>
    <row r="672" spans="11:20">
      <c r="K672" s="43"/>
      <c r="T672" s="26"/>
    </row>
    <row r="673" spans="11:20">
      <c r="K673" s="43"/>
      <c r="T673" s="26"/>
    </row>
    <row r="674" spans="11:20">
      <c r="K674" s="43"/>
      <c r="T674" s="26"/>
    </row>
    <row r="675" spans="11:20">
      <c r="K675" s="43"/>
      <c r="T675" s="26"/>
    </row>
    <row r="676" spans="11:20">
      <c r="K676" s="43"/>
      <c r="T676" s="26"/>
    </row>
    <row r="677" spans="11:20">
      <c r="K677" s="43"/>
      <c r="T677" s="26"/>
    </row>
    <row r="678" spans="11:20">
      <c r="K678" s="43"/>
      <c r="T678" s="26"/>
    </row>
    <row r="679" spans="11:20">
      <c r="K679" s="43"/>
      <c r="T679" s="26"/>
    </row>
    <row r="680" spans="11:20">
      <c r="K680" s="43"/>
      <c r="T680" s="26"/>
    </row>
    <row r="681" spans="11:20">
      <c r="K681" s="43"/>
      <c r="T681" s="26"/>
    </row>
    <row r="682" spans="11:20">
      <c r="K682" s="43"/>
      <c r="T682" s="26"/>
    </row>
    <row r="683" spans="11:20">
      <c r="K683" s="43"/>
      <c r="T683" s="26"/>
    </row>
    <row r="684" spans="11:20">
      <c r="K684" s="43"/>
      <c r="T684" s="26"/>
    </row>
    <row r="685" spans="11:20">
      <c r="K685" s="43"/>
      <c r="T685" s="26"/>
    </row>
    <row r="686" spans="11:20">
      <c r="K686" s="43"/>
      <c r="T686" s="26"/>
    </row>
    <row r="687" spans="11:20">
      <c r="K687" s="43"/>
      <c r="T687" s="26"/>
    </row>
    <row r="688" spans="11:20">
      <c r="K688" s="43"/>
      <c r="T688" s="26"/>
    </row>
    <row r="689" spans="11:20">
      <c r="K689" s="43"/>
      <c r="T689" s="26"/>
    </row>
    <row r="690" spans="11:20">
      <c r="K690" s="43"/>
      <c r="T690" s="26"/>
    </row>
    <row r="691" spans="11:20">
      <c r="K691" s="43"/>
      <c r="T691" s="26"/>
    </row>
    <row r="692" spans="11:20">
      <c r="K692" s="43"/>
      <c r="T692" s="26"/>
    </row>
    <row r="693" spans="11:20">
      <c r="K693" s="43"/>
      <c r="T693" s="26"/>
    </row>
    <row r="694" spans="11:20">
      <c r="K694" s="43"/>
      <c r="T694" s="26"/>
    </row>
    <row r="695" spans="11:20">
      <c r="K695" s="43"/>
      <c r="T695" s="26"/>
    </row>
    <row r="696" spans="11:20">
      <c r="K696" s="43"/>
      <c r="T696" s="26"/>
    </row>
    <row r="697" spans="11:20">
      <c r="K697" s="43"/>
      <c r="T697" s="26"/>
    </row>
    <row r="698" spans="11:20">
      <c r="K698" s="43"/>
      <c r="T698" s="26"/>
    </row>
    <row r="699" spans="11:20">
      <c r="K699" s="43"/>
      <c r="T699" s="26"/>
    </row>
    <row r="700" spans="11:20">
      <c r="K700" s="43"/>
      <c r="T700" s="26"/>
    </row>
    <row r="701" spans="11:20">
      <c r="K701" s="43"/>
      <c r="T701" s="26"/>
    </row>
    <row r="702" spans="11:20">
      <c r="K702" s="43"/>
      <c r="T702" s="26"/>
    </row>
    <row r="703" spans="11:20">
      <c r="K703" s="43"/>
      <c r="T703" s="26"/>
    </row>
    <row r="704" spans="11:20">
      <c r="K704" s="43"/>
      <c r="T704" s="26"/>
    </row>
    <row r="705" spans="11:20">
      <c r="K705" s="43"/>
      <c r="T705" s="26"/>
    </row>
    <row r="706" spans="11:20">
      <c r="K706" s="43"/>
      <c r="T706" s="26"/>
    </row>
    <row r="707" spans="11:20">
      <c r="K707" s="43"/>
      <c r="T707" s="26"/>
    </row>
    <row r="708" spans="11:20">
      <c r="K708" s="43"/>
      <c r="T708" s="26"/>
    </row>
    <row r="709" spans="11:20">
      <c r="K709" s="43"/>
      <c r="T709" s="26"/>
    </row>
    <row r="710" spans="11:20">
      <c r="K710" s="43"/>
      <c r="T710" s="26"/>
    </row>
    <row r="711" spans="11:20">
      <c r="K711" s="43"/>
      <c r="T711" s="26"/>
    </row>
    <row r="712" spans="11:20">
      <c r="K712" s="43"/>
      <c r="T712" s="26"/>
    </row>
    <row r="713" spans="11:20">
      <c r="K713" s="43"/>
      <c r="T713" s="26"/>
    </row>
    <row r="714" spans="11:20">
      <c r="K714" s="43"/>
      <c r="T714" s="26"/>
    </row>
    <row r="715" spans="11:20">
      <c r="K715" s="43"/>
      <c r="T715" s="26"/>
    </row>
    <row r="716" spans="11:20">
      <c r="K716" s="43"/>
      <c r="T716" s="26"/>
    </row>
    <row r="717" spans="11:20">
      <c r="K717" s="43"/>
      <c r="T717" s="26"/>
    </row>
    <row r="718" spans="11:20">
      <c r="K718" s="43"/>
      <c r="T718" s="26"/>
    </row>
    <row r="719" spans="11:20">
      <c r="K719" s="43"/>
      <c r="T719" s="26"/>
    </row>
    <row r="720" spans="11:20">
      <c r="K720" s="43"/>
      <c r="T720" s="26"/>
    </row>
    <row r="721" spans="11:20">
      <c r="K721" s="43"/>
      <c r="T721" s="26"/>
    </row>
    <row r="722" spans="11:20">
      <c r="K722" s="43"/>
      <c r="T722" s="26"/>
    </row>
    <row r="723" spans="11:20">
      <c r="K723" s="43"/>
      <c r="T723" s="26"/>
    </row>
    <row r="724" spans="11:20">
      <c r="K724" s="43"/>
      <c r="T724" s="26"/>
    </row>
    <row r="725" spans="11:20">
      <c r="K725" s="43"/>
      <c r="T725" s="26"/>
    </row>
    <row r="726" spans="11:20">
      <c r="K726" s="43"/>
      <c r="T726" s="26"/>
    </row>
    <row r="727" spans="11:20">
      <c r="K727" s="43"/>
      <c r="T727" s="26"/>
    </row>
    <row r="728" spans="11:20">
      <c r="K728" s="43"/>
      <c r="T728" s="26"/>
    </row>
    <row r="729" spans="11:20">
      <c r="K729" s="43"/>
      <c r="T729" s="26"/>
    </row>
    <row r="730" spans="11:20">
      <c r="K730" s="43"/>
      <c r="T730" s="26"/>
    </row>
    <row r="731" spans="11:20">
      <c r="K731" s="43"/>
      <c r="T731" s="26"/>
    </row>
    <row r="732" spans="11:20">
      <c r="K732" s="43"/>
      <c r="T732" s="26"/>
    </row>
    <row r="733" spans="11:20">
      <c r="K733" s="43"/>
      <c r="T733" s="26"/>
    </row>
    <row r="734" spans="11:20">
      <c r="K734" s="43"/>
      <c r="T734" s="26"/>
    </row>
    <row r="735" spans="11:20">
      <c r="K735" s="43"/>
      <c r="T735" s="26"/>
    </row>
    <row r="736" spans="11:20">
      <c r="K736" s="43"/>
      <c r="T736" s="26"/>
    </row>
    <row r="737" spans="11:20">
      <c r="K737" s="43"/>
      <c r="T737" s="26"/>
    </row>
    <row r="738" spans="11:20">
      <c r="K738" s="43"/>
      <c r="T738" s="26"/>
    </row>
    <row r="739" spans="11:20">
      <c r="K739" s="43"/>
      <c r="T739" s="26"/>
    </row>
    <row r="740" spans="11:20">
      <c r="K740" s="43"/>
      <c r="T740" s="26"/>
    </row>
    <row r="741" spans="11:20">
      <c r="K741" s="43"/>
      <c r="T741" s="26"/>
    </row>
    <row r="742" spans="11:20">
      <c r="K742" s="43"/>
      <c r="T742" s="26"/>
    </row>
    <row r="743" spans="11:20">
      <c r="K743" s="43"/>
      <c r="T743" s="26"/>
    </row>
    <row r="744" spans="11:20">
      <c r="K744" s="43"/>
      <c r="T744" s="26"/>
    </row>
    <row r="745" spans="11:20">
      <c r="K745" s="43"/>
      <c r="T745" s="26"/>
    </row>
    <row r="746" spans="11:20">
      <c r="K746" s="43"/>
      <c r="T746" s="26"/>
    </row>
    <row r="747" spans="11:20">
      <c r="K747" s="43"/>
      <c r="T747" s="26"/>
    </row>
    <row r="748" spans="11:20">
      <c r="K748" s="43"/>
      <c r="T748" s="26"/>
    </row>
    <row r="749" spans="11:20">
      <c r="K749" s="43"/>
      <c r="T749" s="26"/>
    </row>
    <row r="750" spans="11:20">
      <c r="K750" s="43"/>
      <c r="T750" s="26"/>
    </row>
    <row r="751" spans="11:20">
      <c r="K751" s="43"/>
      <c r="T751" s="26"/>
    </row>
    <row r="752" spans="11:20">
      <c r="K752" s="43"/>
      <c r="T752" s="26"/>
    </row>
    <row r="753" spans="11:20">
      <c r="K753" s="43"/>
      <c r="T753" s="26"/>
    </row>
    <row r="754" spans="11:20">
      <c r="K754" s="43"/>
      <c r="T754" s="26"/>
    </row>
    <row r="755" spans="11:20">
      <c r="K755" s="43"/>
      <c r="T755" s="26"/>
    </row>
    <row r="756" spans="11:20">
      <c r="K756" s="43"/>
      <c r="T756" s="26"/>
    </row>
    <row r="757" spans="11:20">
      <c r="K757" s="43"/>
      <c r="T757" s="26"/>
    </row>
    <row r="758" spans="11:20">
      <c r="K758" s="43"/>
      <c r="T758" s="26"/>
    </row>
    <row r="759" spans="11:20">
      <c r="K759" s="43"/>
      <c r="T759" s="26"/>
    </row>
    <row r="760" spans="11:20">
      <c r="K760" s="43"/>
      <c r="T760" s="26"/>
    </row>
    <row r="761" spans="11:20">
      <c r="K761" s="43"/>
      <c r="T761" s="26"/>
    </row>
    <row r="762" spans="11:20">
      <c r="K762" s="43"/>
      <c r="T762" s="26"/>
    </row>
    <row r="763" spans="11:20">
      <c r="K763" s="43"/>
      <c r="T763" s="26"/>
    </row>
    <row r="764" spans="11:20">
      <c r="K764" s="43"/>
      <c r="T764" s="26"/>
    </row>
    <row r="765" spans="11:20">
      <c r="K765" s="43"/>
      <c r="T765" s="26"/>
    </row>
    <row r="766" spans="11:20">
      <c r="K766" s="43"/>
      <c r="T766" s="26"/>
    </row>
    <row r="767" spans="11:20">
      <c r="K767" s="43"/>
      <c r="T767" s="26"/>
    </row>
    <row r="768" spans="11:20">
      <c r="K768" s="43"/>
      <c r="T768" s="26"/>
    </row>
    <row r="769" spans="11:20">
      <c r="K769" s="43"/>
      <c r="T769" s="26"/>
    </row>
    <row r="770" spans="11:20">
      <c r="K770" s="43"/>
      <c r="T770" s="26"/>
    </row>
    <row r="771" spans="11:20">
      <c r="K771" s="43"/>
      <c r="T771" s="26"/>
    </row>
    <row r="772" spans="11:20">
      <c r="K772" s="43"/>
      <c r="T772" s="26"/>
    </row>
    <row r="773" spans="11:20">
      <c r="K773" s="43"/>
      <c r="T773" s="26"/>
    </row>
    <row r="774" spans="11:20">
      <c r="K774" s="43"/>
      <c r="T774" s="26"/>
    </row>
    <row r="775" spans="11:20">
      <c r="K775" s="43"/>
      <c r="T775" s="26"/>
    </row>
    <row r="776" spans="11:20">
      <c r="K776" s="43"/>
      <c r="T776" s="26"/>
    </row>
    <row r="777" spans="11:20">
      <c r="K777" s="43"/>
      <c r="T777" s="26"/>
    </row>
    <row r="778" spans="11:20">
      <c r="K778" s="43"/>
      <c r="T778" s="26"/>
    </row>
    <row r="779" spans="11:20">
      <c r="K779" s="43"/>
      <c r="T779" s="26"/>
    </row>
    <row r="780" spans="11:20">
      <c r="K780" s="43"/>
      <c r="T780" s="26"/>
    </row>
    <row r="781" spans="11:20">
      <c r="K781" s="43"/>
      <c r="T781" s="26"/>
    </row>
    <row r="782" spans="11:20">
      <c r="K782" s="43"/>
      <c r="T782" s="26"/>
    </row>
    <row r="783" spans="11:20">
      <c r="K783" s="43"/>
      <c r="T783" s="26"/>
    </row>
    <row r="784" spans="11:20">
      <c r="K784" s="43"/>
      <c r="T784" s="26"/>
    </row>
    <row r="785" spans="11:20">
      <c r="K785" s="43"/>
      <c r="T785" s="26"/>
    </row>
    <row r="786" spans="11:20">
      <c r="K786" s="43"/>
      <c r="T786" s="26"/>
    </row>
    <row r="787" spans="11:20">
      <c r="K787" s="43"/>
      <c r="T787" s="26"/>
    </row>
    <row r="788" spans="11:20">
      <c r="K788" s="43"/>
      <c r="T788" s="26"/>
    </row>
    <row r="789" spans="11:20">
      <c r="K789" s="43"/>
      <c r="T789" s="26"/>
    </row>
    <row r="790" spans="11:20">
      <c r="K790" s="43"/>
      <c r="T790" s="26"/>
    </row>
    <row r="791" spans="11:20">
      <c r="K791" s="43"/>
      <c r="T791" s="26"/>
    </row>
    <row r="792" spans="11:20">
      <c r="K792" s="43"/>
      <c r="T792" s="26"/>
    </row>
    <row r="793" spans="11:20">
      <c r="K793" s="43"/>
      <c r="T793" s="26"/>
    </row>
    <row r="794" spans="11:20">
      <c r="K794" s="43"/>
      <c r="T794" s="26"/>
    </row>
    <row r="795" spans="11:20">
      <c r="K795" s="43"/>
      <c r="T795" s="26"/>
    </row>
    <row r="796" spans="11:20">
      <c r="K796" s="43"/>
      <c r="T796" s="26"/>
    </row>
    <row r="797" spans="11:20">
      <c r="K797" s="43"/>
      <c r="T797" s="26"/>
    </row>
    <row r="798" spans="11:20">
      <c r="K798" s="43"/>
      <c r="T798" s="26"/>
    </row>
    <row r="799" spans="11:20">
      <c r="K799" s="43"/>
      <c r="T799" s="26"/>
    </row>
    <row r="800" spans="11:20">
      <c r="K800" s="43"/>
      <c r="T800" s="26"/>
    </row>
    <row r="801" spans="11:20">
      <c r="K801" s="43"/>
      <c r="T801" s="26"/>
    </row>
    <row r="802" spans="11:20">
      <c r="K802" s="43"/>
      <c r="T802" s="26"/>
    </row>
    <row r="803" spans="11:20">
      <c r="K803" s="43"/>
      <c r="T803" s="26"/>
    </row>
    <row r="804" spans="11:20">
      <c r="K804" s="43"/>
      <c r="T804" s="26"/>
    </row>
    <row r="805" spans="11:20">
      <c r="K805" s="43"/>
      <c r="T805" s="26"/>
    </row>
    <row r="806" spans="11:20">
      <c r="K806" s="43"/>
      <c r="T806" s="26"/>
    </row>
    <row r="807" spans="11:20">
      <c r="K807" s="43"/>
      <c r="T807" s="26"/>
    </row>
    <row r="808" spans="11:20">
      <c r="K808" s="43"/>
      <c r="T808" s="26"/>
    </row>
    <row r="809" spans="11:20">
      <c r="K809" s="43"/>
      <c r="T809" s="26"/>
    </row>
    <row r="810" spans="11:20">
      <c r="K810" s="43"/>
      <c r="T810" s="26"/>
    </row>
    <row r="811" spans="11:20">
      <c r="K811" s="43"/>
      <c r="T811" s="26"/>
    </row>
    <row r="812" spans="11:20">
      <c r="K812" s="43"/>
      <c r="T812" s="26"/>
    </row>
    <row r="813" spans="11:20">
      <c r="K813" s="43"/>
      <c r="T813" s="26"/>
    </row>
    <row r="814" spans="11:20">
      <c r="K814" s="43"/>
      <c r="T814" s="26"/>
    </row>
    <row r="815" spans="11:20">
      <c r="K815" s="43"/>
      <c r="T815" s="26"/>
    </row>
    <row r="816" spans="11:20">
      <c r="K816" s="43"/>
      <c r="T816" s="26"/>
    </row>
    <row r="817" spans="11:20">
      <c r="K817" s="43"/>
      <c r="T817" s="26"/>
    </row>
    <row r="818" spans="11:20">
      <c r="K818" s="43"/>
      <c r="T818" s="26"/>
    </row>
    <row r="819" spans="11:20">
      <c r="K819" s="43"/>
      <c r="T819" s="26"/>
    </row>
    <row r="820" spans="11:20">
      <c r="K820" s="43"/>
      <c r="T820" s="26"/>
    </row>
    <row r="821" spans="11:20">
      <c r="K821" s="43"/>
      <c r="T821" s="26"/>
    </row>
    <row r="822" spans="11:20">
      <c r="K822" s="43"/>
      <c r="T822" s="26"/>
    </row>
    <row r="823" spans="11:20">
      <c r="K823" s="43"/>
      <c r="T823" s="26"/>
    </row>
    <row r="824" spans="11:20">
      <c r="K824" s="43"/>
      <c r="T824" s="26"/>
    </row>
    <row r="825" spans="11:20">
      <c r="K825" s="43"/>
      <c r="T825" s="26"/>
    </row>
    <row r="826" spans="11:20">
      <c r="K826" s="43"/>
      <c r="T826" s="26"/>
    </row>
    <row r="827" spans="11:20">
      <c r="K827" s="43"/>
      <c r="T827" s="26"/>
    </row>
    <row r="828" spans="11:20">
      <c r="K828" s="43"/>
      <c r="T828" s="26"/>
    </row>
    <row r="829" spans="11:20">
      <c r="K829" s="43"/>
      <c r="T829" s="26"/>
    </row>
    <row r="830" spans="11:20">
      <c r="K830" s="43"/>
      <c r="T830" s="26"/>
    </row>
    <row r="831" spans="11:20">
      <c r="K831" s="43"/>
      <c r="T831" s="26"/>
    </row>
    <row r="832" spans="11:20">
      <c r="K832" s="43"/>
      <c r="T832" s="26"/>
    </row>
    <row r="833" spans="11:20">
      <c r="K833" s="43"/>
      <c r="T833" s="26"/>
    </row>
    <row r="834" spans="11:20">
      <c r="K834" s="43"/>
      <c r="T834" s="26"/>
    </row>
    <row r="835" spans="11:20">
      <c r="K835" s="43"/>
      <c r="T835" s="26"/>
    </row>
    <row r="836" spans="11:20">
      <c r="K836" s="43"/>
      <c r="T836" s="26"/>
    </row>
    <row r="837" spans="11:20">
      <c r="K837" s="43"/>
      <c r="T837" s="26"/>
    </row>
    <row r="838" spans="11:20">
      <c r="K838" s="43"/>
      <c r="T838" s="26"/>
    </row>
    <row r="839" spans="11:20">
      <c r="K839" s="43"/>
      <c r="T839" s="26"/>
    </row>
    <row r="840" spans="11:20">
      <c r="K840" s="43"/>
      <c r="T840" s="26"/>
    </row>
    <row r="841" spans="11:20">
      <c r="K841" s="43"/>
      <c r="T841" s="26"/>
    </row>
    <row r="842" spans="11:20">
      <c r="K842" s="43"/>
      <c r="T842" s="26"/>
    </row>
    <row r="843" spans="11:20">
      <c r="K843" s="43"/>
      <c r="T843" s="26"/>
    </row>
    <row r="844" spans="11:20">
      <c r="K844" s="43"/>
      <c r="T844" s="26"/>
    </row>
    <row r="845" spans="11:20">
      <c r="K845" s="43"/>
      <c r="T845" s="26"/>
    </row>
    <row r="846" spans="11:20">
      <c r="K846" s="43"/>
      <c r="T846" s="26"/>
    </row>
    <row r="847" spans="11:20">
      <c r="K847" s="43"/>
      <c r="T847" s="26"/>
    </row>
    <row r="848" spans="11:20">
      <c r="K848" s="43"/>
      <c r="T848" s="26"/>
    </row>
    <row r="849" spans="11:20">
      <c r="K849" s="43"/>
      <c r="T849" s="26"/>
    </row>
    <row r="850" spans="11:20">
      <c r="K850" s="43"/>
      <c r="T850" s="26"/>
    </row>
    <row r="851" spans="11:20">
      <c r="K851" s="43"/>
      <c r="T851" s="26"/>
    </row>
    <row r="852" spans="11:20">
      <c r="K852" s="43"/>
      <c r="T852" s="26"/>
    </row>
    <row r="853" spans="11:20">
      <c r="K853" s="43"/>
      <c r="T853" s="26"/>
    </row>
    <row r="854" spans="11:20">
      <c r="K854" s="43"/>
      <c r="T854" s="26"/>
    </row>
    <row r="855" spans="11:20">
      <c r="K855" s="43"/>
      <c r="T855" s="26"/>
    </row>
    <row r="856" spans="11:20">
      <c r="K856" s="43"/>
      <c r="T856" s="26"/>
    </row>
    <row r="857" spans="11:20">
      <c r="K857" s="43"/>
      <c r="T857" s="26"/>
    </row>
    <row r="858" spans="11:20">
      <c r="K858" s="43"/>
      <c r="T858" s="26"/>
    </row>
    <row r="859" spans="11:20">
      <c r="K859" s="43"/>
      <c r="T859" s="26"/>
    </row>
    <row r="860" spans="11:20">
      <c r="K860" s="43"/>
      <c r="T860" s="26"/>
    </row>
    <row r="861" spans="11:20">
      <c r="K861" s="43"/>
      <c r="T861" s="26"/>
    </row>
    <row r="862" spans="11:20">
      <c r="K862" s="43"/>
      <c r="T862" s="26"/>
    </row>
    <row r="863" spans="11:20">
      <c r="K863" s="43"/>
      <c r="T863" s="26"/>
    </row>
    <row r="864" spans="11:20">
      <c r="K864" s="43"/>
      <c r="T864" s="26"/>
    </row>
    <row r="865" spans="11:20">
      <c r="K865" s="43"/>
      <c r="T865" s="26"/>
    </row>
    <row r="866" spans="11:20">
      <c r="K866" s="43"/>
      <c r="T866" s="26"/>
    </row>
    <row r="867" spans="11:20">
      <c r="K867" s="43"/>
      <c r="T867" s="26"/>
    </row>
    <row r="868" spans="11:20">
      <c r="K868" s="43"/>
      <c r="T868" s="26"/>
    </row>
    <row r="869" spans="11:20">
      <c r="K869" s="43"/>
      <c r="T869" s="26"/>
    </row>
    <row r="870" spans="11:20">
      <c r="K870" s="43"/>
      <c r="T870" s="26"/>
    </row>
    <row r="871" spans="11:20">
      <c r="K871" s="43"/>
      <c r="T871" s="26"/>
    </row>
    <row r="872" spans="11:20">
      <c r="K872" s="43"/>
      <c r="T872" s="26"/>
    </row>
    <row r="873" spans="11:20">
      <c r="K873" s="43"/>
      <c r="T873" s="26"/>
    </row>
    <row r="874" spans="11:20">
      <c r="K874" s="43"/>
      <c r="T874" s="26"/>
    </row>
    <row r="875" spans="11:20">
      <c r="K875" s="43"/>
      <c r="T875" s="26"/>
    </row>
    <row r="876" spans="11:20">
      <c r="K876" s="43"/>
      <c r="T876" s="26"/>
    </row>
    <row r="877" spans="11:20">
      <c r="K877" s="43"/>
      <c r="T877" s="26"/>
    </row>
    <row r="878" spans="11:20">
      <c r="K878" s="43"/>
      <c r="T878" s="26"/>
    </row>
    <row r="879" spans="11:20">
      <c r="K879" s="43"/>
      <c r="T879" s="26"/>
    </row>
    <row r="880" spans="11:20">
      <c r="K880" s="43"/>
      <c r="T880" s="26"/>
    </row>
    <row r="881" spans="11:20">
      <c r="K881" s="43"/>
      <c r="T881" s="26"/>
    </row>
    <row r="882" spans="11:20">
      <c r="K882" s="43"/>
      <c r="T882" s="26"/>
    </row>
    <row r="883" spans="11:20">
      <c r="K883" s="43"/>
      <c r="T883" s="26"/>
    </row>
    <row r="884" spans="11:20">
      <c r="K884" s="43"/>
      <c r="T884" s="26"/>
    </row>
    <row r="885" spans="11:20">
      <c r="K885" s="43"/>
      <c r="T885" s="26"/>
    </row>
    <row r="886" spans="11:20">
      <c r="K886" s="43"/>
      <c r="T886" s="26"/>
    </row>
    <row r="887" spans="11:20">
      <c r="K887" s="43"/>
      <c r="T887" s="26"/>
    </row>
    <row r="888" spans="11:20">
      <c r="K888" s="43"/>
      <c r="T888" s="26"/>
    </row>
    <row r="889" spans="11:20">
      <c r="K889" s="43"/>
      <c r="T889" s="26"/>
    </row>
    <row r="890" spans="11:20">
      <c r="K890" s="43"/>
      <c r="T890" s="26"/>
    </row>
    <row r="891" spans="11:20">
      <c r="K891" s="43"/>
      <c r="T891" s="26"/>
    </row>
    <row r="892" spans="11:20">
      <c r="K892" s="43"/>
      <c r="T892" s="26"/>
    </row>
    <row r="893" spans="11:20">
      <c r="K893" s="43"/>
      <c r="T893" s="26"/>
    </row>
    <row r="894" spans="11:20">
      <c r="K894" s="43"/>
      <c r="T894" s="26"/>
    </row>
    <row r="895" spans="11:20">
      <c r="K895" s="43"/>
      <c r="T895" s="26"/>
    </row>
    <row r="896" spans="11:20">
      <c r="K896" s="43"/>
      <c r="T896" s="26"/>
    </row>
    <row r="897" spans="11:20">
      <c r="K897" s="43"/>
      <c r="T897" s="26"/>
    </row>
    <row r="898" spans="11:20">
      <c r="K898" s="43"/>
      <c r="T898" s="26"/>
    </row>
    <row r="899" spans="11:20">
      <c r="K899" s="43"/>
      <c r="T899" s="26"/>
    </row>
    <row r="900" spans="11:20">
      <c r="K900" s="43"/>
      <c r="T900" s="26"/>
    </row>
    <row r="901" spans="11:20">
      <c r="K901" s="43"/>
      <c r="T901" s="26"/>
    </row>
    <row r="902" spans="11:20">
      <c r="K902" s="43"/>
      <c r="T902" s="26"/>
    </row>
    <row r="903" spans="11:20">
      <c r="K903" s="43"/>
      <c r="T903" s="26"/>
    </row>
    <row r="904" spans="11:20">
      <c r="K904" s="43"/>
      <c r="T904" s="26"/>
    </row>
    <row r="905" spans="11:20">
      <c r="K905" s="43"/>
      <c r="T905" s="26"/>
    </row>
    <row r="906" spans="11:20">
      <c r="K906" s="43"/>
      <c r="T906" s="26"/>
    </row>
    <row r="907" spans="11:20">
      <c r="K907" s="43"/>
      <c r="T907" s="26"/>
    </row>
    <row r="908" spans="11:20">
      <c r="K908" s="43"/>
      <c r="T908" s="26"/>
    </row>
    <row r="909" spans="11:20">
      <c r="K909" s="43"/>
      <c r="T909" s="26"/>
    </row>
    <row r="910" spans="11:20">
      <c r="K910" s="43"/>
      <c r="T910" s="26"/>
    </row>
    <row r="911" spans="11:20">
      <c r="K911" s="43"/>
      <c r="T911" s="26"/>
    </row>
    <row r="912" spans="11:20">
      <c r="K912" s="43"/>
      <c r="T912" s="26"/>
    </row>
    <row r="913" spans="11:20">
      <c r="K913" s="43"/>
      <c r="T913" s="26"/>
    </row>
    <row r="914" spans="11:20">
      <c r="K914" s="43"/>
      <c r="T914" s="26"/>
    </row>
    <row r="915" spans="11:20">
      <c r="K915" s="43"/>
      <c r="T915" s="26"/>
    </row>
    <row r="916" spans="11:20">
      <c r="K916" s="43"/>
      <c r="T916" s="26"/>
    </row>
    <row r="917" spans="11:20">
      <c r="K917" s="43"/>
      <c r="T917" s="26"/>
    </row>
    <row r="918" spans="11:20">
      <c r="K918" s="43"/>
      <c r="T918" s="26"/>
    </row>
    <row r="919" spans="11:20">
      <c r="K919" s="43"/>
      <c r="T919" s="26"/>
    </row>
    <row r="920" spans="11:20">
      <c r="K920" s="43"/>
      <c r="T920" s="26"/>
    </row>
    <row r="921" spans="11:20">
      <c r="K921" s="43"/>
      <c r="T921" s="26"/>
    </row>
    <row r="922" spans="11:20">
      <c r="K922" s="43"/>
      <c r="T922" s="26"/>
    </row>
    <row r="923" spans="11:20">
      <c r="K923" s="43"/>
      <c r="T923" s="26"/>
    </row>
    <row r="924" spans="11:20">
      <c r="K924" s="43"/>
      <c r="T924" s="26"/>
    </row>
    <row r="925" spans="11:20">
      <c r="K925" s="43"/>
      <c r="T925" s="26"/>
    </row>
    <row r="926" spans="11:20">
      <c r="K926" s="43"/>
      <c r="T926" s="26"/>
    </row>
    <row r="927" spans="11:20">
      <c r="K927" s="43"/>
      <c r="T927" s="26"/>
    </row>
    <row r="928" spans="11:20">
      <c r="K928" s="43"/>
      <c r="T928" s="26"/>
    </row>
    <row r="929" spans="11:20">
      <c r="K929" s="43"/>
      <c r="T929" s="26"/>
    </row>
    <row r="930" spans="11:20">
      <c r="K930" s="43"/>
      <c r="T930" s="26"/>
    </row>
    <row r="931" spans="11:20">
      <c r="K931" s="43"/>
      <c r="T931" s="26"/>
    </row>
    <row r="932" spans="11:20">
      <c r="K932" s="43"/>
      <c r="T932" s="26"/>
    </row>
    <row r="933" spans="11:20">
      <c r="K933" s="43"/>
      <c r="T933" s="26"/>
    </row>
    <row r="934" spans="11:20">
      <c r="K934" s="43"/>
      <c r="T934" s="26"/>
    </row>
    <row r="935" spans="11:20">
      <c r="K935" s="43"/>
      <c r="T935" s="26"/>
    </row>
    <row r="936" spans="11:20">
      <c r="K936" s="43"/>
      <c r="T936" s="26"/>
    </row>
    <row r="937" spans="11:20">
      <c r="K937" s="43"/>
      <c r="T937" s="26"/>
    </row>
    <row r="938" spans="11:20">
      <c r="K938" s="43"/>
      <c r="T938" s="26"/>
    </row>
    <row r="939" spans="11:20">
      <c r="K939" s="43"/>
      <c r="T939" s="26"/>
    </row>
    <row r="940" spans="11:20">
      <c r="K940" s="43"/>
      <c r="T940" s="26"/>
    </row>
    <row r="941" spans="11:20">
      <c r="K941" s="43"/>
      <c r="T941" s="26"/>
    </row>
    <row r="942" spans="11:20">
      <c r="K942" s="43"/>
      <c r="T942" s="26"/>
    </row>
    <row r="943" spans="11:20">
      <c r="K943" s="43"/>
      <c r="T943" s="26"/>
    </row>
    <row r="944" spans="11:20">
      <c r="K944" s="43"/>
      <c r="T944" s="26"/>
    </row>
    <row r="945" spans="11:20">
      <c r="K945" s="43"/>
      <c r="T945" s="26"/>
    </row>
    <row r="946" spans="11:20">
      <c r="K946" s="43"/>
      <c r="T946" s="26"/>
    </row>
    <row r="947" spans="11:20">
      <c r="K947" s="43"/>
      <c r="T947" s="26"/>
    </row>
    <row r="948" spans="11:20">
      <c r="K948" s="43"/>
      <c r="T948" s="26"/>
    </row>
    <row r="949" spans="11:20">
      <c r="K949" s="43"/>
      <c r="T949" s="26"/>
    </row>
    <row r="950" spans="11:20">
      <c r="K950" s="43"/>
      <c r="T950" s="26"/>
    </row>
    <row r="951" spans="11:20">
      <c r="K951" s="43"/>
      <c r="T951" s="26"/>
    </row>
    <row r="952" spans="11:20">
      <c r="K952" s="43"/>
      <c r="T952" s="26"/>
    </row>
    <row r="953" spans="11:20">
      <c r="K953" s="43"/>
      <c r="T953" s="26"/>
    </row>
    <row r="954" spans="11:20">
      <c r="K954" s="43"/>
      <c r="T954" s="26"/>
    </row>
    <row r="955" spans="11:20">
      <c r="K955" s="43"/>
      <c r="T955" s="26"/>
    </row>
    <row r="956" spans="11:20">
      <c r="K956" s="43"/>
      <c r="T956" s="26"/>
    </row>
    <row r="957" spans="11:20">
      <c r="K957" s="43"/>
      <c r="T957" s="26"/>
    </row>
    <row r="958" spans="11:20">
      <c r="K958" s="43"/>
      <c r="T958" s="26"/>
    </row>
    <row r="959" spans="11:20">
      <c r="K959" s="43"/>
      <c r="T959" s="26"/>
    </row>
    <row r="960" spans="11:20">
      <c r="K960" s="43"/>
      <c r="T960" s="26"/>
    </row>
    <row r="961" spans="11:20">
      <c r="K961" s="43"/>
      <c r="T961" s="26"/>
    </row>
    <row r="962" spans="11:20">
      <c r="K962" s="43"/>
      <c r="T962" s="26"/>
    </row>
    <row r="963" spans="11:20">
      <c r="K963" s="43"/>
      <c r="T963" s="26"/>
    </row>
    <row r="964" spans="11:20">
      <c r="K964" s="43"/>
      <c r="T964" s="26"/>
    </row>
    <row r="965" spans="11:20">
      <c r="K965" s="43"/>
      <c r="T965" s="26"/>
    </row>
    <row r="966" spans="11:20">
      <c r="K966" s="43"/>
      <c r="T966" s="26"/>
    </row>
    <row r="967" spans="11:20">
      <c r="K967" s="43"/>
      <c r="T967" s="26"/>
    </row>
    <row r="968" spans="11:20">
      <c r="K968" s="43"/>
      <c r="T968" s="26"/>
    </row>
    <row r="969" spans="11:20">
      <c r="K969" s="43"/>
      <c r="T969" s="26"/>
    </row>
    <row r="970" spans="11:20">
      <c r="K970" s="43"/>
      <c r="T970" s="26"/>
    </row>
    <row r="971" spans="11:20">
      <c r="K971" s="43"/>
      <c r="T971" s="26"/>
    </row>
    <row r="972" spans="11:20">
      <c r="K972" s="43"/>
      <c r="T972" s="26"/>
    </row>
    <row r="973" spans="11:20">
      <c r="K973" s="43"/>
      <c r="T973" s="26"/>
    </row>
    <row r="974" spans="11:20">
      <c r="K974" s="43"/>
      <c r="T974" s="26"/>
    </row>
    <row r="975" spans="11:20">
      <c r="K975" s="43"/>
      <c r="T975" s="26"/>
    </row>
    <row r="976" spans="11:20">
      <c r="K976" s="43"/>
      <c r="T976" s="26"/>
    </row>
    <row r="977" spans="11:20">
      <c r="K977" s="43"/>
      <c r="T977" s="26"/>
    </row>
    <row r="978" spans="11:20">
      <c r="K978" s="43"/>
      <c r="T978" s="26"/>
    </row>
    <row r="979" spans="11:20">
      <c r="K979" s="43"/>
      <c r="T979" s="26"/>
    </row>
    <row r="980" spans="11:20">
      <c r="K980" s="43"/>
      <c r="T980" s="26"/>
    </row>
    <row r="981" spans="11:20">
      <c r="K981" s="43"/>
      <c r="T981" s="26"/>
    </row>
    <row r="982" spans="11:20">
      <c r="K982" s="43"/>
      <c r="T982" s="26"/>
    </row>
    <row r="983" spans="11:20">
      <c r="K983" s="43"/>
      <c r="T983" s="26"/>
    </row>
    <row r="984" spans="11:20">
      <c r="K984" s="43"/>
      <c r="T984" s="26"/>
    </row>
    <row r="985" spans="11:20">
      <c r="K985" s="43"/>
      <c r="T985" s="26"/>
    </row>
    <row r="986" spans="11:20">
      <c r="K986" s="43"/>
      <c r="T986" s="26"/>
    </row>
    <row r="987" spans="11:20">
      <c r="K987" s="43"/>
      <c r="T987" s="26"/>
    </row>
    <row r="988" spans="11:20">
      <c r="K988" s="43"/>
      <c r="T988" s="26"/>
    </row>
    <row r="989" spans="11:20">
      <c r="K989" s="43"/>
      <c r="T989" s="26"/>
    </row>
    <row r="990" spans="11:20">
      <c r="K990" s="43"/>
      <c r="T990" s="26"/>
    </row>
    <row r="991" spans="11:20">
      <c r="K991" s="43"/>
      <c r="T991" s="26"/>
    </row>
    <row r="992" spans="11:20">
      <c r="K992" s="43"/>
      <c r="T992" s="26"/>
    </row>
    <row r="993" spans="11:20">
      <c r="K993" s="43"/>
      <c r="T993" s="26"/>
    </row>
    <row r="994" spans="11:20">
      <c r="K994" s="43"/>
      <c r="T994" s="26"/>
    </row>
    <row r="995" spans="11:20">
      <c r="K995" s="43"/>
      <c r="T995" s="26"/>
    </row>
    <row r="996" spans="11:20">
      <c r="K996" s="43"/>
      <c r="T996" s="26"/>
    </row>
    <row r="997" spans="11:20">
      <c r="K997" s="43"/>
      <c r="T997" s="26"/>
    </row>
    <row r="998" spans="11:20">
      <c r="K998" s="43"/>
      <c r="T998" s="26"/>
    </row>
    <row r="999" spans="11:20">
      <c r="K999" s="43"/>
      <c r="T999" s="26"/>
    </row>
    <row r="1000" spans="11:20">
      <c r="K1000" s="43"/>
      <c r="T1000" s="26"/>
    </row>
    <row r="1001" spans="11:20">
      <c r="K1001" s="43"/>
      <c r="T1001" s="26"/>
    </row>
    <row r="1002" spans="11:20">
      <c r="K1002" s="43"/>
      <c r="T1002" s="26"/>
    </row>
    <row r="1003" spans="11:20">
      <c r="K1003" s="43"/>
      <c r="T1003" s="26"/>
    </row>
    <row r="1004" spans="11:20">
      <c r="K1004" s="43"/>
      <c r="T1004" s="26"/>
    </row>
    <row r="1005" spans="11:20">
      <c r="K1005" s="43"/>
      <c r="T1005" s="26"/>
    </row>
    <row r="1006" spans="11:20">
      <c r="K1006" s="43"/>
      <c r="T1006" s="26"/>
    </row>
    <row r="1007" spans="11:20">
      <c r="K1007" s="43"/>
      <c r="T1007" s="26"/>
    </row>
    <row r="1008" spans="11:20">
      <c r="K1008" s="43"/>
      <c r="T1008" s="26"/>
    </row>
    <row r="1009" spans="11:20">
      <c r="K1009" s="43"/>
      <c r="T1009" s="26"/>
    </row>
    <row r="1010" spans="11:20">
      <c r="K1010" s="43"/>
      <c r="T1010" s="26"/>
    </row>
    <row r="1011" spans="11:20">
      <c r="K1011" s="43"/>
      <c r="T1011" s="26"/>
    </row>
    <row r="1012" spans="11:20">
      <c r="K1012" s="43"/>
      <c r="T1012" s="26"/>
    </row>
    <row r="1013" spans="11:20">
      <c r="K1013" s="43"/>
      <c r="T1013" s="26"/>
    </row>
    <row r="1014" spans="11:20">
      <c r="K1014" s="43"/>
      <c r="T1014" s="26"/>
    </row>
    <row r="1015" spans="11:20">
      <c r="K1015" s="43"/>
      <c r="T1015" s="26"/>
    </row>
    <row r="1016" spans="11:20">
      <c r="K1016" s="43"/>
      <c r="T1016" s="26"/>
    </row>
    <row r="1017" spans="11:20">
      <c r="K1017" s="43"/>
      <c r="T1017" s="26"/>
    </row>
    <row r="1018" spans="11:20">
      <c r="K1018" s="43"/>
      <c r="T1018" s="26"/>
    </row>
    <row r="1019" spans="11:20">
      <c r="K1019" s="43"/>
      <c r="T1019" s="26"/>
    </row>
    <row r="1020" spans="11:20">
      <c r="K1020" s="43"/>
      <c r="T1020" s="26"/>
    </row>
    <row r="1021" spans="11:20">
      <c r="K1021" s="43"/>
      <c r="T1021" s="26"/>
    </row>
    <row r="1022" spans="11:20">
      <c r="K1022" s="43"/>
      <c r="T1022" s="26"/>
    </row>
    <row r="1023" spans="11:20">
      <c r="K1023" s="43"/>
      <c r="T1023" s="26"/>
    </row>
    <row r="1024" spans="11:20">
      <c r="K1024" s="43"/>
      <c r="T1024" s="26"/>
    </row>
    <row r="1025" spans="11:20">
      <c r="K1025" s="43"/>
      <c r="T1025" s="26"/>
    </row>
    <row r="1026" spans="11:20">
      <c r="K1026" s="43"/>
      <c r="T1026" s="26"/>
    </row>
    <row r="1027" spans="11:20">
      <c r="K1027" s="43"/>
      <c r="T1027" s="26"/>
    </row>
    <row r="1028" spans="11:20">
      <c r="K1028" s="43"/>
      <c r="T1028" s="26"/>
    </row>
    <row r="1029" spans="11:20">
      <c r="K1029" s="43"/>
      <c r="T1029" s="26"/>
    </row>
    <row r="1030" spans="11:20">
      <c r="K1030" s="43"/>
      <c r="T1030" s="26"/>
    </row>
    <row r="1031" spans="11:20">
      <c r="K1031" s="43"/>
      <c r="T1031" s="26"/>
    </row>
    <row r="1032" spans="11:20">
      <c r="K1032" s="43"/>
      <c r="T1032" s="26"/>
    </row>
    <row r="1033" spans="11:20">
      <c r="K1033" s="43"/>
      <c r="T1033" s="26"/>
    </row>
    <row r="1034" spans="11:20">
      <c r="K1034" s="43"/>
      <c r="T1034" s="26"/>
    </row>
    <row r="1035" spans="11:20">
      <c r="K1035" s="43"/>
      <c r="T1035" s="26"/>
    </row>
    <row r="1036" spans="11:20">
      <c r="K1036" s="43"/>
      <c r="T1036" s="26"/>
    </row>
    <row r="1037" spans="11:20">
      <c r="K1037" s="43"/>
      <c r="T1037" s="26"/>
    </row>
    <row r="1038" spans="11:20">
      <c r="K1038" s="43"/>
      <c r="T1038" s="26"/>
    </row>
    <row r="1039" spans="11:20">
      <c r="K1039" s="43"/>
      <c r="T1039" s="26"/>
    </row>
    <row r="1040" spans="11:20">
      <c r="K1040" s="43"/>
      <c r="T1040" s="26"/>
    </row>
    <row r="1041" spans="11:20">
      <c r="K1041" s="43"/>
      <c r="T1041" s="26"/>
    </row>
    <row r="1042" spans="11:20">
      <c r="K1042" s="43"/>
      <c r="T1042" s="26"/>
    </row>
    <row r="1043" spans="11:20">
      <c r="K1043" s="43"/>
      <c r="T1043" s="26"/>
    </row>
    <row r="1044" spans="11:20">
      <c r="K1044" s="43"/>
      <c r="T1044" s="26"/>
    </row>
    <row r="1045" spans="11:20">
      <c r="K1045" s="43"/>
      <c r="T1045" s="26"/>
    </row>
    <row r="1046" spans="11:20">
      <c r="K1046" s="43"/>
      <c r="T1046" s="26"/>
    </row>
    <row r="1047" spans="11:20">
      <c r="K1047" s="43"/>
      <c r="T1047" s="26"/>
    </row>
    <row r="1048" spans="11:20">
      <c r="K1048" s="43"/>
      <c r="T1048" s="26"/>
    </row>
    <row r="1049" spans="11:20">
      <c r="K1049" s="43"/>
      <c r="T1049" s="26"/>
    </row>
    <row r="1050" spans="11:20">
      <c r="K1050" s="43"/>
      <c r="T1050" s="26"/>
    </row>
    <row r="1051" spans="11:20">
      <c r="K1051" s="43"/>
      <c r="T1051" s="26"/>
    </row>
    <row r="1052" spans="11:20">
      <c r="K1052" s="43"/>
      <c r="T1052" s="26"/>
    </row>
    <row r="1053" spans="11:20">
      <c r="K1053" s="43"/>
      <c r="T1053" s="26"/>
    </row>
    <row r="1054" spans="11:20">
      <c r="K1054" s="43"/>
      <c r="T1054" s="26"/>
    </row>
    <row r="1055" spans="11:20">
      <c r="K1055" s="43"/>
      <c r="T1055" s="26"/>
    </row>
    <row r="1056" spans="11:20">
      <c r="K1056" s="43"/>
      <c r="T1056" s="26"/>
    </row>
    <row r="1057" spans="11:20">
      <c r="K1057" s="43"/>
      <c r="T1057" s="26"/>
    </row>
    <row r="1058" spans="11:20">
      <c r="K1058" s="43"/>
      <c r="T1058" s="26"/>
    </row>
    <row r="1059" spans="11:20">
      <c r="K1059" s="43"/>
      <c r="T1059" s="26"/>
    </row>
    <row r="1060" spans="11:20">
      <c r="K1060" s="43"/>
      <c r="T1060" s="26"/>
    </row>
    <row r="1061" spans="11:20">
      <c r="K1061" s="43"/>
      <c r="T1061" s="26"/>
    </row>
    <row r="1062" spans="11:20">
      <c r="K1062" s="43"/>
      <c r="T1062" s="26"/>
    </row>
    <row r="1063" spans="11:20">
      <c r="K1063" s="43"/>
      <c r="T1063" s="26"/>
    </row>
    <row r="1064" spans="11:20">
      <c r="K1064" s="43"/>
      <c r="T1064" s="26"/>
    </row>
    <row r="1065" spans="11:20">
      <c r="K1065" s="43"/>
      <c r="T1065" s="26"/>
    </row>
    <row r="1066" spans="11:20">
      <c r="K1066" s="43"/>
      <c r="T1066" s="26"/>
    </row>
    <row r="1067" spans="11:20">
      <c r="K1067" s="43"/>
      <c r="T1067" s="26"/>
    </row>
    <row r="1068" spans="11:20">
      <c r="K1068" s="43"/>
      <c r="T1068" s="26"/>
    </row>
    <row r="1069" spans="11:20">
      <c r="K1069" s="43"/>
      <c r="T1069" s="26"/>
    </row>
    <row r="1070" spans="11:20">
      <c r="K1070" s="43"/>
      <c r="T1070" s="26"/>
    </row>
    <row r="1071" spans="11:20">
      <c r="K1071" s="43"/>
      <c r="T1071" s="26"/>
    </row>
    <row r="1072" spans="11:20">
      <c r="K1072" s="43"/>
      <c r="T1072" s="26"/>
    </row>
    <row r="1073" spans="11:20">
      <c r="K1073" s="43"/>
      <c r="T1073" s="26"/>
    </row>
    <row r="1074" spans="11:20">
      <c r="K1074" s="43"/>
      <c r="T1074" s="26"/>
    </row>
    <row r="1075" spans="11:20">
      <c r="K1075" s="43"/>
      <c r="T1075" s="26"/>
    </row>
    <row r="1076" spans="11:20">
      <c r="K1076" s="43"/>
      <c r="T1076" s="26"/>
    </row>
    <row r="1077" spans="11:20">
      <c r="K1077" s="43"/>
      <c r="T1077" s="26"/>
    </row>
    <row r="1078" spans="11:20">
      <c r="K1078" s="43"/>
      <c r="T1078" s="26"/>
    </row>
    <row r="1079" spans="11:20">
      <c r="K1079" s="43"/>
      <c r="T1079" s="26"/>
    </row>
    <row r="1080" spans="11:20">
      <c r="K1080" s="43"/>
      <c r="T1080" s="26"/>
    </row>
    <row r="1081" spans="11:20">
      <c r="K1081" s="43"/>
      <c r="T1081" s="26"/>
    </row>
    <row r="1082" spans="11:20">
      <c r="K1082" s="43"/>
      <c r="T1082" s="26"/>
    </row>
    <row r="1083" spans="11:20">
      <c r="K1083" s="43"/>
      <c r="T1083" s="26"/>
    </row>
    <row r="1084" spans="11:20">
      <c r="K1084" s="43"/>
      <c r="T1084" s="26"/>
    </row>
    <row r="1085" spans="11:20">
      <c r="K1085" s="43"/>
      <c r="T1085" s="26"/>
    </row>
    <row r="1086" spans="11:20">
      <c r="K1086" s="43"/>
      <c r="T1086" s="26"/>
    </row>
    <row r="1087" spans="11:20">
      <c r="K1087" s="43"/>
      <c r="T1087" s="26"/>
    </row>
    <row r="1088" spans="11:20">
      <c r="K1088" s="43"/>
      <c r="T1088" s="26"/>
    </row>
    <row r="1089" spans="11:20">
      <c r="K1089" s="43"/>
      <c r="T1089" s="26"/>
    </row>
    <row r="1090" spans="11:20">
      <c r="K1090" s="43"/>
      <c r="T1090" s="26"/>
    </row>
    <row r="1091" spans="11:20">
      <c r="K1091" s="43"/>
      <c r="T1091" s="26"/>
    </row>
    <row r="1092" spans="11:20">
      <c r="K1092" s="43"/>
      <c r="T1092" s="26"/>
    </row>
    <row r="1093" spans="11:20">
      <c r="K1093" s="43"/>
      <c r="T1093" s="26"/>
    </row>
    <row r="1094" spans="11:20">
      <c r="K1094" s="43"/>
      <c r="T1094" s="26"/>
    </row>
    <row r="1095" spans="11:20">
      <c r="K1095" s="43"/>
      <c r="T1095" s="26"/>
    </row>
    <row r="1096" spans="11:20">
      <c r="K1096" s="43"/>
      <c r="T1096" s="26"/>
    </row>
    <row r="1097" spans="11:20">
      <c r="K1097" s="43"/>
      <c r="T1097" s="26"/>
    </row>
    <row r="1098" spans="11:20">
      <c r="K1098" s="43"/>
      <c r="T1098" s="26"/>
    </row>
    <row r="1099" spans="11:20">
      <c r="K1099" s="43"/>
      <c r="T1099" s="26"/>
    </row>
    <row r="1100" spans="11:20">
      <c r="K1100" s="43"/>
      <c r="T1100" s="26"/>
    </row>
    <row r="1101" spans="11:20">
      <c r="K1101" s="43"/>
      <c r="T1101" s="26"/>
    </row>
    <row r="1102" spans="11:20">
      <c r="K1102" s="43"/>
      <c r="T1102" s="26"/>
    </row>
    <row r="1103" spans="11:20">
      <c r="K1103" s="43"/>
      <c r="T1103" s="26"/>
    </row>
    <row r="1104" spans="11:20">
      <c r="K1104" s="43"/>
      <c r="T1104" s="26"/>
    </row>
    <row r="1105" spans="11:20">
      <c r="K1105" s="43"/>
      <c r="T1105" s="26"/>
    </row>
    <row r="1106" spans="11:20">
      <c r="K1106" s="43"/>
      <c r="T1106" s="26"/>
    </row>
    <row r="1107" spans="11:20">
      <c r="K1107" s="43"/>
      <c r="T1107" s="26"/>
    </row>
    <row r="1108" spans="11:20">
      <c r="K1108" s="43"/>
      <c r="T1108" s="26"/>
    </row>
    <row r="1109" spans="11:20">
      <c r="K1109" s="43"/>
      <c r="T1109" s="26"/>
    </row>
    <row r="1110" spans="11:20">
      <c r="K1110" s="43"/>
      <c r="T1110" s="26"/>
    </row>
    <row r="1111" spans="11:20">
      <c r="K1111" s="43"/>
      <c r="T1111" s="26"/>
    </row>
    <row r="1112" spans="11:20">
      <c r="K1112" s="43"/>
      <c r="T1112" s="26"/>
    </row>
    <row r="1113" spans="11:20">
      <c r="K1113" s="43"/>
      <c r="T1113" s="26"/>
    </row>
    <row r="1114" spans="11:20">
      <c r="K1114" s="43"/>
      <c r="T1114" s="26"/>
    </row>
    <row r="1115" spans="11:20">
      <c r="K1115" s="43"/>
      <c r="T1115" s="26"/>
    </row>
    <row r="1116" spans="11:20">
      <c r="K1116" s="43"/>
      <c r="T1116" s="26"/>
    </row>
    <row r="1117" spans="11:20">
      <c r="K1117" s="43"/>
      <c r="T1117" s="26"/>
    </row>
    <row r="1118" spans="11:20">
      <c r="K1118" s="43"/>
      <c r="T1118" s="26"/>
    </row>
    <row r="1119" spans="11:20">
      <c r="K1119" s="43"/>
      <c r="T1119" s="26"/>
    </row>
    <row r="1120" spans="11:20">
      <c r="K1120" s="43"/>
      <c r="T1120" s="26"/>
    </row>
    <row r="1121" spans="11:20">
      <c r="K1121" s="43"/>
      <c r="T1121" s="26"/>
    </row>
    <row r="1122" spans="11:20">
      <c r="K1122" s="43"/>
      <c r="T1122" s="26"/>
    </row>
    <row r="1123" spans="11:20">
      <c r="K1123" s="43"/>
      <c r="T1123" s="26"/>
    </row>
    <row r="1124" spans="11:20">
      <c r="K1124" s="43"/>
      <c r="T1124" s="26"/>
    </row>
    <row r="1125" spans="11:20">
      <c r="K1125" s="43"/>
      <c r="T1125" s="26"/>
    </row>
    <row r="1126" spans="11:20">
      <c r="K1126" s="43"/>
      <c r="T1126" s="26"/>
    </row>
    <row r="1127" spans="11:20">
      <c r="K1127" s="43"/>
      <c r="T1127" s="26"/>
    </row>
    <row r="1128" spans="11:20">
      <c r="K1128" s="43"/>
      <c r="T1128" s="26"/>
    </row>
    <row r="1129" spans="11:20">
      <c r="K1129" s="43"/>
      <c r="T1129" s="26"/>
    </row>
    <row r="1130" spans="11:20">
      <c r="K1130" s="43"/>
      <c r="T1130" s="26"/>
    </row>
    <row r="1131" spans="11:20">
      <c r="K1131" s="43"/>
      <c r="T1131" s="26"/>
    </row>
    <row r="1132" spans="11:20">
      <c r="K1132" s="43"/>
      <c r="T1132" s="26"/>
    </row>
    <row r="1133" spans="11:20">
      <c r="K1133" s="43"/>
      <c r="T1133" s="26"/>
    </row>
    <row r="1134" spans="11:20">
      <c r="K1134" s="43"/>
      <c r="T1134" s="26"/>
    </row>
    <row r="1135" spans="11:20">
      <c r="K1135" s="43"/>
      <c r="T1135" s="26"/>
    </row>
    <row r="1136" spans="11:20">
      <c r="K1136" s="43"/>
      <c r="T1136" s="26"/>
    </row>
    <row r="1137" spans="11:20">
      <c r="K1137" s="43"/>
      <c r="T1137" s="26"/>
    </row>
    <row r="1138" spans="11:20">
      <c r="K1138" s="43"/>
      <c r="T1138" s="26"/>
    </row>
    <row r="1139" spans="11:20">
      <c r="K1139" s="43"/>
      <c r="T1139" s="26"/>
    </row>
    <row r="1140" spans="11:20">
      <c r="K1140" s="43"/>
      <c r="T1140" s="26"/>
    </row>
    <row r="1141" spans="11:20">
      <c r="K1141" s="43"/>
      <c r="T1141" s="26"/>
    </row>
    <row r="1142" spans="11:20">
      <c r="K1142" s="43"/>
      <c r="T1142" s="26"/>
    </row>
    <row r="1143" spans="11:20">
      <c r="K1143" s="43"/>
      <c r="T1143" s="26"/>
    </row>
    <row r="1144" spans="11:20">
      <c r="K1144" s="43"/>
      <c r="T1144" s="26"/>
    </row>
    <row r="1145" spans="11:20">
      <c r="K1145" s="43"/>
      <c r="T1145" s="26"/>
    </row>
    <row r="1146" spans="11:20">
      <c r="K1146" s="43"/>
      <c r="T1146" s="26"/>
    </row>
    <row r="1147" spans="11:20">
      <c r="K1147" s="43"/>
      <c r="T1147" s="26"/>
    </row>
    <row r="1148" spans="11:20">
      <c r="K1148" s="43"/>
      <c r="T1148" s="26"/>
    </row>
    <row r="1149" spans="11:20">
      <c r="K1149" s="43"/>
      <c r="T1149" s="26"/>
    </row>
    <row r="1150" spans="11:20">
      <c r="K1150" s="43"/>
      <c r="T1150" s="26"/>
    </row>
    <row r="1151" spans="11:20">
      <c r="K1151" s="43"/>
      <c r="T1151" s="26"/>
    </row>
    <row r="1152" spans="11:20">
      <c r="K1152" s="43"/>
      <c r="T1152" s="26"/>
    </row>
    <row r="1153" spans="11:20">
      <c r="K1153" s="43"/>
      <c r="T1153" s="26"/>
    </row>
    <row r="1154" spans="11:20">
      <c r="K1154" s="43"/>
      <c r="T1154" s="26"/>
    </row>
    <row r="1155" spans="11:20">
      <c r="K1155" s="43"/>
      <c r="T1155" s="26"/>
    </row>
    <row r="1156" spans="11:20">
      <c r="K1156" s="43"/>
      <c r="T1156" s="26"/>
    </row>
    <row r="1157" spans="11:20">
      <c r="K1157" s="43"/>
      <c r="T1157" s="26"/>
    </row>
    <row r="1158" spans="11:20">
      <c r="K1158" s="43"/>
      <c r="T1158" s="26"/>
    </row>
    <row r="1159" spans="11:20">
      <c r="K1159" s="43"/>
      <c r="T1159" s="26"/>
    </row>
    <row r="1160" spans="11:20">
      <c r="K1160" s="43"/>
      <c r="T1160" s="26"/>
    </row>
    <row r="1161" spans="11:20">
      <c r="K1161" s="43"/>
      <c r="T1161" s="26"/>
    </row>
    <row r="1162" spans="11:20">
      <c r="K1162" s="43"/>
      <c r="T1162" s="26"/>
    </row>
    <row r="1163" spans="11:20">
      <c r="K1163" s="43"/>
      <c r="T1163" s="26"/>
    </row>
    <row r="1164" spans="11:20">
      <c r="K1164" s="43"/>
      <c r="T1164" s="26"/>
    </row>
    <row r="1165" spans="11:20">
      <c r="K1165" s="43"/>
      <c r="T1165" s="26"/>
    </row>
    <row r="1166" spans="11:20">
      <c r="K1166" s="43"/>
      <c r="T1166" s="26"/>
    </row>
    <row r="1167" spans="11:20">
      <c r="K1167" s="43"/>
      <c r="T1167" s="26"/>
    </row>
    <row r="1168" spans="11:20">
      <c r="K1168" s="43"/>
      <c r="T1168" s="26"/>
    </row>
    <row r="1169" spans="11:20">
      <c r="K1169" s="43"/>
      <c r="T1169" s="26"/>
    </row>
    <row r="1170" spans="11:20">
      <c r="K1170" s="43"/>
      <c r="T1170" s="26"/>
    </row>
    <row r="1171" spans="11:20">
      <c r="K1171" s="43"/>
      <c r="T1171" s="26"/>
    </row>
    <row r="1172" spans="11:20">
      <c r="K1172" s="43"/>
      <c r="T1172" s="26"/>
    </row>
    <row r="1173" spans="11:20">
      <c r="K1173" s="43"/>
      <c r="T1173" s="26"/>
    </row>
    <row r="1174" spans="11:20">
      <c r="K1174" s="43"/>
      <c r="T1174" s="26"/>
    </row>
    <row r="1175" spans="11:20">
      <c r="K1175" s="43"/>
      <c r="T1175" s="26"/>
    </row>
    <row r="1176" spans="11:20">
      <c r="K1176" s="43"/>
      <c r="T1176" s="26"/>
    </row>
    <row r="1177" spans="11:20">
      <c r="K1177" s="43"/>
      <c r="T1177" s="26"/>
    </row>
    <row r="1178" spans="11:20">
      <c r="K1178" s="43"/>
      <c r="T1178" s="26"/>
    </row>
    <row r="1179" spans="11:20">
      <c r="K1179" s="43"/>
      <c r="T1179" s="26"/>
    </row>
    <row r="1180" spans="11:20">
      <c r="K1180" s="43"/>
      <c r="T1180" s="26"/>
    </row>
    <row r="1181" spans="11:20">
      <c r="K1181" s="43"/>
      <c r="T1181" s="26"/>
    </row>
    <row r="1182" spans="11:20">
      <c r="K1182" s="43"/>
      <c r="T1182" s="26"/>
    </row>
    <row r="1183" spans="11:20">
      <c r="K1183" s="43"/>
      <c r="T1183" s="26"/>
    </row>
    <row r="1184" spans="11:20">
      <c r="K1184" s="43"/>
      <c r="T1184" s="26"/>
    </row>
    <row r="1185" spans="11:20">
      <c r="K1185" s="43"/>
      <c r="T1185" s="26"/>
    </row>
    <row r="1186" spans="11:20">
      <c r="K1186" s="43"/>
      <c r="T1186" s="26"/>
    </row>
    <row r="1187" spans="11:20">
      <c r="K1187" s="43"/>
      <c r="T1187" s="26"/>
    </row>
    <row r="1188" spans="11:20">
      <c r="K1188" s="43"/>
      <c r="T1188" s="26"/>
    </row>
    <row r="1189" spans="11:20">
      <c r="K1189" s="43"/>
      <c r="T1189" s="26"/>
    </row>
    <row r="1190" spans="11:20">
      <c r="K1190" s="43"/>
      <c r="T1190" s="26"/>
    </row>
    <row r="1191" spans="11:20">
      <c r="K1191" s="43"/>
      <c r="T1191" s="26"/>
    </row>
    <row r="1192" spans="11:20">
      <c r="K1192" s="43"/>
      <c r="T1192" s="26"/>
    </row>
    <row r="1193" spans="11:20">
      <c r="K1193" s="43"/>
      <c r="T1193" s="26"/>
    </row>
    <row r="1194" spans="11:20">
      <c r="K1194" s="43"/>
      <c r="T1194" s="26"/>
    </row>
    <row r="1195" spans="11:20">
      <c r="K1195" s="43"/>
      <c r="T1195" s="26"/>
    </row>
    <row r="1196" spans="11:20">
      <c r="K1196" s="43"/>
      <c r="T1196" s="26"/>
    </row>
    <row r="1197" spans="11:20">
      <c r="K1197" s="43"/>
      <c r="T1197" s="26"/>
    </row>
    <row r="1198" spans="11:20">
      <c r="K1198" s="43"/>
      <c r="T1198" s="26"/>
    </row>
    <row r="1199" spans="11:20">
      <c r="K1199" s="43"/>
      <c r="T1199" s="26"/>
    </row>
    <row r="1200" spans="11:20">
      <c r="K1200" s="43"/>
      <c r="T1200" s="26"/>
    </row>
    <row r="1201" spans="11:20">
      <c r="K1201" s="43"/>
      <c r="T1201" s="26"/>
    </row>
    <row r="1202" spans="11:20">
      <c r="K1202" s="43"/>
      <c r="T1202" s="26"/>
    </row>
    <row r="1203" spans="11:20">
      <c r="K1203" s="43"/>
      <c r="T1203" s="26"/>
    </row>
    <row r="1204" spans="11:20">
      <c r="K1204" s="43"/>
      <c r="T1204" s="26"/>
    </row>
    <row r="1205" spans="11:20">
      <c r="K1205" s="43"/>
      <c r="T1205" s="26"/>
    </row>
    <row r="1206" spans="11:20">
      <c r="K1206" s="43"/>
      <c r="T1206" s="26"/>
    </row>
    <row r="1207" spans="11:20">
      <c r="K1207" s="43"/>
      <c r="T1207" s="26"/>
    </row>
    <row r="1208" spans="11:20">
      <c r="K1208" s="43"/>
      <c r="T1208" s="26"/>
    </row>
    <row r="1209" spans="11:20">
      <c r="K1209" s="43"/>
      <c r="T1209" s="26"/>
    </row>
    <row r="1210" spans="11:20">
      <c r="K1210" s="43"/>
      <c r="T1210" s="26"/>
    </row>
    <row r="1211" spans="11:20">
      <c r="K1211" s="43"/>
      <c r="T1211" s="26"/>
    </row>
    <row r="1212" spans="11:20">
      <c r="K1212" s="43"/>
      <c r="T1212" s="26"/>
    </row>
    <row r="1213" spans="11:20">
      <c r="K1213" s="43"/>
      <c r="T1213" s="26"/>
    </row>
    <row r="1214" spans="11:20">
      <c r="K1214" s="43"/>
      <c r="T1214" s="26"/>
    </row>
    <row r="1215" spans="11:20">
      <c r="K1215" s="43"/>
      <c r="T1215" s="26"/>
    </row>
    <row r="1216" spans="11:20">
      <c r="K1216" s="43"/>
      <c r="T1216" s="26"/>
    </row>
    <row r="1217" spans="11:20">
      <c r="K1217" s="43"/>
      <c r="T1217" s="26"/>
    </row>
    <row r="1218" spans="11:20">
      <c r="K1218" s="43"/>
      <c r="T1218" s="26"/>
    </row>
    <row r="1219" spans="11:20">
      <c r="K1219" s="43"/>
      <c r="T1219" s="26"/>
    </row>
    <row r="1220" spans="11:20">
      <c r="K1220" s="43"/>
      <c r="T1220" s="26"/>
    </row>
    <row r="1221" spans="11:20">
      <c r="K1221" s="43"/>
      <c r="T1221" s="26"/>
    </row>
    <row r="1222" spans="11:20">
      <c r="K1222" s="43"/>
      <c r="T1222" s="26"/>
    </row>
    <row r="1223" spans="11:20">
      <c r="K1223" s="43"/>
      <c r="T1223" s="26"/>
    </row>
    <row r="1224" spans="11:20">
      <c r="K1224" s="43"/>
      <c r="T1224" s="26"/>
    </row>
    <row r="1225" spans="11:20">
      <c r="K1225" s="43"/>
      <c r="T1225" s="26"/>
    </row>
    <row r="1226" spans="11:20">
      <c r="K1226" s="43"/>
      <c r="T1226" s="26"/>
    </row>
    <row r="1227" spans="11:20">
      <c r="K1227" s="43"/>
      <c r="T1227" s="26"/>
    </row>
    <row r="1228" spans="11:20">
      <c r="K1228" s="43"/>
      <c r="T1228" s="26"/>
    </row>
    <row r="1229" spans="11:20">
      <c r="K1229" s="43"/>
      <c r="T1229" s="26"/>
    </row>
    <row r="1230" spans="11:20">
      <c r="K1230" s="43"/>
      <c r="T1230" s="26"/>
    </row>
    <row r="1231" spans="11:20">
      <c r="K1231" s="43"/>
      <c r="T1231" s="26"/>
    </row>
    <row r="1232" spans="11:20">
      <c r="K1232" s="43"/>
      <c r="T1232" s="26"/>
    </row>
    <row r="1233" spans="11:20">
      <c r="K1233" s="43"/>
      <c r="T1233" s="26"/>
    </row>
    <row r="1234" spans="11:20">
      <c r="K1234" s="43"/>
      <c r="T1234" s="26"/>
    </row>
    <row r="1235" spans="11:20">
      <c r="K1235" s="43"/>
      <c r="T1235" s="26"/>
    </row>
    <row r="1236" spans="11:20">
      <c r="K1236" s="43"/>
      <c r="T1236" s="26"/>
    </row>
    <row r="1237" spans="11:20">
      <c r="K1237" s="43"/>
      <c r="T1237" s="26"/>
    </row>
    <row r="1238" spans="11:20">
      <c r="K1238" s="43"/>
      <c r="T1238" s="26"/>
    </row>
    <row r="1239" spans="11:20">
      <c r="K1239" s="43"/>
      <c r="T1239" s="26"/>
    </row>
    <row r="1240" spans="11:20">
      <c r="K1240" s="43"/>
      <c r="T1240" s="26"/>
    </row>
    <row r="1241" spans="11:20">
      <c r="K1241" s="43"/>
      <c r="T1241" s="26"/>
    </row>
    <row r="1242" spans="11:20">
      <c r="K1242" s="43"/>
      <c r="T1242" s="26"/>
    </row>
    <row r="1243" spans="11:20">
      <c r="K1243" s="43"/>
      <c r="T1243" s="26"/>
    </row>
    <row r="1244" spans="11:20">
      <c r="K1244" s="43"/>
      <c r="T1244" s="26"/>
    </row>
    <row r="1245" spans="11:20">
      <c r="K1245" s="43"/>
      <c r="T1245" s="26"/>
    </row>
    <row r="1246" spans="11:20">
      <c r="K1246" s="43"/>
      <c r="T1246" s="26"/>
    </row>
    <row r="1247" spans="11:20">
      <c r="K1247" s="43"/>
      <c r="T1247" s="26"/>
    </row>
    <row r="1248" spans="11:20">
      <c r="K1248" s="43"/>
      <c r="T1248" s="26"/>
    </row>
    <row r="1249" spans="11:20">
      <c r="K1249" s="43"/>
      <c r="T1249" s="26"/>
    </row>
    <row r="1250" spans="11:20">
      <c r="K1250" s="43"/>
      <c r="T1250" s="26"/>
    </row>
    <row r="1251" spans="11:20">
      <c r="K1251" s="43"/>
      <c r="T1251" s="26"/>
    </row>
    <row r="1252" spans="11:20">
      <c r="K1252" s="43"/>
      <c r="T1252" s="26"/>
    </row>
    <row r="1253" spans="11:20">
      <c r="K1253" s="43"/>
      <c r="T1253" s="26"/>
    </row>
    <row r="1254" spans="11:20">
      <c r="K1254" s="43"/>
      <c r="T1254" s="26"/>
    </row>
    <row r="1255" spans="11:20">
      <c r="K1255" s="43"/>
      <c r="T1255" s="26"/>
    </row>
    <row r="1256" spans="11:20">
      <c r="K1256" s="43"/>
      <c r="T1256" s="26"/>
    </row>
    <row r="1257" spans="11:20">
      <c r="K1257" s="43"/>
      <c r="T1257" s="26"/>
    </row>
    <row r="1258" spans="11:20">
      <c r="K1258" s="43"/>
      <c r="T1258" s="26"/>
    </row>
    <row r="1259" spans="11:20">
      <c r="K1259" s="43"/>
      <c r="T1259" s="26"/>
    </row>
    <row r="1260" spans="11:20">
      <c r="K1260" s="43"/>
      <c r="T1260" s="26"/>
    </row>
    <row r="1261" spans="11:20">
      <c r="K1261" s="43"/>
      <c r="T1261" s="26"/>
    </row>
    <row r="1262" spans="11:20">
      <c r="K1262" s="43"/>
      <c r="T1262" s="26"/>
    </row>
    <row r="1263" spans="11:20">
      <c r="K1263" s="43"/>
      <c r="T1263" s="26"/>
    </row>
    <row r="1264" spans="11:20">
      <c r="K1264" s="43"/>
      <c r="T1264" s="26"/>
    </row>
    <row r="1265" spans="11:20">
      <c r="K1265" s="43"/>
      <c r="T1265" s="26"/>
    </row>
    <row r="1266" spans="11:20">
      <c r="K1266" s="43"/>
      <c r="T1266" s="26"/>
    </row>
    <row r="1267" spans="11:20">
      <c r="K1267" s="43"/>
      <c r="T1267" s="26"/>
    </row>
    <row r="1268" spans="11:20">
      <c r="K1268" s="43"/>
      <c r="T1268" s="26"/>
    </row>
    <row r="1269" spans="11:20">
      <c r="K1269" s="43"/>
      <c r="T1269" s="26"/>
    </row>
    <row r="1270" spans="11:20">
      <c r="K1270" s="43"/>
      <c r="T1270" s="26"/>
    </row>
    <row r="1271" spans="11:20">
      <c r="K1271" s="43"/>
      <c r="T1271" s="26"/>
    </row>
    <row r="1272" spans="11:20">
      <c r="K1272" s="43"/>
      <c r="T1272" s="26"/>
    </row>
    <row r="1273" spans="11:20">
      <c r="K1273" s="43"/>
      <c r="T1273" s="26"/>
    </row>
    <row r="1274" spans="11:20">
      <c r="K1274" s="43"/>
      <c r="T1274" s="26"/>
    </row>
    <row r="1275" spans="11:20">
      <c r="K1275" s="43"/>
      <c r="T1275" s="26"/>
    </row>
    <row r="1276" spans="11:20">
      <c r="K1276" s="43"/>
      <c r="T1276" s="26"/>
    </row>
    <row r="1277" spans="11:20">
      <c r="K1277" s="43"/>
      <c r="T1277" s="26"/>
    </row>
    <row r="1278" spans="11:20">
      <c r="K1278" s="43"/>
      <c r="T1278" s="26"/>
    </row>
    <row r="1279" spans="11:20">
      <c r="K1279" s="43"/>
      <c r="T1279" s="26"/>
    </row>
    <row r="1280" spans="11:20">
      <c r="K1280" s="43"/>
      <c r="T1280" s="26"/>
    </row>
    <row r="1281" spans="11:20">
      <c r="K1281" s="43"/>
      <c r="T1281" s="26"/>
    </row>
    <row r="1282" spans="11:20">
      <c r="K1282" s="43"/>
      <c r="T1282" s="26"/>
    </row>
    <row r="1283" spans="11:20">
      <c r="K1283" s="43"/>
      <c r="T1283" s="26"/>
    </row>
    <row r="1284" spans="11:20">
      <c r="K1284" s="43"/>
      <c r="T1284" s="26"/>
    </row>
    <row r="1285" spans="11:20">
      <c r="K1285" s="43"/>
      <c r="T1285" s="26"/>
    </row>
    <row r="1286" spans="11:20">
      <c r="K1286" s="43"/>
      <c r="T1286" s="26"/>
    </row>
    <row r="1287" spans="11:20">
      <c r="K1287" s="43"/>
      <c r="T1287" s="26"/>
    </row>
    <row r="1288" spans="11:20">
      <c r="K1288" s="43"/>
      <c r="T1288" s="26"/>
    </row>
    <row r="1289" spans="11:20">
      <c r="K1289" s="43"/>
      <c r="T1289" s="26"/>
    </row>
    <row r="1290" spans="11:20">
      <c r="K1290" s="43"/>
      <c r="T1290" s="26"/>
    </row>
    <row r="1291" spans="11:20">
      <c r="K1291" s="43"/>
      <c r="T1291" s="26"/>
    </row>
    <row r="1292" spans="11:20">
      <c r="K1292" s="43"/>
      <c r="T1292" s="26"/>
    </row>
    <row r="1293" spans="11:20">
      <c r="K1293" s="43"/>
      <c r="T1293" s="26"/>
    </row>
    <row r="1294" spans="11:20">
      <c r="K1294" s="43"/>
      <c r="T1294" s="26"/>
    </row>
    <row r="1295" spans="11:20">
      <c r="K1295" s="43"/>
      <c r="T1295" s="26"/>
    </row>
    <row r="1296" spans="11:20">
      <c r="K1296" s="43"/>
      <c r="T1296" s="26"/>
    </row>
    <row r="1297" spans="11:20">
      <c r="K1297" s="43"/>
      <c r="T1297" s="26"/>
    </row>
    <row r="1298" spans="11:20">
      <c r="K1298" s="43"/>
      <c r="T1298" s="26"/>
    </row>
    <row r="1299" spans="11:20">
      <c r="K1299" s="43"/>
      <c r="T1299" s="26"/>
    </row>
    <row r="1300" spans="11:20">
      <c r="K1300" s="43"/>
      <c r="T1300" s="26"/>
    </row>
    <row r="1301" spans="11:20">
      <c r="K1301" s="43"/>
      <c r="T1301" s="26"/>
    </row>
    <row r="1302" spans="11:20">
      <c r="K1302" s="43"/>
      <c r="T1302" s="26"/>
    </row>
    <row r="1303" spans="11:20">
      <c r="K1303" s="43"/>
      <c r="T1303" s="26"/>
    </row>
    <row r="1304" spans="11:20">
      <c r="K1304" s="43"/>
      <c r="T1304" s="26"/>
    </row>
    <row r="1305" spans="11:20">
      <c r="K1305" s="43"/>
      <c r="T1305" s="26"/>
    </row>
    <row r="1306" spans="11:20">
      <c r="K1306" s="43"/>
      <c r="T1306" s="26"/>
    </row>
    <row r="1307" spans="11:20">
      <c r="K1307" s="43"/>
      <c r="T1307" s="26"/>
    </row>
    <row r="1308" spans="11:20">
      <c r="K1308" s="43"/>
      <c r="T1308" s="26"/>
    </row>
    <row r="1309" spans="11:20">
      <c r="K1309" s="43"/>
      <c r="T1309" s="26"/>
    </row>
    <row r="1310" spans="11:20">
      <c r="K1310" s="43"/>
      <c r="T1310" s="26"/>
    </row>
    <row r="1311" spans="11:20">
      <c r="K1311" s="43"/>
      <c r="T1311" s="26"/>
    </row>
    <row r="1312" spans="11:20">
      <c r="K1312" s="43"/>
      <c r="T1312" s="26"/>
    </row>
    <row r="1313" spans="11:20">
      <c r="K1313" s="43"/>
      <c r="T1313" s="26"/>
    </row>
    <row r="1314" spans="11:20">
      <c r="K1314" s="43"/>
      <c r="T1314" s="26"/>
    </row>
    <row r="1315" spans="11:20">
      <c r="K1315" s="43"/>
      <c r="T1315" s="26"/>
    </row>
    <row r="1316" spans="11:20">
      <c r="K1316" s="43"/>
      <c r="T1316" s="26"/>
    </row>
    <row r="1317" spans="11:20">
      <c r="K1317" s="43"/>
      <c r="T1317" s="26"/>
    </row>
    <row r="1318" spans="11:20">
      <c r="K1318" s="43"/>
      <c r="T1318" s="26"/>
    </row>
    <row r="1319" spans="11:20">
      <c r="K1319" s="43"/>
      <c r="T1319" s="26"/>
    </row>
    <row r="1320" spans="11:20">
      <c r="K1320" s="43"/>
      <c r="T1320" s="26"/>
    </row>
    <row r="1321" spans="11:20">
      <c r="K1321" s="43"/>
      <c r="T1321" s="26"/>
    </row>
    <row r="1322" spans="11:20">
      <c r="K1322" s="43"/>
      <c r="T1322" s="26"/>
    </row>
    <row r="1323" spans="11:20">
      <c r="K1323" s="43"/>
      <c r="T1323" s="26"/>
    </row>
    <row r="1324" spans="11:20">
      <c r="K1324" s="43"/>
      <c r="T1324" s="26"/>
    </row>
    <row r="1325" spans="11:20">
      <c r="K1325" s="43"/>
      <c r="T1325" s="26"/>
    </row>
    <row r="1326" spans="11:20">
      <c r="K1326" s="43"/>
      <c r="T1326" s="26"/>
    </row>
    <row r="1327" spans="11:20">
      <c r="K1327" s="43"/>
      <c r="T1327" s="26"/>
    </row>
    <row r="1328" spans="11:20">
      <c r="K1328" s="43"/>
      <c r="T1328" s="26"/>
    </row>
    <row r="1329" spans="11:20">
      <c r="K1329" s="43"/>
      <c r="T1329" s="26"/>
    </row>
    <row r="1330" spans="11:20">
      <c r="K1330" s="43"/>
      <c r="T1330" s="26"/>
    </row>
    <row r="1331" spans="11:20">
      <c r="K1331" s="43"/>
      <c r="T1331" s="26"/>
    </row>
    <row r="1332" spans="11:20">
      <c r="K1332" s="43"/>
      <c r="T1332" s="26"/>
    </row>
    <row r="1333" spans="11:20">
      <c r="K1333" s="43"/>
      <c r="T1333" s="26"/>
    </row>
    <row r="1334" spans="11:20">
      <c r="K1334" s="43"/>
      <c r="T1334" s="26"/>
    </row>
    <row r="1335" spans="11:20">
      <c r="K1335" s="43"/>
      <c r="T1335" s="26"/>
    </row>
    <row r="1336" spans="11:20">
      <c r="K1336" s="43"/>
      <c r="T1336" s="26"/>
    </row>
    <row r="1337" spans="11:20">
      <c r="K1337" s="43"/>
      <c r="T1337" s="26"/>
    </row>
    <row r="1338" spans="11:20">
      <c r="K1338" s="43"/>
      <c r="T1338" s="26"/>
    </row>
    <row r="1339" spans="11:20">
      <c r="K1339" s="43"/>
      <c r="T1339" s="26"/>
    </row>
    <row r="1340" spans="11:20">
      <c r="K1340" s="43"/>
      <c r="T1340" s="26"/>
    </row>
    <row r="1341" spans="11:20">
      <c r="K1341" s="43"/>
      <c r="T1341" s="26"/>
    </row>
    <row r="1342" spans="11:20">
      <c r="K1342" s="43"/>
      <c r="T1342" s="26"/>
    </row>
    <row r="1343" spans="11:20">
      <c r="K1343" s="43"/>
      <c r="T1343" s="26"/>
    </row>
    <row r="1344" spans="11:20">
      <c r="K1344" s="43"/>
      <c r="T1344" s="26"/>
    </row>
    <row r="1345" spans="11:20">
      <c r="K1345" s="43"/>
      <c r="T1345" s="26"/>
    </row>
    <row r="1346" spans="11:20">
      <c r="K1346" s="43"/>
      <c r="T1346" s="26"/>
    </row>
    <row r="1347" spans="11:20">
      <c r="K1347" s="43"/>
      <c r="T1347" s="26"/>
    </row>
    <row r="1348" spans="11:20">
      <c r="K1348" s="43"/>
      <c r="T1348" s="26"/>
    </row>
    <row r="1349" spans="11:20">
      <c r="K1349" s="43"/>
      <c r="T1349" s="26"/>
    </row>
    <row r="1350" spans="11:20">
      <c r="K1350" s="43"/>
      <c r="T1350" s="26"/>
    </row>
    <row r="1351" spans="11:20">
      <c r="K1351" s="43"/>
      <c r="T1351" s="26"/>
    </row>
    <row r="1352" spans="11:20">
      <c r="K1352" s="43"/>
      <c r="T1352" s="26"/>
    </row>
    <row r="1353" spans="11:20">
      <c r="K1353" s="43"/>
      <c r="T1353" s="26"/>
    </row>
    <row r="1354" spans="11:20">
      <c r="K1354" s="43"/>
      <c r="T1354" s="26"/>
    </row>
    <row r="1355" spans="11:20">
      <c r="K1355" s="43"/>
      <c r="T1355" s="26"/>
    </row>
    <row r="1356" spans="11:20">
      <c r="K1356" s="43"/>
      <c r="T1356" s="26"/>
    </row>
    <row r="1357" spans="11:20">
      <c r="K1357" s="43"/>
      <c r="T1357" s="26"/>
    </row>
    <row r="1358" spans="11:20">
      <c r="K1358" s="43"/>
      <c r="T1358" s="26"/>
    </row>
    <row r="1359" spans="11:20">
      <c r="K1359" s="43"/>
      <c r="T1359" s="26"/>
    </row>
    <row r="1360" spans="11:20">
      <c r="K1360" s="43"/>
      <c r="T1360" s="26"/>
    </row>
    <row r="1361" spans="11:20">
      <c r="K1361" s="43"/>
      <c r="T1361" s="26"/>
    </row>
    <row r="1362" spans="11:20">
      <c r="K1362" s="43"/>
      <c r="T1362" s="26"/>
    </row>
    <row r="1363" spans="11:20">
      <c r="K1363" s="43"/>
      <c r="T1363" s="26"/>
    </row>
    <row r="1364" spans="11:20">
      <c r="K1364" s="43"/>
      <c r="T1364" s="26"/>
    </row>
    <row r="1365" spans="11:20">
      <c r="K1365" s="43"/>
      <c r="T1365" s="26"/>
    </row>
    <row r="1366" spans="11:20">
      <c r="K1366" s="43"/>
      <c r="T1366" s="26"/>
    </row>
    <row r="1367" spans="11:20">
      <c r="K1367" s="43"/>
      <c r="T1367" s="26"/>
    </row>
    <row r="1368" spans="11:20">
      <c r="K1368" s="43"/>
      <c r="T1368" s="26"/>
    </row>
    <row r="1369" spans="11:20">
      <c r="K1369" s="43"/>
      <c r="T1369" s="26"/>
    </row>
    <row r="1370" spans="11:20">
      <c r="K1370" s="43"/>
      <c r="T1370" s="26"/>
    </row>
    <row r="1371" spans="11:20">
      <c r="K1371" s="43"/>
      <c r="T1371" s="26"/>
    </row>
    <row r="1372" spans="11:20">
      <c r="K1372" s="43"/>
      <c r="T1372" s="26"/>
    </row>
    <row r="1373" spans="11:20">
      <c r="K1373" s="43"/>
      <c r="T1373" s="26"/>
    </row>
    <row r="1374" spans="11:20">
      <c r="K1374" s="43"/>
      <c r="T1374" s="26"/>
    </row>
    <row r="1375" spans="11:20">
      <c r="K1375" s="43"/>
      <c r="T1375" s="26"/>
    </row>
    <row r="1376" spans="11:20">
      <c r="K1376" s="43"/>
      <c r="T1376" s="26"/>
    </row>
    <row r="1377" spans="11:20">
      <c r="K1377" s="43"/>
      <c r="T1377" s="26"/>
    </row>
    <row r="1378" spans="11:20">
      <c r="K1378" s="43"/>
      <c r="T1378" s="26"/>
    </row>
    <row r="1379" spans="11:20">
      <c r="K1379" s="43"/>
      <c r="T1379" s="26"/>
    </row>
    <row r="1380" spans="11:20">
      <c r="K1380" s="43"/>
      <c r="T1380" s="26"/>
    </row>
    <row r="1381" spans="11:20">
      <c r="K1381" s="43"/>
      <c r="T1381" s="26"/>
    </row>
    <row r="1382" spans="11:20">
      <c r="K1382" s="43"/>
      <c r="T1382" s="26"/>
    </row>
    <row r="1383" spans="11:20">
      <c r="K1383" s="43"/>
      <c r="T1383" s="26"/>
    </row>
    <row r="1384" spans="11:20">
      <c r="K1384" s="43"/>
      <c r="T1384" s="26"/>
    </row>
    <row r="1385" spans="11:20">
      <c r="K1385" s="43"/>
      <c r="T1385" s="26"/>
    </row>
    <row r="1386" spans="11:20">
      <c r="K1386" s="43"/>
      <c r="T1386" s="26"/>
    </row>
    <row r="1387" spans="11:20">
      <c r="K1387" s="43"/>
      <c r="T1387" s="26"/>
    </row>
    <row r="1388" spans="11:20">
      <c r="K1388" s="43"/>
      <c r="T1388" s="26"/>
    </row>
    <row r="1389" spans="11:20">
      <c r="K1389" s="43"/>
      <c r="T1389" s="26"/>
    </row>
    <row r="1390" spans="11:20">
      <c r="K1390" s="43"/>
      <c r="T1390" s="26"/>
    </row>
    <row r="1391" spans="11:20">
      <c r="K1391" s="43"/>
      <c r="T1391" s="26"/>
    </row>
    <row r="1392" spans="11:20">
      <c r="K1392" s="43"/>
      <c r="T1392" s="26"/>
    </row>
    <row r="1393" spans="11:20">
      <c r="K1393" s="43"/>
      <c r="T1393" s="26"/>
    </row>
    <row r="1394" spans="11:20">
      <c r="K1394" s="43"/>
      <c r="T1394" s="26"/>
    </row>
    <row r="1395" spans="11:20">
      <c r="K1395" s="43"/>
      <c r="T1395" s="26"/>
    </row>
    <row r="1396" spans="11:20">
      <c r="K1396" s="43"/>
      <c r="T1396" s="26"/>
    </row>
    <row r="1397" spans="11:20">
      <c r="K1397" s="43"/>
      <c r="T1397" s="26"/>
    </row>
    <row r="1398" spans="11:20">
      <c r="K1398" s="43"/>
      <c r="T1398" s="26"/>
    </row>
    <row r="1399" spans="11:20">
      <c r="K1399" s="43"/>
      <c r="T1399" s="26"/>
    </row>
    <row r="1400" spans="11:20">
      <c r="K1400" s="43"/>
      <c r="T1400" s="26"/>
    </row>
    <row r="1401" spans="11:20">
      <c r="K1401" s="43"/>
      <c r="T1401" s="26"/>
    </row>
    <row r="1402" spans="11:20">
      <c r="K1402" s="43"/>
      <c r="T1402" s="26"/>
    </row>
    <row r="1403" spans="11:20">
      <c r="K1403" s="43"/>
      <c r="T1403" s="26"/>
    </row>
    <row r="1404" spans="11:20">
      <c r="K1404" s="43"/>
      <c r="T1404" s="26"/>
    </row>
    <row r="1405" spans="11:20">
      <c r="K1405" s="43"/>
      <c r="T1405" s="26"/>
    </row>
    <row r="1406" spans="11:20">
      <c r="K1406" s="43"/>
      <c r="T1406" s="26"/>
    </row>
    <row r="1407" spans="11:20">
      <c r="K1407" s="43"/>
      <c r="T1407" s="26"/>
    </row>
    <row r="1408" spans="11:20">
      <c r="K1408" s="43"/>
      <c r="T1408" s="26"/>
    </row>
    <row r="1409" spans="11:20">
      <c r="K1409" s="43"/>
      <c r="T1409" s="26"/>
    </row>
    <row r="1410" spans="11:20">
      <c r="K1410" s="43"/>
      <c r="T1410" s="26"/>
    </row>
    <row r="1411" spans="11:20">
      <c r="K1411" s="43"/>
      <c r="T1411" s="26"/>
    </row>
    <row r="1412" spans="11:20">
      <c r="K1412" s="43"/>
      <c r="T1412" s="26"/>
    </row>
    <row r="1413" spans="11:20">
      <c r="K1413" s="43"/>
      <c r="T1413" s="26"/>
    </row>
    <row r="1414" spans="11:20">
      <c r="K1414" s="43"/>
      <c r="T1414" s="26"/>
    </row>
    <row r="1415" spans="11:20">
      <c r="K1415" s="43"/>
      <c r="T1415" s="26"/>
    </row>
    <row r="1416" spans="11:20">
      <c r="K1416" s="43"/>
      <c r="T1416" s="26"/>
    </row>
    <row r="1417" spans="11:20">
      <c r="K1417" s="43"/>
      <c r="T1417" s="26"/>
    </row>
    <row r="1418" spans="11:20">
      <c r="K1418" s="43"/>
      <c r="T1418" s="26"/>
    </row>
    <row r="1419" spans="11:20">
      <c r="K1419" s="43"/>
      <c r="T1419" s="26"/>
    </row>
    <row r="1420" spans="11:20">
      <c r="K1420" s="43"/>
      <c r="T1420" s="26"/>
    </row>
    <row r="1421" spans="11:20">
      <c r="K1421" s="43"/>
      <c r="T1421" s="26"/>
    </row>
    <row r="1422" spans="11:20">
      <c r="K1422" s="43"/>
      <c r="T1422" s="26"/>
    </row>
    <row r="1423" spans="11:20">
      <c r="K1423" s="43"/>
      <c r="T1423" s="26"/>
    </row>
    <row r="1424" spans="11:20">
      <c r="K1424" s="43"/>
      <c r="T1424" s="26"/>
    </row>
    <row r="1425" spans="11:20">
      <c r="K1425" s="43"/>
      <c r="T1425" s="26"/>
    </row>
    <row r="1426" spans="11:20">
      <c r="K1426" s="43"/>
      <c r="T1426" s="26"/>
    </row>
    <row r="1427" spans="11:20">
      <c r="K1427" s="43"/>
      <c r="T1427" s="26"/>
    </row>
    <row r="1428" spans="11:20">
      <c r="K1428" s="43"/>
      <c r="T1428" s="26"/>
    </row>
    <row r="1429" spans="11:20">
      <c r="K1429" s="43"/>
      <c r="T1429" s="26"/>
    </row>
    <row r="1430" spans="11:20">
      <c r="K1430" s="43"/>
      <c r="T1430" s="26"/>
    </row>
    <row r="1431" spans="11:20">
      <c r="K1431" s="43"/>
      <c r="T1431" s="26"/>
    </row>
    <row r="1432" spans="11:20">
      <c r="K1432" s="43"/>
      <c r="T1432" s="26"/>
    </row>
    <row r="1433" spans="11:20">
      <c r="K1433" s="43"/>
      <c r="T1433" s="26"/>
    </row>
    <row r="1434" spans="11:20">
      <c r="K1434" s="43"/>
      <c r="T1434" s="26"/>
    </row>
    <row r="1435" spans="11:20">
      <c r="K1435" s="43"/>
      <c r="T1435" s="26"/>
    </row>
    <row r="1436" spans="11:20">
      <c r="K1436" s="43"/>
      <c r="T1436" s="26"/>
    </row>
    <row r="1437" spans="11:20">
      <c r="K1437" s="43"/>
      <c r="T1437" s="26"/>
    </row>
    <row r="1438" spans="11:20">
      <c r="K1438" s="43"/>
      <c r="T1438" s="26"/>
    </row>
    <row r="1439" spans="11:20">
      <c r="K1439" s="43"/>
      <c r="T1439" s="26"/>
    </row>
    <row r="1440" spans="11:20">
      <c r="K1440" s="43"/>
      <c r="T1440" s="26"/>
    </row>
    <row r="1441" spans="11:20">
      <c r="K1441" s="43"/>
      <c r="T1441" s="26"/>
    </row>
    <row r="1442" spans="11:20">
      <c r="K1442" s="43"/>
      <c r="T1442" s="26"/>
    </row>
    <row r="1443" spans="11:20">
      <c r="K1443" s="43"/>
      <c r="T1443" s="26"/>
    </row>
    <row r="1444" spans="11:20">
      <c r="K1444" s="43"/>
      <c r="T1444" s="26"/>
    </row>
    <row r="1445" spans="11:20">
      <c r="K1445" s="43"/>
      <c r="T1445" s="26"/>
    </row>
    <row r="1446" spans="11:20">
      <c r="K1446" s="43"/>
      <c r="T1446" s="26"/>
    </row>
    <row r="1447" spans="11:20">
      <c r="K1447" s="43"/>
      <c r="T1447" s="26"/>
    </row>
    <row r="1448" spans="11:20">
      <c r="K1448" s="43"/>
      <c r="T1448" s="26"/>
    </row>
    <row r="1449" spans="11:20">
      <c r="K1449" s="43"/>
      <c r="T1449" s="26"/>
    </row>
    <row r="1450" spans="11:20">
      <c r="K1450" s="43"/>
      <c r="T1450" s="26"/>
    </row>
    <row r="1451" spans="11:20">
      <c r="K1451" s="43"/>
      <c r="T1451" s="26"/>
    </row>
    <row r="1452" spans="11:20">
      <c r="K1452" s="43"/>
      <c r="T1452" s="26"/>
    </row>
    <row r="1453" spans="11:20">
      <c r="K1453" s="43"/>
      <c r="T1453" s="26"/>
    </row>
    <row r="1454" spans="11:20">
      <c r="K1454" s="43"/>
      <c r="T1454" s="26"/>
    </row>
    <row r="1455" spans="11:20">
      <c r="K1455" s="43"/>
      <c r="T1455" s="26"/>
    </row>
    <row r="1456" spans="11:20">
      <c r="K1456" s="43"/>
      <c r="T1456" s="26"/>
    </row>
    <row r="1457" spans="11:20">
      <c r="K1457" s="43"/>
      <c r="T1457" s="26"/>
    </row>
    <row r="1458" spans="11:20">
      <c r="K1458" s="43"/>
      <c r="T1458" s="26"/>
    </row>
    <row r="1459" spans="11:20">
      <c r="K1459" s="43"/>
      <c r="T1459" s="26"/>
    </row>
    <row r="1460" spans="11:20">
      <c r="K1460" s="43"/>
      <c r="T1460" s="26"/>
    </row>
    <row r="1461" spans="11:20">
      <c r="K1461" s="43"/>
      <c r="T1461" s="26"/>
    </row>
    <row r="1462" spans="11:20">
      <c r="K1462" s="43"/>
      <c r="T1462" s="26"/>
    </row>
    <row r="1463" spans="11:20">
      <c r="K1463" s="43"/>
      <c r="T1463" s="26"/>
    </row>
    <row r="1464" spans="11:20">
      <c r="K1464" s="43"/>
      <c r="T1464" s="26"/>
    </row>
    <row r="1465" spans="11:20">
      <c r="K1465" s="43"/>
      <c r="T1465" s="26"/>
    </row>
    <row r="1466" spans="11:20">
      <c r="K1466" s="43"/>
      <c r="T1466" s="26"/>
    </row>
    <row r="1467" spans="11:20">
      <c r="K1467" s="43"/>
      <c r="T1467" s="26"/>
    </row>
    <row r="1468" spans="11:20">
      <c r="K1468" s="43"/>
      <c r="T1468" s="26"/>
    </row>
    <row r="1469" spans="11:20">
      <c r="K1469" s="43"/>
      <c r="T1469" s="26"/>
    </row>
    <row r="1470" spans="11:20">
      <c r="K1470" s="43"/>
      <c r="T1470" s="26"/>
    </row>
    <row r="1471" spans="11:20">
      <c r="K1471" s="43"/>
      <c r="T1471" s="26"/>
    </row>
    <row r="1472" spans="11:20">
      <c r="K1472" s="43"/>
      <c r="T1472" s="26"/>
    </row>
    <row r="1473" spans="11:20">
      <c r="K1473" s="43"/>
      <c r="T1473" s="26"/>
    </row>
    <row r="1474" spans="11:20">
      <c r="K1474" s="43"/>
      <c r="T1474" s="26"/>
    </row>
    <row r="1475" spans="11:20">
      <c r="K1475" s="43"/>
      <c r="T1475" s="26"/>
    </row>
    <row r="1476" spans="11:20">
      <c r="K1476" s="43"/>
      <c r="T1476" s="26"/>
    </row>
    <row r="1477" spans="11:20">
      <c r="K1477" s="43"/>
      <c r="T1477" s="26"/>
    </row>
    <row r="1478" spans="11:20">
      <c r="K1478" s="43"/>
      <c r="T1478" s="26"/>
    </row>
    <row r="1479" spans="11:20">
      <c r="K1479" s="43"/>
      <c r="T1479" s="26"/>
    </row>
    <row r="1480" spans="11:20">
      <c r="K1480" s="43"/>
      <c r="T1480" s="26"/>
    </row>
    <row r="1481" spans="11:20">
      <c r="K1481" s="43"/>
      <c r="T1481" s="26"/>
    </row>
    <row r="1482" spans="11:20">
      <c r="K1482" s="43"/>
      <c r="T1482" s="26"/>
    </row>
    <row r="1483" spans="11:20">
      <c r="K1483" s="43"/>
      <c r="T1483" s="26"/>
    </row>
    <row r="1484" spans="11:20">
      <c r="K1484" s="43"/>
      <c r="T1484" s="26"/>
    </row>
    <row r="1485" spans="11:20">
      <c r="K1485" s="43"/>
      <c r="T1485" s="26"/>
    </row>
    <row r="1486" spans="11:20">
      <c r="K1486" s="43"/>
      <c r="T1486" s="26"/>
    </row>
    <row r="1487" spans="11:20">
      <c r="K1487" s="43"/>
      <c r="T1487" s="26"/>
    </row>
    <row r="1488" spans="11:20">
      <c r="K1488" s="43"/>
      <c r="T1488" s="26"/>
    </row>
    <row r="1489" spans="11:20">
      <c r="K1489" s="43"/>
      <c r="T1489" s="26"/>
    </row>
    <row r="1490" spans="11:20">
      <c r="K1490" s="43"/>
      <c r="T1490" s="26"/>
    </row>
    <row r="1491" spans="11:20">
      <c r="K1491" s="43"/>
      <c r="T1491" s="26"/>
    </row>
    <row r="1492" spans="11:20">
      <c r="K1492" s="43"/>
      <c r="T1492" s="26"/>
    </row>
    <row r="1493" spans="11:20">
      <c r="K1493" s="43"/>
      <c r="T1493" s="26"/>
    </row>
    <row r="1494" spans="11:20">
      <c r="K1494" s="43"/>
      <c r="T1494" s="26"/>
    </row>
    <row r="1495" spans="11:20">
      <c r="K1495" s="43"/>
      <c r="T1495" s="26"/>
    </row>
    <row r="1496" spans="11:20">
      <c r="K1496" s="43"/>
      <c r="T1496" s="26"/>
    </row>
    <row r="1497" spans="11:20">
      <c r="K1497" s="43"/>
      <c r="T1497" s="26"/>
    </row>
    <row r="1498" spans="11:20">
      <c r="K1498" s="43"/>
      <c r="T1498" s="26"/>
    </row>
    <row r="1499" spans="11:20">
      <c r="K1499" s="43"/>
      <c r="T1499" s="26"/>
    </row>
    <row r="1500" spans="11:20">
      <c r="K1500" s="43"/>
      <c r="T1500" s="26"/>
    </row>
    <row r="1501" spans="11:20">
      <c r="K1501" s="43"/>
      <c r="T1501" s="26"/>
    </row>
    <row r="1502" spans="11:20">
      <c r="K1502" s="43"/>
      <c r="T1502" s="26"/>
    </row>
    <row r="1503" spans="11:20">
      <c r="K1503" s="43"/>
      <c r="T1503" s="26"/>
    </row>
    <row r="1504" spans="11:20">
      <c r="K1504" s="43"/>
      <c r="T1504" s="26"/>
    </row>
    <row r="1505" spans="11:20">
      <c r="K1505" s="43"/>
      <c r="T1505" s="26"/>
    </row>
    <row r="1506" spans="11:20">
      <c r="K1506" s="43"/>
      <c r="T1506" s="26"/>
    </row>
    <row r="1507" spans="11:20">
      <c r="K1507" s="43"/>
      <c r="T1507" s="26"/>
    </row>
    <row r="1508" spans="11:20">
      <c r="K1508" s="43"/>
      <c r="T1508" s="26"/>
    </row>
    <row r="1509" spans="11:20">
      <c r="K1509" s="43"/>
      <c r="T1509" s="26"/>
    </row>
    <row r="1510" spans="11:20">
      <c r="K1510" s="43"/>
      <c r="T1510" s="26"/>
    </row>
    <row r="1511" spans="11:20">
      <c r="K1511" s="43"/>
      <c r="T1511" s="26"/>
    </row>
    <row r="1512" spans="11:20">
      <c r="K1512" s="43"/>
      <c r="T1512" s="26"/>
    </row>
    <row r="1513" spans="11:20">
      <c r="K1513" s="43"/>
      <c r="T1513" s="26"/>
    </row>
    <row r="1514" spans="11:20">
      <c r="K1514" s="43"/>
      <c r="T1514" s="26"/>
    </row>
    <row r="1515" spans="11:20">
      <c r="K1515" s="43"/>
      <c r="T1515" s="26"/>
    </row>
    <row r="1516" spans="11:20">
      <c r="K1516" s="43"/>
      <c r="T1516" s="26"/>
    </row>
    <row r="1517" spans="11:20">
      <c r="K1517" s="43"/>
      <c r="T1517" s="26"/>
    </row>
    <row r="1518" spans="11:20">
      <c r="K1518" s="43"/>
      <c r="T1518" s="26"/>
    </row>
    <row r="1519" spans="11:20">
      <c r="K1519" s="43"/>
      <c r="T1519" s="26"/>
    </row>
    <row r="1520" spans="11:20">
      <c r="K1520" s="43"/>
      <c r="T1520" s="26"/>
    </row>
    <row r="1521" spans="11:20">
      <c r="K1521" s="43"/>
      <c r="T1521" s="26"/>
    </row>
    <row r="1522" spans="11:20">
      <c r="K1522" s="43"/>
      <c r="T1522" s="26"/>
    </row>
    <row r="1523" spans="11:20">
      <c r="K1523" s="43"/>
      <c r="T1523" s="26"/>
    </row>
    <row r="1524" spans="11:20">
      <c r="K1524" s="43"/>
      <c r="T1524" s="26"/>
    </row>
    <row r="1525" spans="11:20">
      <c r="K1525" s="43"/>
      <c r="T1525" s="26"/>
    </row>
    <row r="1526" spans="11:20">
      <c r="K1526" s="43"/>
      <c r="T1526" s="26"/>
    </row>
    <row r="1527" spans="11:20">
      <c r="K1527" s="43"/>
      <c r="T1527" s="26"/>
    </row>
    <row r="1528" spans="11:20">
      <c r="K1528" s="43"/>
      <c r="T1528" s="26"/>
    </row>
    <row r="1529" spans="11:20">
      <c r="K1529" s="43"/>
      <c r="T1529" s="26"/>
    </row>
    <row r="1530" spans="11:20">
      <c r="K1530" s="43"/>
      <c r="T1530" s="26"/>
    </row>
    <row r="1531" spans="11:20">
      <c r="K1531" s="43"/>
      <c r="T1531" s="26"/>
    </row>
    <row r="1532" spans="11:20">
      <c r="K1532" s="43"/>
      <c r="T1532" s="26"/>
    </row>
    <row r="1533" spans="11:20">
      <c r="K1533" s="43"/>
      <c r="T1533" s="26"/>
    </row>
    <row r="1534" spans="11:20">
      <c r="K1534" s="43"/>
      <c r="T1534" s="26"/>
    </row>
    <row r="1535" spans="11:20">
      <c r="K1535" s="43"/>
      <c r="T1535" s="26"/>
    </row>
    <row r="1536" spans="11:20">
      <c r="K1536" s="43"/>
      <c r="T1536" s="26"/>
    </row>
    <row r="1537" spans="11:20">
      <c r="K1537" s="43"/>
      <c r="T1537" s="26"/>
    </row>
    <row r="1538" spans="11:20">
      <c r="K1538" s="43"/>
      <c r="T1538" s="26"/>
    </row>
    <row r="1539" spans="11:20">
      <c r="K1539" s="43"/>
      <c r="T1539" s="26"/>
    </row>
    <row r="1540" spans="11:20">
      <c r="K1540" s="43"/>
      <c r="T1540" s="26"/>
    </row>
    <row r="1541" spans="11:20">
      <c r="K1541" s="43"/>
      <c r="T1541" s="26"/>
    </row>
    <row r="1542" spans="11:20">
      <c r="K1542" s="43"/>
      <c r="T1542" s="26"/>
    </row>
    <row r="1543" spans="11:20">
      <c r="K1543" s="43"/>
      <c r="T1543" s="26"/>
    </row>
    <row r="1544" spans="11:20">
      <c r="K1544" s="43"/>
      <c r="T1544" s="26"/>
    </row>
    <row r="1545" spans="11:20">
      <c r="K1545" s="43"/>
      <c r="T1545" s="26"/>
    </row>
    <row r="1546" spans="11:20">
      <c r="K1546" s="43"/>
      <c r="T1546" s="26"/>
    </row>
    <row r="1547" spans="11:20">
      <c r="K1547" s="43"/>
      <c r="T1547" s="26"/>
    </row>
    <row r="1548" spans="11:20">
      <c r="K1548" s="43"/>
      <c r="T1548" s="26"/>
    </row>
    <row r="1549" spans="11:20">
      <c r="K1549" s="43"/>
      <c r="T1549" s="26"/>
    </row>
    <row r="1550" spans="11:20">
      <c r="K1550" s="43"/>
      <c r="T1550" s="26"/>
    </row>
    <row r="1551" spans="11:20">
      <c r="K1551" s="43"/>
      <c r="T1551" s="26"/>
    </row>
    <row r="1552" spans="11:20">
      <c r="K1552" s="43"/>
      <c r="T1552" s="26"/>
    </row>
    <row r="1553" spans="11:20">
      <c r="K1553" s="43"/>
      <c r="T1553" s="26"/>
    </row>
    <row r="1554" spans="11:20">
      <c r="K1554" s="43"/>
      <c r="T1554" s="26"/>
    </row>
    <row r="1555" spans="11:20">
      <c r="K1555" s="43"/>
      <c r="T1555" s="26"/>
    </row>
    <row r="1556" spans="11:20">
      <c r="K1556" s="43"/>
      <c r="T1556" s="26"/>
    </row>
    <row r="1557" spans="11:20">
      <c r="K1557" s="43"/>
      <c r="T1557" s="26"/>
    </row>
    <row r="1558" spans="11:20">
      <c r="K1558" s="43"/>
      <c r="T1558" s="26"/>
    </row>
    <row r="1559" spans="11:20">
      <c r="K1559" s="43"/>
      <c r="T1559" s="26"/>
    </row>
    <row r="1560" spans="11:20">
      <c r="K1560" s="43"/>
      <c r="T1560" s="26"/>
    </row>
    <row r="1561" spans="11:20">
      <c r="K1561" s="43"/>
      <c r="T1561" s="26"/>
    </row>
    <row r="1562" spans="11:20">
      <c r="K1562" s="43"/>
      <c r="T1562" s="26"/>
    </row>
    <row r="1563" spans="11:20">
      <c r="K1563" s="43"/>
      <c r="T1563" s="26"/>
    </row>
    <row r="1564" spans="11:20">
      <c r="K1564" s="43"/>
      <c r="T1564" s="26"/>
    </row>
    <row r="1565" spans="11:20">
      <c r="K1565" s="43"/>
      <c r="T1565" s="26"/>
    </row>
    <row r="1566" spans="11:20">
      <c r="K1566" s="43"/>
      <c r="T1566" s="26"/>
    </row>
    <row r="1567" spans="11:20">
      <c r="K1567" s="43"/>
      <c r="T1567" s="26"/>
    </row>
    <row r="1568" spans="11:20">
      <c r="K1568" s="43"/>
      <c r="T1568" s="26"/>
    </row>
    <row r="1569" spans="11:20">
      <c r="K1569" s="43"/>
      <c r="T1569" s="26"/>
    </row>
    <row r="1570" spans="11:20">
      <c r="K1570" s="43"/>
      <c r="T1570" s="26"/>
    </row>
    <row r="1571" spans="11:20">
      <c r="K1571" s="43"/>
      <c r="T1571" s="26"/>
    </row>
    <row r="1572" spans="11:20">
      <c r="K1572" s="43"/>
      <c r="T1572" s="26"/>
    </row>
    <row r="1573" spans="11:20">
      <c r="K1573" s="43"/>
      <c r="T1573" s="26"/>
    </row>
    <row r="1574" spans="11:20">
      <c r="K1574" s="43"/>
      <c r="T1574" s="26"/>
    </row>
    <row r="1575" spans="11:20">
      <c r="K1575" s="43"/>
      <c r="T1575" s="26"/>
    </row>
    <row r="1576" spans="11:20">
      <c r="K1576" s="43"/>
      <c r="T1576" s="26"/>
    </row>
    <row r="1577" spans="11:20">
      <c r="K1577" s="43"/>
      <c r="T1577" s="26"/>
    </row>
    <row r="1578" spans="11:20">
      <c r="K1578" s="43"/>
      <c r="T1578" s="26"/>
    </row>
    <row r="1579" spans="11:20">
      <c r="K1579" s="43"/>
      <c r="T1579" s="26"/>
    </row>
    <row r="1580" spans="11:20">
      <c r="K1580" s="43"/>
      <c r="T1580" s="26"/>
    </row>
    <row r="1581" spans="11:20">
      <c r="K1581" s="43"/>
      <c r="T1581" s="26"/>
    </row>
    <row r="1582" spans="11:20">
      <c r="K1582" s="43"/>
      <c r="T1582" s="26"/>
    </row>
    <row r="1583" spans="11:20">
      <c r="K1583" s="43"/>
      <c r="T1583" s="26"/>
    </row>
    <row r="1584" spans="11:20">
      <c r="K1584" s="43"/>
      <c r="T1584" s="26"/>
    </row>
    <row r="1585" spans="11:20">
      <c r="K1585" s="43"/>
      <c r="T1585" s="26"/>
    </row>
    <row r="1586" spans="11:20">
      <c r="K1586" s="43"/>
      <c r="T1586" s="26"/>
    </row>
    <row r="1587" spans="11:20">
      <c r="K1587" s="43"/>
      <c r="T1587" s="26"/>
    </row>
    <row r="1588" spans="11:20">
      <c r="K1588" s="43"/>
      <c r="T1588" s="26"/>
    </row>
    <row r="1589" spans="11:20">
      <c r="K1589" s="43"/>
      <c r="T1589" s="26"/>
    </row>
    <row r="1590" spans="11:20">
      <c r="K1590" s="43"/>
      <c r="T1590" s="26"/>
    </row>
    <row r="1591" spans="11:20">
      <c r="K1591" s="43"/>
      <c r="T1591" s="26"/>
    </row>
    <row r="1592" spans="11:20">
      <c r="K1592" s="43"/>
      <c r="T1592" s="26"/>
    </row>
    <row r="1593" spans="11:20">
      <c r="K1593" s="43"/>
      <c r="T1593" s="26"/>
    </row>
    <row r="1594" spans="11:20">
      <c r="K1594" s="43"/>
      <c r="T1594" s="26"/>
    </row>
    <row r="1595" spans="11:20">
      <c r="K1595" s="43"/>
      <c r="T1595" s="26"/>
    </row>
    <row r="1596" spans="11:20">
      <c r="K1596" s="43"/>
      <c r="T1596" s="26"/>
    </row>
    <row r="1597" spans="11:20">
      <c r="K1597" s="43"/>
      <c r="T1597" s="26"/>
    </row>
    <row r="1598" spans="11:20">
      <c r="K1598" s="43"/>
      <c r="T1598" s="26"/>
    </row>
    <row r="1599" spans="11:20">
      <c r="K1599" s="43"/>
      <c r="T1599" s="26"/>
    </row>
    <row r="1600" spans="11:20">
      <c r="K1600" s="43"/>
      <c r="T1600" s="26"/>
    </row>
    <row r="1601" spans="11:20">
      <c r="K1601" s="43"/>
      <c r="T1601" s="26"/>
    </row>
    <row r="1602" spans="11:20">
      <c r="K1602" s="43"/>
      <c r="T1602" s="26"/>
    </row>
    <row r="1603" spans="11:20">
      <c r="K1603" s="43"/>
      <c r="T1603" s="26"/>
    </row>
    <row r="1604" spans="11:20">
      <c r="K1604" s="43"/>
      <c r="T1604" s="26"/>
    </row>
    <row r="1605" spans="11:20">
      <c r="K1605" s="43"/>
      <c r="T1605" s="26"/>
    </row>
    <row r="1606" spans="11:20">
      <c r="K1606" s="43"/>
      <c r="T1606" s="26"/>
    </row>
    <row r="1607" spans="11:20">
      <c r="K1607" s="43"/>
      <c r="T1607" s="26"/>
    </row>
    <row r="1608" spans="11:20">
      <c r="K1608" s="43"/>
      <c r="T1608" s="26"/>
    </row>
    <row r="1609" spans="11:20">
      <c r="K1609" s="43"/>
      <c r="T1609" s="26"/>
    </row>
    <row r="1610" spans="11:20">
      <c r="K1610" s="43"/>
      <c r="T1610" s="26"/>
    </row>
    <row r="1611" spans="11:20">
      <c r="K1611" s="43"/>
      <c r="T1611" s="26"/>
    </row>
    <row r="1612" spans="11:20">
      <c r="K1612" s="43"/>
      <c r="T1612" s="26"/>
    </row>
    <row r="1613" spans="11:20">
      <c r="K1613" s="43"/>
      <c r="T1613" s="26"/>
    </row>
    <row r="1614" spans="11:20">
      <c r="K1614" s="43"/>
      <c r="T1614" s="26"/>
    </row>
    <row r="1615" spans="11:20">
      <c r="K1615" s="43"/>
      <c r="T1615" s="26"/>
    </row>
    <row r="1616" spans="11:20">
      <c r="K1616" s="43"/>
      <c r="T1616" s="26"/>
    </row>
    <row r="1617" spans="11:20">
      <c r="K1617" s="43"/>
      <c r="T1617" s="26"/>
    </row>
    <row r="1618" spans="11:20">
      <c r="K1618" s="43"/>
      <c r="T1618" s="26"/>
    </row>
    <row r="1619" spans="11:20">
      <c r="K1619" s="43"/>
      <c r="T1619" s="26"/>
    </row>
    <row r="1620" spans="11:20">
      <c r="K1620" s="43"/>
      <c r="T1620" s="26"/>
    </row>
    <row r="1621" spans="11:20">
      <c r="K1621" s="43"/>
      <c r="T1621" s="26"/>
    </row>
    <row r="1622" spans="11:20">
      <c r="K1622" s="43"/>
      <c r="T1622" s="26"/>
    </row>
    <row r="1623" spans="11:20">
      <c r="K1623" s="43"/>
      <c r="T1623" s="26"/>
    </row>
    <row r="1624" spans="11:20">
      <c r="K1624" s="43"/>
      <c r="T1624" s="26"/>
    </row>
    <row r="1625" spans="11:20">
      <c r="K1625" s="43"/>
      <c r="T1625" s="26"/>
    </row>
    <row r="1626" spans="11:20">
      <c r="K1626" s="43"/>
      <c r="T1626" s="26"/>
    </row>
    <row r="1627" spans="11:20">
      <c r="K1627" s="43"/>
      <c r="T1627" s="26"/>
    </row>
    <row r="1628" spans="11:20">
      <c r="K1628" s="43"/>
      <c r="T1628" s="26"/>
    </row>
    <row r="1629" spans="11:20">
      <c r="K1629" s="43"/>
      <c r="T1629" s="26"/>
    </row>
    <row r="1630" spans="11:20">
      <c r="K1630" s="43"/>
      <c r="T1630" s="26"/>
    </row>
    <row r="1631" spans="11:20">
      <c r="K1631" s="43"/>
      <c r="T1631" s="26"/>
    </row>
    <row r="1632" spans="11:20">
      <c r="K1632" s="43"/>
      <c r="T1632" s="26"/>
    </row>
    <row r="1633" spans="11:20">
      <c r="K1633" s="43"/>
      <c r="T1633" s="26"/>
    </row>
    <row r="1634" spans="11:20">
      <c r="K1634" s="43"/>
      <c r="T1634" s="26"/>
    </row>
    <row r="1635" spans="11:20">
      <c r="K1635" s="43"/>
      <c r="T1635" s="26"/>
    </row>
    <row r="1636" spans="11:20">
      <c r="K1636" s="43"/>
      <c r="T1636" s="26"/>
    </row>
    <row r="1637" spans="11:20">
      <c r="K1637" s="43"/>
      <c r="T1637" s="26"/>
    </row>
    <row r="1638" spans="11:20">
      <c r="K1638" s="43"/>
      <c r="T1638" s="26"/>
    </row>
    <row r="1639" spans="11:20">
      <c r="K1639" s="43"/>
      <c r="T1639" s="26"/>
    </row>
    <row r="1640" spans="11:20">
      <c r="K1640" s="43"/>
      <c r="T1640" s="26"/>
    </row>
    <row r="1641" spans="11:20">
      <c r="K1641" s="43"/>
      <c r="T1641" s="26"/>
    </row>
    <row r="1642" spans="11:20">
      <c r="K1642" s="43"/>
      <c r="T1642" s="26"/>
    </row>
    <row r="1643" spans="11:20">
      <c r="K1643" s="43"/>
      <c r="T1643" s="26"/>
    </row>
    <row r="1644" spans="11:20">
      <c r="K1644" s="43"/>
      <c r="T1644" s="26"/>
    </row>
    <row r="1645" spans="11:20">
      <c r="K1645" s="43"/>
      <c r="T1645" s="26"/>
    </row>
    <row r="1646" spans="11:20">
      <c r="K1646" s="43"/>
      <c r="T1646" s="26"/>
    </row>
    <row r="1647" spans="11:20">
      <c r="K1647" s="43"/>
      <c r="T1647" s="26"/>
    </row>
    <row r="1648" spans="11:20">
      <c r="K1648" s="43"/>
      <c r="T1648" s="26"/>
    </row>
    <row r="1649" spans="11:20">
      <c r="K1649" s="43"/>
      <c r="T1649" s="26"/>
    </row>
    <row r="1650" spans="11:20">
      <c r="K1650" s="43"/>
      <c r="T1650" s="26"/>
    </row>
    <row r="1651" spans="11:20">
      <c r="K1651" s="43"/>
      <c r="T1651" s="26"/>
    </row>
    <row r="1652" spans="11:20">
      <c r="K1652" s="43"/>
      <c r="T1652" s="26"/>
    </row>
    <row r="1653" spans="11:20">
      <c r="K1653" s="43"/>
      <c r="T1653" s="26"/>
    </row>
    <row r="1654" spans="11:20">
      <c r="K1654" s="43"/>
      <c r="T1654" s="26"/>
    </row>
    <row r="1655" spans="11:20">
      <c r="K1655" s="43"/>
      <c r="T1655" s="26"/>
    </row>
    <row r="1656" spans="11:20">
      <c r="K1656" s="43"/>
      <c r="T1656" s="26"/>
    </row>
    <row r="1657" spans="11:20">
      <c r="K1657" s="43"/>
      <c r="T1657" s="26"/>
    </row>
    <row r="1658" spans="11:20">
      <c r="K1658" s="43"/>
      <c r="T1658" s="26"/>
    </row>
    <row r="1659" spans="11:20">
      <c r="K1659" s="43"/>
      <c r="T1659" s="26"/>
    </row>
    <row r="1660" spans="11:20">
      <c r="K1660" s="43"/>
      <c r="T1660" s="26"/>
    </row>
    <row r="1661" spans="11:20">
      <c r="K1661" s="43"/>
      <c r="T1661" s="26"/>
    </row>
    <row r="1662" spans="11:20">
      <c r="K1662" s="43"/>
      <c r="T1662" s="26"/>
    </row>
    <row r="1663" spans="11:20">
      <c r="K1663" s="43"/>
      <c r="T1663" s="26"/>
    </row>
    <row r="1664" spans="11:20">
      <c r="K1664" s="43"/>
      <c r="T1664" s="26"/>
    </row>
    <row r="1665" spans="11:20">
      <c r="K1665" s="43"/>
      <c r="T1665" s="26"/>
    </row>
    <row r="1666" spans="11:20">
      <c r="K1666" s="43"/>
      <c r="T1666" s="26"/>
    </row>
    <row r="1667" spans="11:20">
      <c r="K1667" s="43"/>
      <c r="T1667" s="26"/>
    </row>
    <row r="1668" spans="11:20">
      <c r="K1668" s="43"/>
      <c r="T1668" s="26"/>
    </row>
    <row r="1669" spans="11:20">
      <c r="K1669" s="43"/>
      <c r="T1669" s="26"/>
    </row>
    <row r="1670" spans="11:20">
      <c r="K1670" s="43"/>
      <c r="T1670" s="26"/>
    </row>
    <row r="1671" spans="11:20">
      <c r="K1671" s="43"/>
      <c r="T1671" s="26"/>
    </row>
    <row r="1672" spans="11:20">
      <c r="K1672" s="43"/>
      <c r="T1672" s="26"/>
    </row>
    <row r="1673" spans="11:20">
      <c r="K1673" s="43"/>
      <c r="T1673" s="26"/>
    </row>
    <row r="1674" spans="11:20">
      <c r="K1674" s="43"/>
      <c r="T1674" s="26"/>
    </row>
    <row r="1675" spans="11:20">
      <c r="K1675" s="43"/>
      <c r="T1675" s="26"/>
    </row>
    <row r="1676" spans="11:20">
      <c r="K1676" s="43"/>
      <c r="T1676" s="26"/>
    </row>
    <row r="1677" spans="11:20">
      <c r="K1677" s="43"/>
      <c r="T1677" s="26"/>
    </row>
    <row r="1678" spans="11:20">
      <c r="K1678" s="43"/>
      <c r="T1678" s="26"/>
    </row>
    <row r="1679" spans="11:20">
      <c r="K1679" s="43"/>
      <c r="T1679" s="26"/>
    </row>
    <row r="1680" spans="11:20">
      <c r="K1680" s="43"/>
      <c r="T1680" s="26"/>
    </row>
    <row r="1681" spans="11:20">
      <c r="K1681" s="43"/>
      <c r="T1681" s="26"/>
    </row>
    <row r="1682" spans="11:20">
      <c r="K1682" s="43"/>
      <c r="T1682" s="26"/>
    </row>
    <row r="1683" spans="11:20">
      <c r="K1683" s="43"/>
      <c r="T1683" s="26"/>
    </row>
    <row r="1684" spans="11:20">
      <c r="K1684" s="43"/>
      <c r="T1684" s="26"/>
    </row>
    <row r="1685" spans="11:20">
      <c r="K1685" s="43"/>
      <c r="T1685" s="26"/>
    </row>
    <row r="1686" spans="11:20">
      <c r="K1686" s="43"/>
      <c r="T1686" s="26"/>
    </row>
    <row r="1687" spans="11:20">
      <c r="K1687" s="43"/>
      <c r="T1687" s="26"/>
    </row>
    <row r="1688" spans="11:20">
      <c r="K1688" s="43"/>
      <c r="T1688" s="26"/>
    </row>
    <row r="1689" spans="11:20">
      <c r="K1689" s="43"/>
      <c r="T1689" s="26"/>
    </row>
    <row r="1690" spans="11:20">
      <c r="K1690" s="43"/>
      <c r="T1690" s="26"/>
    </row>
    <row r="1691" spans="11:20">
      <c r="K1691" s="43"/>
      <c r="T1691" s="26"/>
    </row>
    <row r="1692" spans="11:20">
      <c r="K1692" s="43"/>
      <c r="T1692" s="26"/>
    </row>
    <row r="1693" spans="11:20">
      <c r="K1693" s="43"/>
      <c r="T1693" s="26"/>
    </row>
    <row r="1694" spans="11:20">
      <c r="K1694" s="43"/>
      <c r="T1694" s="26"/>
    </row>
    <row r="1695" spans="11:20">
      <c r="K1695" s="43"/>
      <c r="T1695" s="26"/>
    </row>
    <row r="1696" spans="11:20">
      <c r="K1696" s="43"/>
      <c r="T1696" s="26"/>
    </row>
    <row r="1697" spans="11:20">
      <c r="K1697" s="43"/>
      <c r="T1697" s="26"/>
    </row>
    <row r="1698" spans="11:20">
      <c r="K1698" s="43"/>
      <c r="T1698" s="26"/>
    </row>
    <row r="1699" spans="11:20">
      <c r="K1699" s="43"/>
      <c r="T1699" s="26"/>
    </row>
    <row r="1700" spans="11:20">
      <c r="K1700" s="43"/>
      <c r="T1700" s="26"/>
    </row>
    <row r="1701" spans="11:20">
      <c r="K1701" s="43"/>
      <c r="T1701" s="26"/>
    </row>
    <row r="1702" spans="11:20">
      <c r="K1702" s="43"/>
      <c r="T1702" s="26"/>
    </row>
    <row r="1703" spans="11:20">
      <c r="K1703" s="43"/>
      <c r="T1703" s="26"/>
    </row>
    <row r="1704" spans="11:20">
      <c r="K1704" s="43"/>
      <c r="T1704" s="26"/>
    </row>
    <row r="1705" spans="11:20">
      <c r="K1705" s="43"/>
      <c r="T1705" s="26"/>
    </row>
    <row r="1706" spans="11:20">
      <c r="K1706" s="43"/>
      <c r="T1706" s="26"/>
    </row>
    <row r="1707" spans="11:20">
      <c r="K1707" s="43"/>
      <c r="T1707" s="26"/>
    </row>
    <row r="1708" spans="11:20">
      <c r="K1708" s="43"/>
      <c r="T1708" s="26"/>
    </row>
    <row r="1709" spans="11:20">
      <c r="K1709" s="43"/>
      <c r="T1709" s="26"/>
    </row>
    <row r="1710" spans="11:20">
      <c r="K1710" s="43"/>
      <c r="T1710" s="26"/>
    </row>
    <row r="1711" spans="11:20">
      <c r="K1711" s="43"/>
      <c r="T1711" s="26"/>
    </row>
    <row r="1712" spans="11:20">
      <c r="K1712" s="43"/>
      <c r="T1712" s="26"/>
    </row>
    <row r="1713" spans="11:20">
      <c r="K1713" s="43"/>
      <c r="T1713" s="26"/>
    </row>
    <row r="1714" spans="11:20">
      <c r="K1714" s="43"/>
      <c r="T1714" s="26"/>
    </row>
    <row r="1715" spans="11:20">
      <c r="K1715" s="43"/>
      <c r="T1715" s="26"/>
    </row>
    <row r="1716" spans="11:20">
      <c r="K1716" s="43"/>
      <c r="T1716" s="26"/>
    </row>
    <row r="1717" spans="11:20">
      <c r="K1717" s="43"/>
      <c r="T1717" s="26"/>
    </row>
    <row r="1718" spans="11:20">
      <c r="K1718" s="43"/>
      <c r="T1718" s="26"/>
    </row>
    <row r="1719" spans="11:20">
      <c r="K1719" s="43"/>
      <c r="T1719" s="26"/>
    </row>
    <row r="1720" spans="11:20">
      <c r="K1720" s="43"/>
      <c r="T1720" s="26"/>
    </row>
    <row r="1721" spans="11:20">
      <c r="K1721" s="43"/>
      <c r="T1721" s="26"/>
    </row>
    <row r="1722" spans="11:20">
      <c r="K1722" s="43"/>
      <c r="T1722" s="26"/>
    </row>
    <row r="1723" spans="11:20">
      <c r="K1723" s="43"/>
      <c r="T1723" s="26"/>
    </row>
    <row r="1724" spans="11:20">
      <c r="K1724" s="43"/>
      <c r="T1724" s="26"/>
    </row>
    <row r="1725" spans="11:20">
      <c r="K1725" s="43"/>
      <c r="T1725" s="26"/>
    </row>
    <row r="1726" spans="11:20">
      <c r="K1726" s="43"/>
      <c r="T1726" s="26"/>
    </row>
    <row r="1727" spans="11:20">
      <c r="K1727" s="43"/>
      <c r="T1727" s="26"/>
    </row>
    <row r="1728" spans="11:20">
      <c r="K1728" s="43"/>
      <c r="T1728" s="26"/>
    </row>
    <row r="1729" spans="11:20">
      <c r="K1729" s="43"/>
      <c r="T1729" s="26"/>
    </row>
    <row r="1730" spans="11:20">
      <c r="K1730" s="43"/>
      <c r="T1730" s="26"/>
    </row>
    <row r="1731" spans="11:20">
      <c r="K1731" s="43"/>
      <c r="T1731" s="26"/>
    </row>
    <row r="1732" spans="11:20">
      <c r="K1732" s="43"/>
      <c r="T1732" s="26"/>
    </row>
    <row r="1733" spans="11:20">
      <c r="K1733" s="43"/>
      <c r="T1733" s="26"/>
    </row>
    <row r="1734" spans="11:20">
      <c r="K1734" s="43"/>
      <c r="T1734" s="26"/>
    </row>
    <row r="1735" spans="11:20">
      <c r="K1735" s="43"/>
      <c r="T1735" s="26"/>
    </row>
    <row r="1736" spans="11:20">
      <c r="K1736" s="43"/>
      <c r="T1736" s="26"/>
    </row>
    <row r="1737" spans="11:20">
      <c r="K1737" s="43"/>
      <c r="T1737" s="26"/>
    </row>
    <row r="1738" spans="11:20">
      <c r="K1738" s="43"/>
      <c r="T1738" s="26"/>
    </row>
    <row r="1739" spans="11:20">
      <c r="K1739" s="43"/>
      <c r="T1739" s="26"/>
    </row>
    <row r="1740" spans="11:20">
      <c r="K1740" s="43"/>
      <c r="T1740" s="26"/>
    </row>
    <row r="1741" spans="11:20">
      <c r="K1741" s="43"/>
      <c r="T1741" s="26"/>
    </row>
    <row r="1742" spans="11:20">
      <c r="K1742" s="43"/>
      <c r="T1742" s="26"/>
    </row>
    <row r="1743" spans="11:20">
      <c r="K1743" s="43"/>
      <c r="T1743" s="26"/>
    </row>
    <row r="1744" spans="11:20">
      <c r="K1744" s="43"/>
      <c r="T1744" s="26"/>
    </row>
    <row r="1745" spans="11:20">
      <c r="K1745" s="43"/>
      <c r="T1745" s="26"/>
    </row>
    <row r="1746" spans="11:20">
      <c r="K1746" s="43"/>
      <c r="T1746" s="26"/>
    </row>
    <row r="1747" spans="11:20">
      <c r="K1747" s="43"/>
      <c r="T1747" s="26"/>
    </row>
    <row r="1748" spans="11:20">
      <c r="K1748" s="43"/>
      <c r="T1748" s="26"/>
    </row>
    <row r="1749" spans="11:20">
      <c r="K1749" s="43"/>
      <c r="T1749" s="26"/>
    </row>
    <row r="1750" spans="11:20">
      <c r="K1750" s="43"/>
      <c r="T1750" s="26"/>
    </row>
    <row r="1751" spans="11:20">
      <c r="K1751" s="43"/>
      <c r="T1751" s="26"/>
    </row>
    <row r="1752" spans="11:20">
      <c r="K1752" s="43"/>
      <c r="T1752" s="26"/>
    </row>
    <row r="1753" spans="11:20">
      <c r="K1753" s="43"/>
      <c r="T1753" s="26"/>
    </row>
    <row r="1754" spans="11:20">
      <c r="K1754" s="43"/>
      <c r="T1754" s="26"/>
    </row>
    <row r="1755" spans="11:20">
      <c r="K1755" s="43"/>
      <c r="T1755" s="26"/>
    </row>
    <row r="1756" spans="11:20">
      <c r="K1756" s="43"/>
      <c r="T1756" s="26"/>
    </row>
    <row r="1757" spans="11:20">
      <c r="K1757" s="43"/>
      <c r="T1757" s="26"/>
    </row>
    <row r="1758" spans="11:20">
      <c r="K1758" s="43"/>
      <c r="T1758" s="26"/>
    </row>
    <row r="1759" spans="11:20">
      <c r="K1759" s="43"/>
      <c r="T1759" s="26"/>
    </row>
    <row r="1760" spans="11:20">
      <c r="K1760" s="43"/>
      <c r="T1760" s="26"/>
    </row>
    <row r="1761" spans="11:20">
      <c r="K1761" s="43"/>
      <c r="T1761" s="26"/>
    </row>
    <row r="1762" spans="11:20">
      <c r="K1762" s="43"/>
      <c r="T1762" s="26"/>
    </row>
    <row r="1763" spans="11:20">
      <c r="K1763" s="43"/>
      <c r="T1763" s="26"/>
    </row>
    <row r="1764" spans="11:20">
      <c r="K1764" s="43"/>
      <c r="T1764" s="26"/>
    </row>
    <row r="1765" spans="11:20">
      <c r="K1765" s="43"/>
      <c r="T1765" s="26"/>
    </row>
    <row r="1766" spans="11:20">
      <c r="K1766" s="43"/>
      <c r="T1766" s="26"/>
    </row>
    <row r="1767" spans="11:20">
      <c r="K1767" s="43"/>
      <c r="T1767" s="26"/>
    </row>
    <row r="1768" spans="11:20">
      <c r="K1768" s="43"/>
      <c r="T1768" s="26"/>
    </row>
    <row r="1769" spans="11:20">
      <c r="K1769" s="43"/>
      <c r="T1769" s="26"/>
    </row>
    <row r="1770" spans="11:20">
      <c r="K1770" s="43"/>
      <c r="T1770" s="26"/>
    </row>
    <row r="1771" spans="11:20">
      <c r="K1771" s="43"/>
      <c r="T1771" s="26"/>
    </row>
    <row r="1772" spans="11:20">
      <c r="K1772" s="43"/>
      <c r="T1772" s="26"/>
    </row>
    <row r="1773" spans="11:20">
      <c r="K1773" s="43"/>
      <c r="T1773" s="26"/>
    </row>
    <row r="1774" spans="11:20">
      <c r="K1774" s="43"/>
      <c r="T1774" s="26"/>
    </row>
    <row r="1775" spans="11:20">
      <c r="K1775" s="43"/>
      <c r="T1775" s="26"/>
    </row>
    <row r="1776" spans="11:20">
      <c r="K1776" s="43"/>
      <c r="T1776" s="26"/>
    </row>
    <row r="1777" spans="11:20">
      <c r="K1777" s="43"/>
      <c r="T1777" s="26"/>
    </row>
    <row r="1778" spans="11:20">
      <c r="K1778" s="43"/>
      <c r="T1778" s="26"/>
    </row>
    <row r="1779" spans="11:20">
      <c r="K1779" s="43"/>
      <c r="T1779" s="26"/>
    </row>
    <row r="1780" spans="11:20">
      <c r="K1780" s="43"/>
      <c r="T1780" s="26"/>
    </row>
    <row r="1781" spans="11:20">
      <c r="K1781" s="43"/>
      <c r="T1781" s="26"/>
    </row>
    <row r="1782" spans="11:20">
      <c r="K1782" s="43"/>
      <c r="T1782" s="26"/>
    </row>
    <row r="1783" spans="11:20">
      <c r="K1783" s="43"/>
      <c r="T1783" s="26"/>
    </row>
    <row r="1784" spans="11:20">
      <c r="K1784" s="43"/>
      <c r="T1784" s="26"/>
    </row>
    <row r="1785" spans="11:20">
      <c r="K1785" s="43"/>
      <c r="T1785" s="26"/>
    </row>
    <row r="1786" spans="11:20">
      <c r="K1786" s="43"/>
      <c r="T1786" s="26"/>
    </row>
    <row r="1787" spans="11:20">
      <c r="K1787" s="43"/>
      <c r="T1787" s="26"/>
    </row>
    <row r="1788" spans="11:20">
      <c r="K1788" s="43"/>
      <c r="T1788" s="26"/>
    </row>
    <row r="1789" spans="11:20">
      <c r="K1789" s="43"/>
      <c r="T1789" s="26"/>
    </row>
    <row r="1790" spans="11:20">
      <c r="K1790" s="43"/>
      <c r="T1790" s="26"/>
    </row>
    <row r="1791" spans="11:20">
      <c r="K1791" s="43"/>
      <c r="T1791" s="26"/>
    </row>
    <row r="1792" spans="11:20">
      <c r="K1792" s="43"/>
      <c r="T1792" s="26"/>
    </row>
    <row r="1793" spans="11:20">
      <c r="K1793" s="43"/>
      <c r="T1793" s="26"/>
    </row>
    <row r="1794" spans="11:20">
      <c r="K1794" s="43"/>
      <c r="T1794" s="26"/>
    </row>
    <row r="1795" spans="11:20">
      <c r="K1795" s="43"/>
      <c r="T1795" s="26"/>
    </row>
    <row r="1796" spans="11:20">
      <c r="K1796" s="43"/>
      <c r="T1796" s="26"/>
    </row>
    <row r="1797" spans="11:20">
      <c r="K1797" s="43"/>
      <c r="T1797" s="26"/>
    </row>
    <row r="1798" spans="11:20">
      <c r="K1798" s="43"/>
      <c r="T1798" s="26"/>
    </row>
    <row r="1799" spans="11:20">
      <c r="K1799" s="43"/>
      <c r="T1799" s="26"/>
    </row>
    <row r="1800" spans="11:20">
      <c r="K1800" s="43"/>
      <c r="T1800" s="26"/>
    </row>
    <row r="1801" spans="11:20">
      <c r="K1801" s="43"/>
      <c r="T1801" s="26"/>
    </row>
    <row r="1802" spans="11:20">
      <c r="K1802" s="43"/>
      <c r="T1802" s="26"/>
    </row>
    <row r="1803" spans="11:20">
      <c r="K1803" s="43"/>
      <c r="T1803" s="26"/>
    </row>
    <row r="1804" spans="11:20">
      <c r="K1804" s="43"/>
      <c r="T1804" s="26"/>
    </row>
    <row r="1805" spans="11:20">
      <c r="K1805" s="43"/>
      <c r="T1805" s="26"/>
    </row>
    <row r="1806" spans="11:20">
      <c r="K1806" s="43"/>
      <c r="T1806" s="26"/>
    </row>
    <row r="1807" spans="11:20">
      <c r="K1807" s="43"/>
      <c r="T1807" s="26"/>
    </row>
    <row r="1808" spans="11:20">
      <c r="K1808" s="43"/>
      <c r="T1808" s="26"/>
    </row>
    <row r="1809" spans="11:20">
      <c r="K1809" s="43"/>
      <c r="T1809" s="26"/>
    </row>
    <row r="1810" spans="11:20">
      <c r="K1810" s="43"/>
      <c r="T1810" s="26"/>
    </row>
    <row r="1811" spans="11:20">
      <c r="K1811" s="43"/>
      <c r="T1811" s="26"/>
    </row>
    <row r="1812" spans="11:20">
      <c r="K1812" s="43"/>
      <c r="T1812" s="26"/>
    </row>
    <row r="1813" spans="11:20">
      <c r="K1813" s="43"/>
      <c r="T1813" s="26"/>
    </row>
    <row r="1814" spans="11:20">
      <c r="K1814" s="43"/>
      <c r="T1814" s="26"/>
    </row>
    <row r="1815" spans="11:20">
      <c r="K1815" s="43"/>
      <c r="T1815" s="26"/>
    </row>
    <row r="1816" spans="11:20">
      <c r="K1816" s="43"/>
      <c r="T1816" s="26"/>
    </row>
    <row r="1817" spans="11:20">
      <c r="K1817" s="43"/>
      <c r="T1817" s="26"/>
    </row>
    <row r="1818" spans="11:20">
      <c r="K1818" s="43"/>
      <c r="T1818" s="26"/>
    </row>
    <row r="1819" spans="11:20">
      <c r="K1819" s="43"/>
      <c r="T1819" s="26"/>
    </row>
    <row r="1820" spans="11:20">
      <c r="K1820" s="43"/>
      <c r="T1820" s="26"/>
    </row>
    <row r="1821" spans="11:20">
      <c r="K1821" s="43"/>
      <c r="T1821" s="26"/>
    </row>
    <row r="1822" spans="11:20">
      <c r="K1822" s="43"/>
      <c r="T1822" s="26"/>
    </row>
    <row r="1823" spans="11:20">
      <c r="K1823" s="43"/>
      <c r="T1823" s="26"/>
    </row>
    <row r="1824" spans="11:20">
      <c r="K1824" s="43"/>
      <c r="T1824" s="26"/>
    </row>
    <row r="1825" spans="11:20">
      <c r="K1825" s="43"/>
      <c r="T1825" s="26"/>
    </row>
    <row r="1826" spans="11:20">
      <c r="K1826" s="43"/>
      <c r="T1826" s="26"/>
    </row>
    <row r="1827" spans="11:20">
      <c r="K1827" s="43"/>
      <c r="T1827" s="26"/>
    </row>
    <row r="1828" spans="11:20">
      <c r="K1828" s="43"/>
      <c r="T1828" s="26"/>
    </row>
    <row r="1829" spans="11:20">
      <c r="K1829" s="43"/>
      <c r="T1829" s="26"/>
    </row>
    <row r="1830" spans="11:20">
      <c r="K1830" s="43"/>
      <c r="T1830" s="26"/>
    </row>
    <row r="1831" spans="11:20">
      <c r="K1831" s="43"/>
      <c r="T1831" s="26"/>
    </row>
    <row r="1832" spans="11:20">
      <c r="K1832" s="43"/>
      <c r="T1832" s="26"/>
    </row>
    <row r="1833" spans="11:20">
      <c r="K1833" s="43"/>
      <c r="T1833" s="26"/>
    </row>
    <row r="1834" spans="11:20">
      <c r="K1834" s="43"/>
      <c r="T1834" s="26"/>
    </row>
    <row r="1835" spans="11:20">
      <c r="K1835" s="43"/>
      <c r="T1835" s="26"/>
    </row>
    <row r="1836" spans="11:20">
      <c r="K1836" s="43"/>
      <c r="T1836" s="26"/>
    </row>
    <row r="1837" spans="11:20">
      <c r="K1837" s="43"/>
      <c r="T1837" s="26"/>
    </row>
    <row r="1838" spans="11:20">
      <c r="K1838" s="43"/>
      <c r="T1838" s="26"/>
    </row>
    <row r="1839" spans="11:20">
      <c r="K1839" s="43"/>
      <c r="T1839" s="26"/>
    </row>
    <row r="1840" spans="11:20">
      <c r="K1840" s="43"/>
      <c r="T1840" s="26"/>
    </row>
    <row r="1841" spans="11:20">
      <c r="K1841" s="43"/>
      <c r="T1841" s="26"/>
    </row>
    <row r="1842" spans="11:20">
      <c r="K1842" s="43"/>
      <c r="T1842" s="26"/>
    </row>
    <row r="1843" spans="11:20">
      <c r="K1843" s="43"/>
      <c r="T1843" s="26"/>
    </row>
    <row r="1844" spans="11:20">
      <c r="K1844" s="43"/>
      <c r="T1844" s="26"/>
    </row>
    <row r="1845" spans="11:20">
      <c r="K1845" s="43"/>
      <c r="T1845" s="26"/>
    </row>
    <row r="1846" spans="11:20">
      <c r="K1846" s="43"/>
      <c r="T1846" s="26"/>
    </row>
    <row r="1847" spans="11:20">
      <c r="K1847" s="43"/>
      <c r="T1847" s="26"/>
    </row>
    <row r="1848" spans="11:20">
      <c r="K1848" s="43"/>
      <c r="T1848" s="26"/>
    </row>
    <row r="1849" spans="11:20">
      <c r="K1849" s="43"/>
      <c r="T1849" s="26"/>
    </row>
    <row r="1850" spans="11:20">
      <c r="K1850" s="43"/>
      <c r="T1850" s="26"/>
    </row>
    <row r="1851" spans="11:20">
      <c r="K1851" s="43"/>
      <c r="T1851" s="26"/>
    </row>
    <row r="1852" spans="11:20">
      <c r="K1852" s="43"/>
      <c r="T1852" s="26"/>
    </row>
    <row r="1853" spans="11:20">
      <c r="K1853" s="43"/>
      <c r="T1853" s="26"/>
    </row>
    <row r="1854" spans="11:20">
      <c r="K1854" s="43"/>
      <c r="T1854" s="26"/>
    </row>
    <row r="1855" spans="11:20">
      <c r="K1855" s="43"/>
      <c r="T1855" s="26"/>
    </row>
    <row r="1856" spans="11:20">
      <c r="K1856" s="43"/>
      <c r="T1856" s="26"/>
    </row>
    <row r="1857" spans="11:20">
      <c r="K1857" s="43"/>
      <c r="T1857" s="26"/>
    </row>
    <row r="1858" spans="11:20">
      <c r="K1858" s="43"/>
      <c r="T1858" s="26"/>
    </row>
    <row r="1859" spans="11:20">
      <c r="K1859" s="43"/>
      <c r="T1859" s="26"/>
    </row>
    <row r="1860" spans="11:20">
      <c r="K1860" s="43"/>
      <c r="T1860" s="26"/>
    </row>
    <row r="1861" spans="11:20">
      <c r="K1861" s="43"/>
      <c r="T1861" s="26"/>
    </row>
    <row r="1862" spans="11:20">
      <c r="K1862" s="43"/>
      <c r="T1862" s="26"/>
    </row>
    <row r="1863" spans="11:20">
      <c r="K1863" s="43"/>
      <c r="T1863" s="26"/>
    </row>
    <row r="1864" spans="11:20">
      <c r="K1864" s="43"/>
      <c r="T1864" s="26"/>
    </row>
    <row r="1865" spans="11:20">
      <c r="K1865" s="43"/>
      <c r="T1865" s="26"/>
    </row>
    <row r="1866" spans="11:20">
      <c r="K1866" s="43"/>
      <c r="T1866" s="26"/>
    </row>
    <row r="1867" spans="11:20">
      <c r="K1867" s="43"/>
      <c r="T1867" s="26"/>
    </row>
    <row r="1868" spans="11:20">
      <c r="K1868" s="43"/>
      <c r="T1868" s="26"/>
    </row>
    <row r="1869" spans="11:20">
      <c r="K1869" s="43"/>
      <c r="T1869" s="26"/>
    </row>
    <row r="1870" spans="11:20">
      <c r="K1870" s="43"/>
      <c r="T1870" s="26"/>
    </row>
    <row r="1871" spans="11:20">
      <c r="K1871" s="43"/>
      <c r="T1871" s="26"/>
    </row>
    <row r="1872" spans="11:20">
      <c r="K1872" s="43"/>
      <c r="T1872" s="26"/>
    </row>
    <row r="1873" spans="11:20">
      <c r="K1873" s="43"/>
      <c r="T1873" s="26"/>
    </row>
    <row r="1874" spans="11:20">
      <c r="K1874" s="43"/>
      <c r="T1874" s="26"/>
    </row>
    <row r="1875" spans="11:20">
      <c r="K1875" s="43"/>
      <c r="T1875" s="26"/>
    </row>
    <row r="1876" spans="11:20">
      <c r="K1876" s="43"/>
      <c r="T1876" s="26"/>
    </row>
    <row r="1877" spans="11:20">
      <c r="K1877" s="43"/>
      <c r="T1877" s="26"/>
    </row>
    <row r="1878" spans="11:20">
      <c r="K1878" s="43"/>
      <c r="T1878" s="26"/>
    </row>
    <row r="1879" spans="11:20">
      <c r="K1879" s="43"/>
      <c r="T1879" s="26"/>
    </row>
    <row r="1880" spans="11:20">
      <c r="K1880" s="43"/>
      <c r="T1880" s="26"/>
    </row>
    <row r="1881" spans="11:20">
      <c r="K1881" s="43"/>
      <c r="T1881" s="26"/>
    </row>
    <row r="1882" spans="11:20">
      <c r="K1882" s="43"/>
      <c r="T1882" s="26"/>
    </row>
    <row r="1883" spans="11:20">
      <c r="K1883" s="43"/>
      <c r="T1883" s="26"/>
    </row>
    <row r="1884" spans="11:20">
      <c r="K1884" s="43"/>
      <c r="T1884" s="26"/>
    </row>
    <row r="1885" spans="11:20">
      <c r="K1885" s="43"/>
      <c r="T1885" s="26"/>
    </row>
    <row r="1886" spans="11:20">
      <c r="K1886" s="43"/>
      <c r="T1886" s="26"/>
    </row>
    <row r="1887" spans="11:20">
      <c r="K1887" s="43"/>
      <c r="T1887" s="26"/>
    </row>
    <row r="1888" spans="11:20">
      <c r="K1888" s="43"/>
      <c r="T1888" s="26"/>
    </row>
    <row r="1889" spans="11:20">
      <c r="K1889" s="43"/>
      <c r="T1889" s="26"/>
    </row>
    <row r="1890" spans="11:20">
      <c r="K1890" s="43"/>
      <c r="T1890" s="26"/>
    </row>
    <row r="1891" spans="11:20">
      <c r="K1891" s="43"/>
      <c r="T1891" s="26"/>
    </row>
    <row r="1892" spans="11:20">
      <c r="K1892" s="43"/>
      <c r="T1892" s="26"/>
    </row>
    <row r="1893" spans="11:20">
      <c r="K1893" s="43"/>
      <c r="T1893" s="26"/>
    </row>
    <row r="1894" spans="11:20">
      <c r="K1894" s="43"/>
      <c r="T1894" s="26"/>
    </row>
    <row r="1895" spans="11:20">
      <c r="K1895" s="43"/>
      <c r="T1895" s="26"/>
    </row>
    <row r="1896" spans="11:20">
      <c r="K1896" s="43"/>
      <c r="T1896" s="26"/>
    </row>
    <row r="1897" spans="11:20">
      <c r="K1897" s="43"/>
      <c r="T1897" s="26"/>
    </row>
    <row r="1898" spans="11:20">
      <c r="K1898" s="43"/>
      <c r="T1898" s="26"/>
    </row>
    <row r="1899" spans="11:20">
      <c r="K1899" s="43"/>
      <c r="T1899" s="26"/>
    </row>
    <row r="1900" spans="11:20">
      <c r="K1900" s="43"/>
      <c r="T1900" s="26"/>
    </row>
    <row r="1901" spans="11:20">
      <c r="K1901" s="43"/>
      <c r="T1901" s="26"/>
    </row>
    <row r="1902" spans="11:20">
      <c r="K1902" s="43"/>
      <c r="T1902" s="26"/>
    </row>
    <row r="1903" spans="11:20">
      <c r="K1903" s="43"/>
      <c r="T1903" s="26"/>
    </row>
    <row r="1904" spans="11:20">
      <c r="K1904" s="43"/>
      <c r="T1904" s="26"/>
    </row>
    <row r="1905" spans="11:20">
      <c r="K1905" s="43"/>
      <c r="T1905" s="26"/>
    </row>
    <row r="1906" spans="11:20">
      <c r="K1906" s="43"/>
      <c r="T1906" s="26"/>
    </row>
    <row r="1907" spans="11:20">
      <c r="K1907" s="43"/>
      <c r="T1907" s="26"/>
    </row>
    <row r="1908" spans="11:20">
      <c r="K1908" s="43"/>
      <c r="T1908" s="26"/>
    </row>
    <row r="1909" spans="11:20">
      <c r="K1909" s="43"/>
      <c r="T1909" s="26"/>
    </row>
    <row r="1910" spans="11:20">
      <c r="K1910" s="43"/>
      <c r="T1910" s="26"/>
    </row>
    <row r="1911" spans="11:20">
      <c r="K1911" s="43"/>
      <c r="T1911" s="26"/>
    </row>
    <row r="1912" spans="11:20">
      <c r="K1912" s="43"/>
      <c r="T1912" s="26"/>
    </row>
    <row r="1913" spans="11:20">
      <c r="K1913" s="43"/>
      <c r="T1913" s="26"/>
    </row>
    <row r="1914" spans="11:20">
      <c r="K1914" s="43"/>
      <c r="T1914" s="26"/>
    </row>
    <row r="1915" spans="11:20">
      <c r="K1915" s="43"/>
      <c r="T1915" s="26"/>
    </row>
    <row r="1916" spans="11:20">
      <c r="K1916" s="43"/>
      <c r="T1916" s="26"/>
    </row>
    <row r="1917" spans="11:20">
      <c r="K1917" s="43"/>
      <c r="T1917" s="26"/>
    </row>
    <row r="1918" spans="11:20">
      <c r="K1918" s="43"/>
      <c r="T1918" s="26"/>
    </row>
    <row r="1919" spans="11:20">
      <c r="K1919" s="43"/>
      <c r="T1919" s="26"/>
    </row>
    <row r="1920" spans="11:20">
      <c r="K1920" s="43"/>
      <c r="T1920" s="26"/>
    </row>
    <row r="1921" spans="11:20">
      <c r="K1921" s="43"/>
      <c r="T1921" s="26"/>
    </row>
    <row r="1922" spans="11:20">
      <c r="K1922" s="43"/>
      <c r="T1922" s="26"/>
    </row>
    <row r="1923" spans="11:20">
      <c r="K1923" s="43"/>
      <c r="T1923" s="26"/>
    </row>
    <row r="1924" spans="11:20">
      <c r="K1924" s="43"/>
      <c r="T1924" s="26"/>
    </row>
    <row r="1925" spans="11:20">
      <c r="K1925" s="43"/>
      <c r="T1925" s="26"/>
    </row>
    <row r="1926" spans="11:20">
      <c r="K1926" s="43"/>
      <c r="T1926" s="26"/>
    </row>
    <row r="1927" spans="11:20">
      <c r="K1927" s="43"/>
      <c r="T1927" s="26"/>
    </row>
    <row r="1928" spans="11:20">
      <c r="K1928" s="43"/>
      <c r="T1928" s="26"/>
    </row>
    <row r="1929" spans="11:20">
      <c r="K1929" s="43"/>
      <c r="T1929" s="26"/>
    </row>
    <row r="1930" spans="11:20">
      <c r="K1930" s="43"/>
      <c r="T1930" s="26"/>
    </row>
    <row r="1931" spans="11:20">
      <c r="K1931" s="43"/>
      <c r="T1931" s="26"/>
    </row>
    <row r="1932" spans="11:20">
      <c r="K1932" s="43"/>
      <c r="T1932" s="26"/>
    </row>
    <row r="1933" spans="11:20">
      <c r="K1933" s="43"/>
      <c r="T1933" s="26"/>
    </row>
    <row r="1934" spans="11:20">
      <c r="K1934" s="43"/>
      <c r="T1934" s="26"/>
    </row>
    <row r="1935" spans="11:20">
      <c r="K1935" s="43"/>
      <c r="T1935" s="26"/>
    </row>
    <row r="1936" spans="11:20">
      <c r="K1936" s="43"/>
      <c r="T1936" s="26"/>
    </row>
    <row r="1937" spans="11:20">
      <c r="K1937" s="43"/>
      <c r="T1937" s="26"/>
    </row>
    <row r="1938" spans="11:20">
      <c r="K1938" s="43"/>
      <c r="T1938" s="26"/>
    </row>
    <row r="1939" spans="11:20">
      <c r="K1939" s="43"/>
      <c r="T1939" s="26"/>
    </row>
    <row r="1940" spans="11:20">
      <c r="K1940" s="43"/>
      <c r="T1940" s="26"/>
    </row>
    <row r="1941" spans="11:20">
      <c r="K1941" s="43"/>
      <c r="T1941" s="26"/>
    </row>
    <row r="1942" spans="11:20">
      <c r="K1942" s="43"/>
      <c r="T1942" s="26"/>
    </row>
    <row r="1943" spans="11:20">
      <c r="K1943" s="43"/>
      <c r="T1943" s="26"/>
    </row>
    <row r="1944" spans="11:20">
      <c r="K1944" s="43"/>
      <c r="T1944" s="26"/>
    </row>
    <row r="1945" spans="11:20">
      <c r="K1945" s="43"/>
      <c r="T1945" s="26"/>
    </row>
    <row r="1946" spans="11:20">
      <c r="K1946" s="43"/>
      <c r="T1946" s="26"/>
    </row>
    <row r="1947" spans="11:20">
      <c r="K1947" s="43"/>
      <c r="T1947" s="26"/>
    </row>
    <row r="1948" spans="11:20">
      <c r="K1948" s="43"/>
      <c r="T1948" s="26"/>
    </row>
    <row r="1949" spans="11:20">
      <c r="K1949" s="43"/>
      <c r="T1949" s="26"/>
    </row>
    <row r="1950" spans="11:20">
      <c r="K1950" s="43"/>
      <c r="T1950" s="26"/>
    </row>
    <row r="1951" spans="11:20">
      <c r="K1951" s="43"/>
      <c r="T1951" s="26"/>
    </row>
    <row r="1952" spans="11:20">
      <c r="K1952" s="43"/>
      <c r="T1952" s="26"/>
    </row>
    <row r="1953" spans="11:20">
      <c r="K1953" s="43"/>
      <c r="T1953" s="26"/>
    </row>
    <row r="1954" spans="11:20">
      <c r="K1954" s="43"/>
      <c r="T1954" s="26"/>
    </row>
    <row r="1955" spans="11:20">
      <c r="K1955" s="43"/>
      <c r="T1955" s="26"/>
    </row>
    <row r="1956" spans="11:20">
      <c r="K1956" s="43"/>
      <c r="T1956" s="26"/>
    </row>
    <row r="1957" spans="11:20">
      <c r="K1957" s="43"/>
      <c r="T1957" s="26"/>
    </row>
    <row r="1958" spans="11:20">
      <c r="K1958" s="43"/>
      <c r="T1958" s="26"/>
    </row>
    <row r="1959" spans="11:20">
      <c r="K1959" s="43"/>
      <c r="T1959" s="26"/>
    </row>
    <row r="1960" spans="11:20">
      <c r="K1960" s="43"/>
      <c r="T1960" s="26"/>
    </row>
    <row r="1961" spans="11:20">
      <c r="K1961" s="43"/>
      <c r="T1961" s="26"/>
    </row>
    <row r="1962" spans="11:20">
      <c r="K1962" s="43"/>
      <c r="T1962" s="26"/>
    </row>
    <row r="1963" spans="11:20">
      <c r="K1963" s="43"/>
      <c r="T1963" s="26"/>
    </row>
    <row r="1964" spans="11:20">
      <c r="K1964" s="43"/>
      <c r="T1964" s="26"/>
    </row>
    <row r="1965" spans="11:20">
      <c r="K1965" s="43"/>
      <c r="T1965" s="26"/>
    </row>
    <row r="1966" spans="11:20">
      <c r="K1966" s="43"/>
      <c r="T1966" s="26"/>
    </row>
    <row r="1967" spans="11:20">
      <c r="K1967" s="43"/>
      <c r="T1967" s="26"/>
    </row>
    <row r="1968" spans="11:20">
      <c r="K1968" s="43"/>
      <c r="T1968" s="26"/>
    </row>
    <row r="1969" spans="11:20">
      <c r="K1969" s="43"/>
      <c r="T1969" s="26"/>
    </row>
    <row r="1970" spans="11:20">
      <c r="K1970" s="43"/>
      <c r="T1970" s="26"/>
    </row>
    <row r="1971" spans="11:20">
      <c r="K1971" s="43"/>
    </row>
    <row r="1972" spans="11:20">
      <c r="K1972" s="43"/>
    </row>
    <row r="1973" spans="11:20">
      <c r="K1973" s="43"/>
    </row>
  </sheetData>
  <sortState xmlns:xlrd2="http://schemas.microsoft.com/office/spreadsheetml/2017/richdata2" ref="A11:AQ12">
    <sortCondition ref="A11:A12"/>
  </sortState>
  <mergeCells count="25">
    <mergeCell ref="A6:Z6"/>
    <mergeCell ref="A1:Z1"/>
    <mergeCell ref="A2:Z2"/>
    <mergeCell ref="A3:Z3"/>
    <mergeCell ref="A4:Z4"/>
    <mergeCell ref="A5:Z5"/>
    <mergeCell ref="O9:Q9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N9"/>
    <mergeCell ref="Z9:Z10"/>
    <mergeCell ref="R9:T9"/>
    <mergeCell ref="U9:U10"/>
    <mergeCell ref="V9:V10"/>
    <mergeCell ref="W9:W10"/>
    <mergeCell ref="X9:X10"/>
    <mergeCell ref="Y9:Y10"/>
  </mergeCells>
  <pageMargins left="0.39370078740157483" right="0.31496062992125984" top="0.54" bottom="0.15748031496062992" header="0.23622047244094491" footer="0.15748031496062992"/>
  <pageSetup paperSize="9" scale="62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AQ1972"/>
  <sheetViews>
    <sheetView view="pageBreakPreview" zoomScale="75" zoomScaleSheetLayoutView="75" workbookViewId="0">
      <selection activeCell="H10" sqref="H10"/>
    </sheetView>
  </sheetViews>
  <sheetFormatPr defaultColWidth="9.16796875" defaultRowHeight="12.75"/>
  <cols>
    <col min="1" max="1" width="4.8515625" style="17" customWidth="1"/>
    <col min="2" max="2" width="4.71875" style="17" hidden="1" customWidth="1"/>
    <col min="3" max="3" width="4.8515625" style="17" hidden="1" customWidth="1"/>
    <col min="4" max="4" width="20.2265625" style="17" customWidth="1"/>
    <col min="5" max="5" width="11.0546875" style="17" customWidth="1"/>
    <col min="6" max="6" width="7.14453125" style="17" customWidth="1"/>
    <col min="7" max="7" width="38.16015625" style="17" customWidth="1"/>
    <col min="8" max="8" width="10.515625" style="17" customWidth="1"/>
    <col min="9" max="9" width="16.85546875" style="17" customWidth="1"/>
    <col min="10" max="10" width="12.67578125" style="17" hidden="1" customWidth="1"/>
    <col min="11" max="11" width="29.125" style="17" customWidth="1"/>
    <col min="12" max="12" width="6.203125" style="27" customWidth="1"/>
    <col min="13" max="13" width="9.16796875" style="26" customWidth="1"/>
    <col min="14" max="14" width="3.7734375" style="17" customWidth="1"/>
    <col min="15" max="15" width="6.3359375" style="27" customWidth="1"/>
    <col min="16" max="16" width="8.8984375" style="26" customWidth="1"/>
    <col min="17" max="17" width="3.7734375" style="17" customWidth="1"/>
    <col min="18" max="18" width="6.3359375" style="27" customWidth="1"/>
    <col min="19" max="19" width="9.16796875" style="26" customWidth="1"/>
    <col min="20" max="20" width="3.7734375" style="17" customWidth="1"/>
    <col min="21" max="22" width="4.8515625" style="17" customWidth="1"/>
    <col min="23" max="23" width="6.47265625" style="17" customWidth="1"/>
    <col min="24" max="24" width="6.3359375" style="17" hidden="1" customWidth="1"/>
    <col min="25" max="25" width="8.76171875" style="26" customWidth="1"/>
    <col min="26" max="26" width="7.55078125" style="17" customWidth="1"/>
    <col min="27" max="16384" width="9.16796875" style="17"/>
  </cols>
  <sheetData>
    <row r="1" spans="1:43" ht="68.25" customHeight="1">
      <c r="A1" s="277" t="s">
        <v>405</v>
      </c>
      <c r="B1" s="277"/>
      <c r="C1" s="277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</row>
    <row r="2" spans="1:43" s="18" customFormat="1" ht="15.95" customHeight="1">
      <c r="A2" s="279" t="s">
        <v>369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</row>
    <row r="3" spans="1:43" s="19" customFormat="1" ht="19.5" customHeight="1">
      <c r="A3" s="280" t="s">
        <v>26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</row>
    <row r="4" spans="1:43" s="20" customFormat="1" ht="20.25" customHeight="1">
      <c r="A4" s="281" t="s">
        <v>370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</row>
    <row r="5" spans="1:43" s="2" customFormat="1" ht="19.149999999999999" customHeight="1">
      <c r="A5" s="276" t="s">
        <v>391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</row>
    <row r="6" spans="1:43" s="2" customFormat="1" ht="15.75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spans="1:43" s="8" customFormat="1" ht="15" customHeight="1">
      <c r="A7" s="58" t="s">
        <v>147</v>
      </c>
      <c r="B7" s="3"/>
      <c r="C7" s="3"/>
      <c r="D7" s="4"/>
      <c r="E7" s="4"/>
      <c r="F7" s="4"/>
      <c r="G7" s="4"/>
      <c r="H7" s="4"/>
      <c r="I7" s="5"/>
      <c r="J7" s="5"/>
      <c r="K7" s="3"/>
      <c r="L7" s="6"/>
      <c r="M7" s="7"/>
      <c r="O7" s="6"/>
      <c r="P7" s="9"/>
      <c r="R7" s="6"/>
      <c r="S7" s="9"/>
      <c r="Y7" s="176" t="s">
        <v>264</v>
      </c>
      <c r="Z7" s="176"/>
    </row>
    <row r="8" spans="1:43" s="21" customFormat="1" ht="20.100000000000001" customHeight="1">
      <c r="A8" s="273" t="s">
        <v>25</v>
      </c>
      <c r="B8" s="270" t="s">
        <v>2</v>
      </c>
      <c r="C8" s="270"/>
      <c r="D8" s="268" t="s">
        <v>14</v>
      </c>
      <c r="E8" s="268" t="s">
        <v>3</v>
      </c>
      <c r="F8" s="273" t="s">
        <v>13</v>
      </c>
      <c r="G8" s="268" t="s">
        <v>15</v>
      </c>
      <c r="H8" s="268" t="s">
        <v>3</v>
      </c>
      <c r="I8" s="268" t="s">
        <v>4</v>
      </c>
      <c r="J8" s="260"/>
      <c r="K8" s="268" t="s">
        <v>6</v>
      </c>
      <c r="L8" s="269" t="s">
        <v>385</v>
      </c>
      <c r="M8" s="269"/>
      <c r="N8" s="269"/>
      <c r="O8" s="269" t="s">
        <v>17</v>
      </c>
      <c r="P8" s="269"/>
      <c r="Q8" s="269"/>
      <c r="R8" s="269" t="s">
        <v>149</v>
      </c>
      <c r="S8" s="269"/>
      <c r="T8" s="269"/>
      <c r="U8" s="270" t="s">
        <v>18</v>
      </c>
      <c r="V8" s="271" t="s">
        <v>148</v>
      </c>
      <c r="W8" s="273" t="s">
        <v>19</v>
      </c>
      <c r="X8" s="274" t="s">
        <v>20</v>
      </c>
      <c r="Y8" s="275" t="s">
        <v>21</v>
      </c>
      <c r="Z8" s="268" t="s">
        <v>22</v>
      </c>
    </row>
    <row r="9" spans="1:43" s="21" customFormat="1" ht="55.5" customHeight="1">
      <c r="A9" s="273"/>
      <c r="B9" s="270"/>
      <c r="C9" s="270"/>
      <c r="D9" s="268"/>
      <c r="E9" s="268"/>
      <c r="F9" s="273"/>
      <c r="G9" s="268"/>
      <c r="H9" s="268"/>
      <c r="I9" s="268"/>
      <c r="J9" s="260"/>
      <c r="K9" s="268"/>
      <c r="L9" s="14" t="s">
        <v>23</v>
      </c>
      <c r="M9" s="15" t="s">
        <v>24</v>
      </c>
      <c r="N9" s="16" t="s">
        <v>25</v>
      </c>
      <c r="O9" s="14" t="s">
        <v>23</v>
      </c>
      <c r="P9" s="15" t="s">
        <v>24</v>
      </c>
      <c r="Q9" s="16" t="s">
        <v>25</v>
      </c>
      <c r="R9" s="14" t="s">
        <v>23</v>
      </c>
      <c r="S9" s="15" t="s">
        <v>24</v>
      </c>
      <c r="T9" s="16" t="s">
        <v>25</v>
      </c>
      <c r="U9" s="270"/>
      <c r="V9" s="272"/>
      <c r="W9" s="273"/>
      <c r="X9" s="274"/>
      <c r="Y9" s="275"/>
      <c r="Z9" s="268"/>
    </row>
    <row r="10" spans="1:43" s="47" customFormat="1" ht="50.25" customHeight="1">
      <c r="A10" s="44">
        <f>RANK(Y10,Y$10:Y$11,0)</f>
        <v>1</v>
      </c>
      <c r="B10" s="60"/>
      <c r="C10" s="60"/>
      <c r="D10" s="206" t="s">
        <v>314</v>
      </c>
      <c r="E10" s="204" t="s">
        <v>315</v>
      </c>
      <c r="F10" s="261">
        <v>3</v>
      </c>
      <c r="G10" s="151" t="s">
        <v>138</v>
      </c>
      <c r="H10" s="157" t="s">
        <v>111</v>
      </c>
      <c r="I10" s="150" t="s">
        <v>38</v>
      </c>
      <c r="J10" s="150" t="s">
        <v>64</v>
      </c>
      <c r="K10" s="253" t="s">
        <v>96</v>
      </c>
      <c r="L10" s="185">
        <v>121</v>
      </c>
      <c r="M10" s="138">
        <f>L10/1.9-IF($U10=1,2,IF($U10=2,3,0))</f>
        <v>63.684210526315795</v>
      </c>
      <c r="N10" s="45">
        <f>RANK(M10,M$10:M$11,0)</f>
        <v>2</v>
      </c>
      <c r="O10" s="185">
        <v>126.5</v>
      </c>
      <c r="P10" s="138">
        <f>O10/1.9-IF($U10=1,2,IF($U10=2,3,0))</f>
        <v>66.578947368421055</v>
      </c>
      <c r="Q10" s="45">
        <f>RANK(P10,P$10:P$11,0)</f>
        <v>1</v>
      </c>
      <c r="R10" s="185">
        <v>128.5</v>
      </c>
      <c r="S10" s="138">
        <f>R10/1.9-IF($U10=1,2,IF($U10=2,3,0))</f>
        <v>67.631578947368425</v>
      </c>
      <c r="T10" s="45">
        <f>RANK(S10,S$10:S$11,0)</f>
        <v>1</v>
      </c>
      <c r="U10" s="46"/>
      <c r="V10" s="186"/>
      <c r="W10" s="185">
        <f>L10+O10+R10</f>
        <v>376</v>
      </c>
      <c r="X10" s="186"/>
      <c r="Y10" s="138">
        <f>ROUND(SUM(M10,P10,S10)/3,3)</f>
        <v>65.965000000000003</v>
      </c>
      <c r="Z10" s="46" t="s">
        <v>97</v>
      </c>
    </row>
    <row r="11" spans="1:43" s="47" customFormat="1" ht="50.25" customHeight="1">
      <c r="A11" s="44">
        <f>RANK(Y11,Y$10:Y$11,0)</f>
        <v>2</v>
      </c>
      <c r="B11" s="60"/>
      <c r="C11" s="60"/>
      <c r="D11" s="217" t="s">
        <v>316</v>
      </c>
      <c r="E11" s="218" t="s">
        <v>317</v>
      </c>
      <c r="F11" s="219" t="s">
        <v>8</v>
      </c>
      <c r="G11" s="220" t="s">
        <v>138</v>
      </c>
      <c r="H11" s="218" t="s">
        <v>111</v>
      </c>
      <c r="I11" s="219" t="s">
        <v>38</v>
      </c>
      <c r="J11" s="150" t="s">
        <v>64</v>
      </c>
      <c r="K11" s="253" t="s">
        <v>96</v>
      </c>
      <c r="L11" s="185">
        <v>122.5</v>
      </c>
      <c r="M11" s="138">
        <f>L11/1.9-IF($U11=1,2,IF($U11=2,3,0))</f>
        <v>64.473684210526315</v>
      </c>
      <c r="N11" s="45">
        <f>RANK(M11,M$10:M$11,0)</f>
        <v>1</v>
      </c>
      <c r="O11" s="185">
        <v>125</v>
      </c>
      <c r="P11" s="138">
        <f>O11/1.9-IF($U11=1,2,IF($U11=2,3,0))</f>
        <v>65.789473684210535</v>
      </c>
      <c r="Q11" s="45">
        <f>RANK(P11,P$10:P$11,0)</f>
        <v>2</v>
      </c>
      <c r="R11" s="185">
        <v>126.5</v>
      </c>
      <c r="S11" s="138">
        <f>R11/1.9-IF($U11=1,2,IF($U11=2,3,0))</f>
        <v>66.578947368421055</v>
      </c>
      <c r="T11" s="45">
        <f>RANK(S11,S$10:S$11,0)</f>
        <v>2</v>
      </c>
      <c r="U11" s="46"/>
      <c r="V11" s="186"/>
      <c r="W11" s="185">
        <f>L11+O11+R11</f>
        <v>374</v>
      </c>
      <c r="X11" s="186"/>
      <c r="Y11" s="138">
        <f>ROUND(SUM(M11,P11,S11)/3,3)</f>
        <v>65.614000000000004</v>
      </c>
      <c r="Z11" s="46" t="s">
        <v>97</v>
      </c>
    </row>
    <row r="12" spans="1:43" s="47" customFormat="1" ht="52.5" customHeight="1">
      <c r="A12" s="48"/>
      <c r="B12" s="61"/>
      <c r="C12" s="61"/>
      <c r="D12" s="94"/>
      <c r="E12" s="93"/>
      <c r="F12" s="93"/>
      <c r="G12" s="95"/>
      <c r="H12" s="96"/>
      <c r="I12" s="97"/>
      <c r="J12" s="98"/>
      <c r="K12" s="99"/>
      <c r="L12" s="52"/>
      <c r="M12" s="53"/>
      <c r="N12" s="50"/>
      <c r="O12" s="52"/>
      <c r="P12" s="53"/>
      <c r="Q12" s="50"/>
      <c r="R12" s="52"/>
      <c r="S12" s="53"/>
      <c r="T12" s="50"/>
      <c r="U12" s="54"/>
      <c r="V12" s="51"/>
      <c r="W12" s="52"/>
      <c r="X12" s="51"/>
      <c r="Y12" s="53"/>
      <c r="Z12" s="57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</row>
    <row r="13" spans="1:43" s="26" customFormat="1" ht="29.25" customHeight="1">
      <c r="A13" s="17"/>
      <c r="B13" s="17"/>
      <c r="C13" s="22"/>
      <c r="D13" s="22" t="s">
        <v>16</v>
      </c>
      <c r="E13" s="22"/>
      <c r="F13" s="22"/>
      <c r="G13" s="22"/>
      <c r="H13" s="23"/>
      <c r="I13" s="24"/>
      <c r="J13" s="23"/>
      <c r="K13" s="92" t="s">
        <v>65</v>
      </c>
      <c r="L13" s="25"/>
      <c r="N13" s="17"/>
      <c r="O13" s="27"/>
      <c r="Q13" s="17"/>
      <c r="R13" s="27"/>
      <c r="T13" s="17"/>
      <c r="U13" s="17"/>
      <c r="V13" s="17"/>
      <c r="W13" s="17"/>
      <c r="X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</row>
    <row r="14" spans="1:43" s="26" customFormat="1" ht="29.25" customHeight="1">
      <c r="A14" s="17"/>
      <c r="B14" s="17"/>
      <c r="C14" s="22"/>
      <c r="D14" s="22"/>
      <c r="E14" s="22"/>
      <c r="F14" s="22"/>
      <c r="G14" s="22"/>
      <c r="H14" s="23"/>
      <c r="I14" s="24"/>
      <c r="J14" s="23"/>
      <c r="K14" s="92"/>
      <c r="L14" s="25"/>
      <c r="N14" s="17"/>
      <c r="O14" s="27"/>
      <c r="Q14" s="17"/>
      <c r="R14" s="27"/>
      <c r="T14" s="17"/>
      <c r="U14" s="17"/>
      <c r="V14" s="17"/>
      <c r="W14" s="17"/>
      <c r="X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</row>
    <row r="15" spans="1:43" ht="29.25" customHeight="1">
      <c r="D15" s="22" t="s">
        <v>9</v>
      </c>
      <c r="K15" s="1" t="s">
        <v>286</v>
      </c>
    </row>
    <row r="27" spans="11:20">
      <c r="T27" s="26"/>
    </row>
    <row r="28" spans="11:20">
      <c r="T28" s="26"/>
    </row>
    <row r="29" spans="11:20">
      <c r="T29" s="26"/>
    </row>
    <row r="30" spans="11:20">
      <c r="K30" s="43"/>
      <c r="T30" s="26"/>
    </row>
    <row r="31" spans="11:20">
      <c r="K31" s="43"/>
      <c r="T31" s="26"/>
    </row>
    <row r="32" spans="11:20">
      <c r="K32" s="43"/>
      <c r="T32" s="26"/>
    </row>
    <row r="33" spans="11:20">
      <c r="K33" s="43"/>
      <c r="T33" s="26"/>
    </row>
    <row r="34" spans="11:20">
      <c r="K34" s="43"/>
      <c r="T34" s="26"/>
    </row>
    <row r="35" spans="11:20">
      <c r="K35" s="43"/>
      <c r="T35" s="26"/>
    </row>
    <row r="36" spans="11:20">
      <c r="K36" s="43"/>
      <c r="T36" s="26"/>
    </row>
    <row r="37" spans="11:20">
      <c r="K37" s="43"/>
      <c r="T37" s="26"/>
    </row>
    <row r="38" spans="11:20">
      <c r="K38" s="43"/>
      <c r="T38" s="26"/>
    </row>
    <row r="39" spans="11:20">
      <c r="K39" s="43"/>
      <c r="T39" s="26"/>
    </row>
    <row r="40" spans="11:20">
      <c r="K40" s="43"/>
      <c r="T40" s="26"/>
    </row>
    <row r="41" spans="11:20">
      <c r="K41" s="43"/>
      <c r="T41" s="26"/>
    </row>
    <row r="42" spans="11:20">
      <c r="K42" s="43"/>
      <c r="T42" s="26"/>
    </row>
    <row r="43" spans="11:20">
      <c r="K43" s="43"/>
      <c r="T43" s="26"/>
    </row>
    <row r="44" spans="11:20">
      <c r="K44" s="43"/>
      <c r="T44" s="26"/>
    </row>
    <row r="45" spans="11:20">
      <c r="K45" s="43"/>
      <c r="T45" s="26"/>
    </row>
    <row r="46" spans="11:20">
      <c r="K46" s="43"/>
      <c r="T46" s="26"/>
    </row>
    <row r="47" spans="11:20">
      <c r="K47" s="43"/>
      <c r="T47" s="26"/>
    </row>
    <row r="48" spans="11:20">
      <c r="K48" s="43"/>
      <c r="T48" s="26"/>
    </row>
    <row r="49" spans="11:20">
      <c r="K49" s="43"/>
      <c r="T49" s="26"/>
    </row>
    <row r="50" spans="11:20">
      <c r="K50" s="43"/>
      <c r="T50" s="26"/>
    </row>
    <row r="51" spans="11:20">
      <c r="K51" s="43"/>
      <c r="T51" s="26"/>
    </row>
    <row r="52" spans="11:20">
      <c r="K52" s="43"/>
      <c r="T52" s="26"/>
    </row>
    <row r="53" spans="11:20">
      <c r="K53" s="43"/>
      <c r="T53" s="26"/>
    </row>
    <row r="54" spans="11:20">
      <c r="K54" s="43"/>
      <c r="T54" s="26"/>
    </row>
    <row r="55" spans="11:20">
      <c r="K55" s="43"/>
      <c r="T55" s="26"/>
    </row>
    <row r="56" spans="11:20">
      <c r="K56" s="43"/>
      <c r="T56" s="26"/>
    </row>
    <row r="57" spans="11:20">
      <c r="K57" s="43"/>
      <c r="T57" s="26"/>
    </row>
    <row r="58" spans="11:20">
      <c r="K58" s="43"/>
      <c r="T58" s="26"/>
    </row>
    <row r="59" spans="11:20">
      <c r="K59" s="43"/>
      <c r="T59" s="26"/>
    </row>
    <row r="60" spans="11:20">
      <c r="K60" s="43"/>
      <c r="T60" s="26"/>
    </row>
    <row r="61" spans="11:20">
      <c r="K61" s="43"/>
      <c r="T61" s="26"/>
    </row>
    <row r="62" spans="11:20">
      <c r="K62" s="43"/>
      <c r="T62" s="26"/>
    </row>
    <row r="63" spans="11:20">
      <c r="K63" s="43"/>
      <c r="T63" s="26"/>
    </row>
    <row r="64" spans="11:20">
      <c r="K64" s="43"/>
      <c r="T64" s="26"/>
    </row>
    <row r="65" spans="11:20">
      <c r="K65" s="43"/>
      <c r="T65" s="26"/>
    </row>
    <row r="66" spans="11:20">
      <c r="K66" s="43"/>
      <c r="T66" s="26"/>
    </row>
    <row r="67" spans="11:20">
      <c r="K67" s="43"/>
      <c r="T67" s="26"/>
    </row>
    <row r="68" spans="11:20">
      <c r="K68" s="43"/>
      <c r="T68" s="26"/>
    </row>
    <row r="69" spans="11:20">
      <c r="K69" s="43"/>
      <c r="T69" s="26"/>
    </row>
    <row r="70" spans="11:20">
      <c r="K70" s="43"/>
      <c r="T70" s="26"/>
    </row>
    <row r="71" spans="11:20">
      <c r="K71" s="43"/>
      <c r="T71" s="26"/>
    </row>
    <row r="72" spans="11:20">
      <c r="K72" s="43"/>
      <c r="T72" s="26"/>
    </row>
    <row r="73" spans="11:20">
      <c r="K73" s="43"/>
      <c r="T73" s="26"/>
    </row>
    <row r="74" spans="11:20">
      <c r="K74" s="43"/>
      <c r="T74" s="26"/>
    </row>
    <row r="75" spans="11:20">
      <c r="K75" s="43"/>
      <c r="T75" s="26"/>
    </row>
    <row r="76" spans="11:20">
      <c r="K76" s="43"/>
      <c r="T76" s="26"/>
    </row>
    <row r="77" spans="11:20">
      <c r="K77" s="43"/>
      <c r="T77" s="26"/>
    </row>
    <row r="78" spans="11:20">
      <c r="K78" s="43"/>
      <c r="T78" s="26"/>
    </row>
    <row r="79" spans="11:20">
      <c r="K79" s="43"/>
      <c r="T79" s="26"/>
    </row>
    <row r="80" spans="11:20">
      <c r="K80" s="43"/>
      <c r="T80" s="26"/>
    </row>
    <row r="81" spans="11:20">
      <c r="K81" s="43"/>
      <c r="T81" s="26"/>
    </row>
    <row r="82" spans="11:20">
      <c r="K82" s="43"/>
      <c r="T82" s="26"/>
    </row>
    <row r="83" spans="11:20">
      <c r="K83" s="43"/>
      <c r="T83" s="26"/>
    </row>
    <row r="84" spans="11:20">
      <c r="K84" s="43"/>
      <c r="T84" s="26"/>
    </row>
    <row r="85" spans="11:20">
      <c r="K85" s="43"/>
      <c r="T85" s="26"/>
    </row>
    <row r="86" spans="11:20">
      <c r="K86" s="43"/>
      <c r="T86" s="26"/>
    </row>
    <row r="87" spans="11:20">
      <c r="K87" s="43"/>
      <c r="T87" s="26"/>
    </row>
    <row r="88" spans="11:20">
      <c r="K88" s="43"/>
      <c r="T88" s="26"/>
    </row>
    <row r="89" spans="11:20">
      <c r="K89" s="43"/>
      <c r="T89" s="26"/>
    </row>
    <row r="90" spans="11:20">
      <c r="K90" s="43"/>
      <c r="T90" s="26"/>
    </row>
    <row r="91" spans="11:20">
      <c r="K91" s="43"/>
      <c r="T91" s="26"/>
    </row>
    <row r="92" spans="11:20">
      <c r="K92" s="43"/>
      <c r="T92" s="26"/>
    </row>
    <row r="93" spans="11:20">
      <c r="K93" s="43"/>
      <c r="T93" s="26"/>
    </row>
    <row r="94" spans="11:20">
      <c r="K94" s="43"/>
      <c r="T94" s="26"/>
    </row>
    <row r="95" spans="11:20">
      <c r="K95" s="43"/>
      <c r="T95" s="26"/>
    </row>
    <row r="96" spans="11:20">
      <c r="K96" s="43"/>
      <c r="T96" s="26"/>
    </row>
    <row r="97" spans="11:20">
      <c r="K97" s="43"/>
      <c r="T97" s="26"/>
    </row>
    <row r="98" spans="11:20">
      <c r="K98" s="43"/>
      <c r="T98" s="26"/>
    </row>
    <row r="99" spans="11:20">
      <c r="K99" s="43"/>
      <c r="T99" s="26"/>
    </row>
    <row r="100" spans="11:20">
      <c r="K100" s="43"/>
      <c r="T100" s="26"/>
    </row>
    <row r="101" spans="11:20">
      <c r="K101" s="43"/>
      <c r="T101" s="26"/>
    </row>
    <row r="102" spans="11:20">
      <c r="K102" s="43"/>
      <c r="T102" s="26"/>
    </row>
    <row r="103" spans="11:20">
      <c r="K103" s="43"/>
      <c r="T103" s="26"/>
    </row>
    <row r="104" spans="11:20">
      <c r="K104" s="43"/>
      <c r="T104" s="26"/>
    </row>
    <row r="105" spans="11:20">
      <c r="K105" s="43"/>
      <c r="T105" s="26"/>
    </row>
    <row r="106" spans="11:20">
      <c r="K106" s="43"/>
      <c r="T106" s="26"/>
    </row>
    <row r="107" spans="11:20">
      <c r="K107" s="43"/>
      <c r="T107" s="26"/>
    </row>
    <row r="108" spans="11:20">
      <c r="K108" s="43"/>
      <c r="T108" s="26"/>
    </row>
    <row r="109" spans="11:20">
      <c r="K109" s="43"/>
      <c r="T109" s="26"/>
    </row>
    <row r="110" spans="11:20">
      <c r="K110" s="43"/>
      <c r="T110" s="26"/>
    </row>
    <row r="111" spans="11:20">
      <c r="K111" s="43"/>
      <c r="T111" s="26"/>
    </row>
    <row r="112" spans="11:20">
      <c r="K112" s="43"/>
      <c r="T112" s="26"/>
    </row>
    <row r="113" spans="11:20">
      <c r="K113" s="43"/>
      <c r="T113" s="26"/>
    </row>
    <row r="114" spans="11:20">
      <c r="K114" s="43"/>
      <c r="T114" s="26"/>
    </row>
    <row r="115" spans="11:20">
      <c r="K115" s="43"/>
      <c r="T115" s="26"/>
    </row>
    <row r="116" spans="11:20">
      <c r="K116" s="43"/>
      <c r="T116" s="26"/>
    </row>
    <row r="117" spans="11:20">
      <c r="K117" s="43"/>
      <c r="T117" s="26"/>
    </row>
    <row r="118" spans="11:20">
      <c r="K118" s="43"/>
      <c r="T118" s="26"/>
    </row>
    <row r="119" spans="11:20">
      <c r="K119" s="43"/>
      <c r="T119" s="26"/>
    </row>
    <row r="120" spans="11:20">
      <c r="K120" s="43"/>
      <c r="T120" s="26"/>
    </row>
    <row r="121" spans="11:20">
      <c r="K121" s="43"/>
      <c r="T121" s="26"/>
    </row>
    <row r="122" spans="11:20">
      <c r="K122" s="43"/>
      <c r="T122" s="26"/>
    </row>
    <row r="123" spans="11:20">
      <c r="K123" s="43"/>
      <c r="T123" s="26"/>
    </row>
    <row r="124" spans="11:20">
      <c r="K124" s="43"/>
      <c r="T124" s="26"/>
    </row>
    <row r="125" spans="11:20">
      <c r="K125" s="43"/>
      <c r="T125" s="26"/>
    </row>
    <row r="126" spans="11:20">
      <c r="K126" s="43"/>
      <c r="T126" s="26"/>
    </row>
    <row r="127" spans="11:20">
      <c r="K127" s="43"/>
      <c r="T127" s="26"/>
    </row>
    <row r="128" spans="11:20">
      <c r="K128" s="43"/>
      <c r="T128" s="26"/>
    </row>
    <row r="129" spans="11:20">
      <c r="K129" s="43"/>
      <c r="T129" s="26"/>
    </row>
    <row r="130" spans="11:20">
      <c r="K130" s="43"/>
      <c r="T130" s="26"/>
    </row>
    <row r="131" spans="11:20">
      <c r="K131" s="43"/>
      <c r="T131" s="26"/>
    </row>
    <row r="132" spans="11:20">
      <c r="K132" s="43"/>
      <c r="T132" s="26"/>
    </row>
    <row r="133" spans="11:20">
      <c r="K133" s="43"/>
      <c r="T133" s="26"/>
    </row>
    <row r="134" spans="11:20">
      <c r="K134" s="43"/>
      <c r="T134" s="26"/>
    </row>
    <row r="135" spans="11:20">
      <c r="K135" s="43"/>
      <c r="T135" s="26"/>
    </row>
    <row r="136" spans="11:20">
      <c r="K136" s="43"/>
      <c r="T136" s="26"/>
    </row>
    <row r="137" spans="11:20">
      <c r="K137" s="43"/>
      <c r="T137" s="26"/>
    </row>
    <row r="138" spans="11:20">
      <c r="K138" s="43"/>
      <c r="T138" s="26"/>
    </row>
    <row r="139" spans="11:20">
      <c r="K139" s="43"/>
      <c r="T139" s="26"/>
    </row>
    <row r="140" spans="11:20">
      <c r="K140" s="43"/>
      <c r="T140" s="26"/>
    </row>
    <row r="141" spans="11:20">
      <c r="K141" s="43"/>
      <c r="T141" s="26"/>
    </row>
    <row r="142" spans="11:20">
      <c r="K142" s="43"/>
      <c r="T142" s="26"/>
    </row>
    <row r="143" spans="11:20">
      <c r="K143" s="43"/>
      <c r="T143" s="26"/>
    </row>
    <row r="144" spans="11:20">
      <c r="K144" s="43"/>
      <c r="T144" s="26"/>
    </row>
    <row r="145" spans="11:20">
      <c r="K145" s="43"/>
      <c r="T145" s="26"/>
    </row>
    <row r="146" spans="11:20">
      <c r="K146" s="43"/>
      <c r="T146" s="26"/>
    </row>
    <row r="147" spans="11:20">
      <c r="K147" s="43"/>
      <c r="T147" s="26"/>
    </row>
    <row r="148" spans="11:20">
      <c r="K148" s="43"/>
      <c r="T148" s="26"/>
    </row>
    <row r="149" spans="11:20">
      <c r="K149" s="43"/>
      <c r="T149" s="26"/>
    </row>
    <row r="150" spans="11:20">
      <c r="K150" s="43"/>
      <c r="T150" s="26"/>
    </row>
    <row r="151" spans="11:20">
      <c r="K151" s="43"/>
      <c r="T151" s="26"/>
    </row>
    <row r="152" spans="11:20">
      <c r="K152" s="43"/>
      <c r="T152" s="26"/>
    </row>
    <row r="153" spans="11:20">
      <c r="K153" s="43"/>
      <c r="T153" s="26"/>
    </row>
    <row r="154" spans="11:20">
      <c r="K154" s="43"/>
      <c r="T154" s="26"/>
    </row>
    <row r="155" spans="11:20">
      <c r="K155" s="43"/>
      <c r="T155" s="26"/>
    </row>
    <row r="156" spans="11:20">
      <c r="K156" s="43"/>
      <c r="T156" s="26"/>
    </row>
    <row r="157" spans="11:20">
      <c r="K157" s="43"/>
      <c r="T157" s="26"/>
    </row>
    <row r="158" spans="11:20">
      <c r="K158" s="43"/>
      <c r="T158" s="26"/>
    </row>
    <row r="159" spans="11:20">
      <c r="K159" s="43"/>
      <c r="T159" s="26"/>
    </row>
    <row r="160" spans="11:20">
      <c r="K160" s="43"/>
      <c r="T160" s="26"/>
    </row>
    <row r="161" spans="11:20">
      <c r="K161" s="43"/>
      <c r="T161" s="26"/>
    </row>
    <row r="162" spans="11:20">
      <c r="K162" s="43"/>
      <c r="T162" s="26"/>
    </row>
    <row r="163" spans="11:20">
      <c r="K163" s="43"/>
      <c r="T163" s="26"/>
    </row>
    <row r="164" spans="11:20">
      <c r="K164" s="43"/>
      <c r="T164" s="26"/>
    </row>
    <row r="165" spans="11:20">
      <c r="K165" s="43"/>
      <c r="T165" s="26"/>
    </row>
    <row r="166" spans="11:20">
      <c r="K166" s="43"/>
      <c r="T166" s="26"/>
    </row>
    <row r="167" spans="11:20">
      <c r="K167" s="43"/>
      <c r="T167" s="26"/>
    </row>
    <row r="168" spans="11:20">
      <c r="K168" s="43"/>
      <c r="T168" s="26"/>
    </row>
    <row r="169" spans="11:20">
      <c r="K169" s="43"/>
      <c r="T169" s="26"/>
    </row>
    <row r="170" spans="11:20">
      <c r="K170" s="43"/>
      <c r="T170" s="26"/>
    </row>
    <row r="171" spans="11:20">
      <c r="K171" s="43"/>
      <c r="T171" s="26"/>
    </row>
    <row r="172" spans="11:20">
      <c r="K172" s="43"/>
      <c r="T172" s="26"/>
    </row>
    <row r="173" spans="11:20">
      <c r="K173" s="43"/>
      <c r="T173" s="26"/>
    </row>
    <row r="174" spans="11:20">
      <c r="K174" s="43"/>
      <c r="T174" s="26"/>
    </row>
    <row r="175" spans="11:20">
      <c r="K175" s="43"/>
      <c r="T175" s="26"/>
    </row>
    <row r="176" spans="11:20">
      <c r="K176" s="43"/>
      <c r="T176" s="26"/>
    </row>
    <row r="177" spans="11:20">
      <c r="K177" s="43"/>
      <c r="T177" s="26"/>
    </row>
    <row r="178" spans="11:20">
      <c r="K178" s="43"/>
      <c r="T178" s="26"/>
    </row>
    <row r="179" spans="11:20">
      <c r="K179" s="43"/>
      <c r="T179" s="26"/>
    </row>
    <row r="180" spans="11:20">
      <c r="K180" s="43"/>
      <c r="T180" s="26"/>
    </row>
    <row r="181" spans="11:20">
      <c r="K181" s="43"/>
      <c r="T181" s="26"/>
    </row>
    <row r="182" spans="11:20">
      <c r="K182" s="43"/>
      <c r="T182" s="26"/>
    </row>
    <row r="183" spans="11:20">
      <c r="K183" s="43"/>
      <c r="T183" s="26"/>
    </row>
    <row r="184" spans="11:20">
      <c r="K184" s="43"/>
      <c r="T184" s="26"/>
    </row>
    <row r="185" spans="11:20">
      <c r="K185" s="43"/>
      <c r="T185" s="26"/>
    </row>
    <row r="186" spans="11:20">
      <c r="K186" s="43"/>
      <c r="T186" s="26"/>
    </row>
    <row r="187" spans="11:20">
      <c r="K187" s="43"/>
      <c r="T187" s="26"/>
    </row>
    <row r="188" spans="11:20">
      <c r="K188" s="43"/>
      <c r="T188" s="26"/>
    </row>
    <row r="189" spans="11:20">
      <c r="K189" s="43"/>
      <c r="T189" s="26"/>
    </row>
    <row r="190" spans="11:20">
      <c r="K190" s="43"/>
      <c r="T190" s="26"/>
    </row>
    <row r="191" spans="11:20">
      <c r="K191" s="43"/>
      <c r="T191" s="26"/>
    </row>
    <row r="192" spans="11:20">
      <c r="K192" s="43"/>
      <c r="T192" s="26"/>
    </row>
    <row r="193" spans="11:20">
      <c r="K193" s="43"/>
      <c r="T193" s="26"/>
    </row>
    <row r="194" spans="11:20">
      <c r="K194" s="43"/>
      <c r="T194" s="26"/>
    </row>
    <row r="195" spans="11:20">
      <c r="K195" s="43"/>
      <c r="T195" s="26"/>
    </row>
    <row r="196" spans="11:20">
      <c r="K196" s="43"/>
      <c r="T196" s="26"/>
    </row>
    <row r="197" spans="11:20">
      <c r="K197" s="43"/>
      <c r="T197" s="26"/>
    </row>
    <row r="198" spans="11:20">
      <c r="K198" s="43"/>
      <c r="T198" s="26"/>
    </row>
    <row r="199" spans="11:20">
      <c r="K199" s="43"/>
      <c r="T199" s="26"/>
    </row>
    <row r="200" spans="11:20">
      <c r="K200" s="43"/>
      <c r="T200" s="26"/>
    </row>
    <row r="201" spans="11:20">
      <c r="K201" s="43"/>
      <c r="T201" s="26"/>
    </row>
    <row r="202" spans="11:20">
      <c r="K202" s="43"/>
      <c r="T202" s="26"/>
    </row>
    <row r="203" spans="11:20">
      <c r="K203" s="43"/>
      <c r="T203" s="26"/>
    </row>
    <row r="204" spans="11:20">
      <c r="K204" s="43"/>
      <c r="T204" s="26"/>
    </row>
    <row r="205" spans="11:20">
      <c r="K205" s="43"/>
      <c r="T205" s="26"/>
    </row>
    <row r="206" spans="11:20">
      <c r="K206" s="43"/>
      <c r="T206" s="26"/>
    </row>
    <row r="207" spans="11:20">
      <c r="K207" s="43"/>
      <c r="T207" s="26"/>
    </row>
    <row r="208" spans="11:20">
      <c r="K208" s="43"/>
      <c r="T208" s="26"/>
    </row>
    <row r="209" spans="11:20">
      <c r="K209" s="43"/>
      <c r="T209" s="26"/>
    </row>
    <row r="210" spans="11:20">
      <c r="K210" s="43"/>
      <c r="T210" s="26"/>
    </row>
    <row r="211" spans="11:20">
      <c r="K211" s="43"/>
      <c r="T211" s="26"/>
    </row>
    <row r="212" spans="11:20">
      <c r="K212" s="43"/>
      <c r="T212" s="26"/>
    </row>
    <row r="213" spans="11:20">
      <c r="K213" s="43"/>
      <c r="T213" s="26"/>
    </row>
    <row r="214" spans="11:20">
      <c r="K214" s="43"/>
      <c r="T214" s="26"/>
    </row>
    <row r="215" spans="11:20">
      <c r="K215" s="43"/>
      <c r="T215" s="26"/>
    </row>
    <row r="216" spans="11:20">
      <c r="K216" s="43"/>
      <c r="T216" s="26"/>
    </row>
    <row r="217" spans="11:20">
      <c r="K217" s="43"/>
      <c r="T217" s="26"/>
    </row>
    <row r="218" spans="11:20">
      <c r="K218" s="43"/>
      <c r="T218" s="26"/>
    </row>
    <row r="219" spans="11:20">
      <c r="K219" s="43"/>
      <c r="T219" s="26"/>
    </row>
    <row r="220" spans="11:20">
      <c r="K220" s="43"/>
      <c r="T220" s="26"/>
    </row>
    <row r="221" spans="11:20">
      <c r="K221" s="43"/>
      <c r="T221" s="26"/>
    </row>
    <row r="222" spans="11:20">
      <c r="K222" s="43"/>
      <c r="T222" s="26"/>
    </row>
    <row r="223" spans="11:20">
      <c r="K223" s="43"/>
      <c r="T223" s="26"/>
    </row>
    <row r="224" spans="11:20">
      <c r="K224" s="43"/>
      <c r="T224" s="26"/>
    </row>
    <row r="225" spans="11:20">
      <c r="K225" s="43"/>
      <c r="T225" s="26"/>
    </row>
    <row r="226" spans="11:20">
      <c r="K226" s="43"/>
      <c r="T226" s="26"/>
    </row>
    <row r="227" spans="11:20">
      <c r="K227" s="43"/>
      <c r="T227" s="26"/>
    </row>
    <row r="228" spans="11:20">
      <c r="K228" s="43"/>
      <c r="T228" s="26"/>
    </row>
    <row r="229" spans="11:20">
      <c r="K229" s="43"/>
      <c r="T229" s="26"/>
    </row>
    <row r="230" spans="11:20">
      <c r="K230" s="43"/>
      <c r="T230" s="26"/>
    </row>
    <row r="231" spans="11:20">
      <c r="K231" s="43"/>
      <c r="T231" s="26"/>
    </row>
    <row r="232" spans="11:20">
      <c r="K232" s="43"/>
      <c r="T232" s="26"/>
    </row>
    <row r="233" spans="11:20">
      <c r="K233" s="43"/>
      <c r="T233" s="26"/>
    </row>
    <row r="234" spans="11:20">
      <c r="K234" s="43"/>
      <c r="T234" s="26"/>
    </row>
    <row r="235" spans="11:20">
      <c r="K235" s="43"/>
      <c r="T235" s="26"/>
    </row>
    <row r="236" spans="11:20">
      <c r="K236" s="43"/>
      <c r="T236" s="26"/>
    </row>
    <row r="237" spans="11:20">
      <c r="K237" s="43"/>
      <c r="T237" s="26"/>
    </row>
    <row r="238" spans="11:20">
      <c r="K238" s="43"/>
      <c r="T238" s="26"/>
    </row>
    <row r="239" spans="11:20">
      <c r="K239" s="43"/>
      <c r="T239" s="26"/>
    </row>
    <row r="240" spans="11:20">
      <c r="K240" s="43"/>
      <c r="T240" s="26"/>
    </row>
    <row r="241" spans="11:20">
      <c r="K241" s="43"/>
      <c r="T241" s="26"/>
    </row>
    <row r="242" spans="11:20">
      <c r="K242" s="43"/>
      <c r="T242" s="26"/>
    </row>
    <row r="243" spans="11:20">
      <c r="K243" s="43"/>
      <c r="T243" s="26"/>
    </row>
    <row r="244" spans="11:20">
      <c r="K244" s="43"/>
      <c r="T244" s="26"/>
    </row>
    <row r="245" spans="11:20">
      <c r="K245" s="43"/>
      <c r="T245" s="26"/>
    </row>
    <row r="246" spans="11:20">
      <c r="K246" s="43"/>
      <c r="T246" s="26"/>
    </row>
    <row r="247" spans="11:20">
      <c r="K247" s="43"/>
      <c r="T247" s="26"/>
    </row>
    <row r="248" spans="11:20">
      <c r="K248" s="43"/>
      <c r="T248" s="26"/>
    </row>
    <row r="249" spans="11:20">
      <c r="K249" s="43"/>
      <c r="T249" s="26"/>
    </row>
    <row r="250" spans="11:20">
      <c r="K250" s="43"/>
      <c r="T250" s="26"/>
    </row>
    <row r="251" spans="11:20">
      <c r="K251" s="43"/>
      <c r="T251" s="26"/>
    </row>
    <row r="252" spans="11:20">
      <c r="K252" s="43"/>
      <c r="T252" s="26"/>
    </row>
    <row r="253" spans="11:20">
      <c r="K253" s="43"/>
      <c r="T253" s="26"/>
    </row>
    <row r="254" spans="11:20">
      <c r="K254" s="43"/>
      <c r="T254" s="26"/>
    </row>
    <row r="255" spans="11:20">
      <c r="K255" s="43"/>
      <c r="T255" s="26"/>
    </row>
    <row r="256" spans="11:20">
      <c r="K256" s="43"/>
      <c r="T256" s="26"/>
    </row>
    <row r="257" spans="11:20">
      <c r="K257" s="43"/>
      <c r="T257" s="26"/>
    </row>
    <row r="258" spans="11:20">
      <c r="K258" s="43"/>
      <c r="T258" s="26"/>
    </row>
    <row r="259" spans="11:20">
      <c r="K259" s="43"/>
      <c r="T259" s="26"/>
    </row>
    <row r="260" spans="11:20">
      <c r="K260" s="43"/>
      <c r="T260" s="26"/>
    </row>
    <row r="261" spans="11:20">
      <c r="K261" s="43"/>
      <c r="T261" s="26"/>
    </row>
    <row r="262" spans="11:20">
      <c r="K262" s="43"/>
      <c r="T262" s="26"/>
    </row>
    <row r="263" spans="11:20">
      <c r="K263" s="43"/>
      <c r="T263" s="26"/>
    </row>
    <row r="264" spans="11:20">
      <c r="K264" s="43"/>
      <c r="T264" s="26"/>
    </row>
    <row r="265" spans="11:20">
      <c r="K265" s="43"/>
      <c r="T265" s="26"/>
    </row>
    <row r="266" spans="11:20">
      <c r="K266" s="43"/>
      <c r="T266" s="26"/>
    </row>
    <row r="267" spans="11:20">
      <c r="K267" s="43"/>
      <c r="T267" s="26"/>
    </row>
    <row r="268" spans="11:20">
      <c r="K268" s="43"/>
      <c r="T268" s="26"/>
    </row>
    <row r="269" spans="11:20">
      <c r="K269" s="43"/>
      <c r="T269" s="26"/>
    </row>
    <row r="270" spans="11:20">
      <c r="K270" s="43"/>
      <c r="T270" s="26"/>
    </row>
    <row r="271" spans="11:20">
      <c r="K271" s="43"/>
      <c r="T271" s="26"/>
    </row>
    <row r="272" spans="11:20">
      <c r="K272" s="43"/>
      <c r="T272" s="26"/>
    </row>
    <row r="273" spans="11:20">
      <c r="K273" s="43"/>
      <c r="T273" s="26"/>
    </row>
    <row r="274" spans="11:20">
      <c r="K274" s="43"/>
      <c r="T274" s="26"/>
    </row>
    <row r="275" spans="11:20">
      <c r="K275" s="43"/>
      <c r="T275" s="26"/>
    </row>
    <row r="276" spans="11:20">
      <c r="K276" s="43"/>
      <c r="T276" s="26"/>
    </row>
    <row r="277" spans="11:20">
      <c r="K277" s="43"/>
      <c r="T277" s="26"/>
    </row>
    <row r="278" spans="11:20">
      <c r="K278" s="43"/>
      <c r="T278" s="26"/>
    </row>
    <row r="279" spans="11:20">
      <c r="K279" s="43"/>
      <c r="T279" s="26"/>
    </row>
    <row r="280" spans="11:20">
      <c r="K280" s="43"/>
      <c r="T280" s="26"/>
    </row>
    <row r="281" spans="11:20">
      <c r="K281" s="43"/>
      <c r="T281" s="26"/>
    </row>
    <row r="282" spans="11:20">
      <c r="K282" s="43"/>
      <c r="T282" s="26"/>
    </row>
    <row r="283" spans="11:20">
      <c r="K283" s="43"/>
      <c r="T283" s="26"/>
    </row>
    <row r="284" spans="11:20">
      <c r="K284" s="43"/>
      <c r="T284" s="26"/>
    </row>
    <row r="285" spans="11:20">
      <c r="K285" s="43"/>
      <c r="T285" s="26"/>
    </row>
    <row r="286" spans="11:20">
      <c r="K286" s="43"/>
      <c r="T286" s="26"/>
    </row>
    <row r="287" spans="11:20">
      <c r="K287" s="43"/>
      <c r="T287" s="26"/>
    </row>
    <row r="288" spans="11:20">
      <c r="K288" s="43"/>
      <c r="T288" s="26"/>
    </row>
    <row r="289" spans="11:20">
      <c r="K289" s="43"/>
      <c r="T289" s="26"/>
    </row>
    <row r="290" spans="11:20">
      <c r="K290" s="43"/>
      <c r="T290" s="26"/>
    </row>
    <row r="291" spans="11:20">
      <c r="K291" s="43"/>
      <c r="T291" s="26"/>
    </row>
    <row r="292" spans="11:20">
      <c r="K292" s="43"/>
      <c r="T292" s="26"/>
    </row>
    <row r="293" spans="11:20">
      <c r="K293" s="43"/>
      <c r="T293" s="26"/>
    </row>
    <row r="294" spans="11:20">
      <c r="K294" s="43"/>
      <c r="T294" s="26"/>
    </row>
    <row r="295" spans="11:20">
      <c r="K295" s="43"/>
      <c r="T295" s="26"/>
    </row>
    <row r="296" spans="11:20">
      <c r="K296" s="43"/>
      <c r="T296" s="26"/>
    </row>
    <row r="297" spans="11:20">
      <c r="K297" s="43"/>
      <c r="T297" s="26"/>
    </row>
    <row r="298" spans="11:20">
      <c r="K298" s="43"/>
      <c r="T298" s="26"/>
    </row>
    <row r="299" spans="11:20">
      <c r="K299" s="43"/>
      <c r="T299" s="26"/>
    </row>
    <row r="300" spans="11:20">
      <c r="K300" s="43"/>
      <c r="T300" s="26"/>
    </row>
    <row r="301" spans="11:20">
      <c r="K301" s="43"/>
      <c r="T301" s="26"/>
    </row>
    <row r="302" spans="11:20">
      <c r="K302" s="43"/>
      <c r="T302" s="26"/>
    </row>
    <row r="303" spans="11:20">
      <c r="K303" s="43"/>
      <c r="T303" s="26"/>
    </row>
    <row r="304" spans="11:20">
      <c r="K304" s="43"/>
      <c r="T304" s="26"/>
    </row>
    <row r="305" spans="11:20">
      <c r="K305" s="43"/>
      <c r="T305" s="26"/>
    </row>
    <row r="306" spans="11:20">
      <c r="K306" s="43"/>
      <c r="T306" s="26"/>
    </row>
    <row r="307" spans="11:20">
      <c r="K307" s="43"/>
      <c r="T307" s="26"/>
    </row>
    <row r="308" spans="11:20">
      <c r="K308" s="43"/>
      <c r="T308" s="26"/>
    </row>
    <row r="309" spans="11:20">
      <c r="K309" s="43"/>
      <c r="T309" s="26"/>
    </row>
    <row r="310" spans="11:20">
      <c r="K310" s="43"/>
      <c r="T310" s="26"/>
    </row>
    <row r="311" spans="11:20">
      <c r="K311" s="43"/>
      <c r="T311" s="26"/>
    </row>
    <row r="312" spans="11:20">
      <c r="K312" s="43"/>
      <c r="T312" s="26"/>
    </row>
    <row r="313" spans="11:20">
      <c r="K313" s="43"/>
      <c r="T313" s="26"/>
    </row>
    <row r="314" spans="11:20">
      <c r="K314" s="43"/>
      <c r="T314" s="26"/>
    </row>
    <row r="315" spans="11:20">
      <c r="K315" s="43"/>
      <c r="T315" s="26"/>
    </row>
    <row r="316" spans="11:20">
      <c r="K316" s="43"/>
      <c r="T316" s="26"/>
    </row>
    <row r="317" spans="11:20">
      <c r="K317" s="43"/>
      <c r="T317" s="26"/>
    </row>
    <row r="318" spans="11:20">
      <c r="K318" s="43"/>
      <c r="T318" s="26"/>
    </row>
    <row r="319" spans="11:20">
      <c r="K319" s="43"/>
      <c r="T319" s="26"/>
    </row>
    <row r="320" spans="11:20">
      <c r="K320" s="43"/>
      <c r="T320" s="26"/>
    </row>
    <row r="321" spans="11:20">
      <c r="K321" s="43"/>
      <c r="T321" s="26"/>
    </row>
    <row r="322" spans="11:20">
      <c r="K322" s="43"/>
      <c r="T322" s="26"/>
    </row>
    <row r="323" spans="11:20">
      <c r="K323" s="43"/>
      <c r="T323" s="26"/>
    </row>
    <row r="324" spans="11:20">
      <c r="K324" s="43"/>
      <c r="T324" s="26"/>
    </row>
    <row r="325" spans="11:20">
      <c r="K325" s="43"/>
      <c r="T325" s="26"/>
    </row>
    <row r="326" spans="11:20">
      <c r="K326" s="43"/>
      <c r="T326" s="26"/>
    </row>
    <row r="327" spans="11:20">
      <c r="K327" s="43"/>
      <c r="T327" s="26"/>
    </row>
    <row r="328" spans="11:20">
      <c r="K328" s="43"/>
      <c r="T328" s="26"/>
    </row>
    <row r="329" spans="11:20">
      <c r="K329" s="43"/>
      <c r="T329" s="26"/>
    </row>
    <row r="330" spans="11:20">
      <c r="K330" s="43"/>
      <c r="T330" s="26"/>
    </row>
    <row r="331" spans="11:20">
      <c r="K331" s="43"/>
      <c r="T331" s="26"/>
    </row>
    <row r="332" spans="11:20">
      <c r="K332" s="43"/>
      <c r="T332" s="26"/>
    </row>
    <row r="333" spans="11:20">
      <c r="K333" s="43"/>
      <c r="T333" s="26"/>
    </row>
    <row r="334" spans="11:20">
      <c r="K334" s="43"/>
      <c r="T334" s="26"/>
    </row>
    <row r="335" spans="11:20">
      <c r="K335" s="43"/>
      <c r="T335" s="26"/>
    </row>
    <row r="336" spans="11:20">
      <c r="K336" s="43"/>
      <c r="T336" s="26"/>
    </row>
    <row r="337" spans="11:20">
      <c r="K337" s="43"/>
      <c r="T337" s="26"/>
    </row>
    <row r="338" spans="11:20">
      <c r="K338" s="43"/>
      <c r="T338" s="26"/>
    </row>
    <row r="339" spans="11:20">
      <c r="K339" s="43"/>
      <c r="T339" s="26"/>
    </row>
    <row r="340" spans="11:20">
      <c r="K340" s="43"/>
      <c r="T340" s="26"/>
    </row>
    <row r="341" spans="11:20">
      <c r="K341" s="43"/>
      <c r="T341" s="26"/>
    </row>
    <row r="342" spans="11:20">
      <c r="K342" s="43"/>
      <c r="T342" s="26"/>
    </row>
    <row r="343" spans="11:20">
      <c r="K343" s="43"/>
      <c r="T343" s="26"/>
    </row>
    <row r="344" spans="11:20">
      <c r="K344" s="43"/>
      <c r="T344" s="26"/>
    </row>
    <row r="345" spans="11:20">
      <c r="K345" s="43"/>
      <c r="T345" s="26"/>
    </row>
    <row r="346" spans="11:20">
      <c r="K346" s="43"/>
      <c r="T346" s="26"/>
    </row>
    <row r="347" spans="11:20">
      <c r="K347" s="43"/>
      <c r="T347" s="26"/>
    </row>
    <row r="348" spans="11:20">
      <c r="K348" s="43"/>
      <c r="T348" s="26"/>
    </row>
    <row r="349" spans="11:20">
      <c r="K349" s="43"/>
      <c r="T349" s="26"/>
    </row>
    <row r="350" spans="11:20">
      <c r="K350" s="43"/>
      <c r="T350" s="26"/>
    </row>
    <row r="351" spans="11:20">
      <c r="K351" s="43"/>
      <c r="T351" s="26"/>
    </row>
    <row r="352" spans="11:20">
      <c r="K352" s="43"/>
      <c r="T352" s="26"/>
    </row>
    <row r="353" spans="11:20">
      <c r="K353" s="43"/>
      <c r="T353" s="26"/>
    </row>
    <row r="354" spans="11:20">
      <c r="K354" s="43"/>
      <c r="T354" s="26"/>
    </row>
    <row r="355" spans="11:20">
      <c r="K355" s="43"/>
      <c r="T355" s="26"/>
    </row>
    <row r="356" spans="11:20">
      <c r="K356" s="43"/>
      <c r="T356" s="26"/>
    </row>
    <row r="357" spans="11:20">
      <c r="K357" s="43"/>
      <c r="T357" s="26"/>
    </row>
    <row r="358" spans="11:20">
      <c r="K358" s="43"/>
      <c r="T358" s="26"/>
    </row>
    <row r="359" spans="11:20">
      <c r="K359" s="43"/>
      <c r="T359" s="26"/>
    </row>
    <row r="360" spans="11:20">
      <c r="K360" s="43"/>
      <c r="T360" s="26"/>
    </row>
    <row r="361" spans="11:20">
      <c r="K361" s="43"/>
      <c r="T361" s="26"/>
    </row>
    <row r="362" spans="11:20">
      <c r="K362" s="43"/>
      <c r="T362" s="26"/>
    </row>
    <row r="363" spans="11:20">
      <c r="K363" s="43"/>
      <c r="T363" s="26"/>
    </row>
    <row r="364" spans="11:20">
      <c r="K364" s="43"/>
      <c r="T364" s="26"/>
    </row>
    <row r="365" spans="11:20">
      <c r="K365" s="43"/>
      <c r="T365" s="26"/>
    </row>
    <row r="366" spans="11:20">
      <c r="K366" s="43"/>
      <c r="T366" s="26"/>
    </row>
    <row r="367" spans="11:20">
      <c r="K367" s="43"/>
      <c r="T367" s="26"/>
    </row>
    <row r="368" spans="11:20">
      <c r="K368" s="43"/>
      <c r="T368" s="26"/>
    </row>
    <row r="369" spans="11:20">
      <c r="K369" s="43"/>
      <c r="T369" s="26"/>
    </row>
    <row r="370" spans="11:20">
      <c r="K370" s="43"/>
      <c r="T370" s="26"/>
    </row>
    <row r="371" spans="11:20">
      <c r="K371" s="43"/>
      <c r="T371" s="26"/>
    </row>
    <row r="372" spans="11:20">
      <c r="K372" s="43"/>
      <c r="T372" s="26"/>
    </row>
    <row r="373" spans="11:20">
      <c r="K373" s="43"/>
      <c r="T373" s="26"/>
    </row>
    <row r="374" spans="11:20">
      <c r="K374" s="43"/>
      <c r="T374" s="26"/>
    </row>
    <row r="375" spans="11:20">
      <c r="K375" s="43"/>
      <c r="T375" s="26"/>
    </row>
    <row r="376" spans="11:20">
      <c r="K376" s="43"/>
      <c r="T376" s="26"/>
    </row>
    <row r="377" spans="11:20">
      <c r="K377" s="43"/>
      <c r="T377" s="26"/>
    </row>
    <row r="378" spans="11:20">
      <c r="K378" s="43"/>
      <c r="T378" s="26"/>
    </row>
    <row r="379" spans="11:20">
      <c r="K379" s="43"/>
      <c r="T379" s="26"/>
    </row>
    <row r="380" spans="11:20">
      <c r="K380" s="43"/>
      <c r="T380" s="26"/>
    </row>
    <row r="381" spans="11:20">
      <c r="K381" s="43"/>
      <c r="T381" s="26"/>
    </row>
    <row r="382" spans="11:20">
      <c r="K382" s="43"/>
      <c r="T382" s="26"/>
    </row>
    <row r="383" spans="11:20">
      <c r="K383" s="43"/>
      <c r="T383" s="26"/>
    </row>
    <row r="384" spans="11:20">
      <c r="K384" s="43"/>
      <c r="T384" s="26"/>
    </row>
    <row r="385" spans="11:20">
      <c r="K385" s="43"/>
      <c r="T385" s="26"/>
    </row>
    <row r="386" spans="11:20">
      <c r="K386" s="43"/>
      <c r="T386" s="26"/>
    </row>
    <row r="387" spans="11:20">
      <c r="K387" s="43"/>
      <c r="T387" s="26"/>
    </row>
    <row r="388" spans="11:20">
      <c r="K388" s="43"/>
      <c r="T388" s="26"/>
    </row>
    <row r="389" spans="11:20">
      <c r="K389" s="43"/>
      <c r="T389" s="26"/>
    </row>
    <row r="390" spans="11:20">
      <c r="K390" s="43"/>
      <c r="T390" s="26"/>
    </row>
    <row r="391" spans="11:20">
      <c r="K391" s="43"/>
      <c r="T391" s="26"/>
    </row>
    <row r="392" spans="11:20">
      <c r="K392" s="43"/>
      <c r="T392" s="26"/>
    </row>
    <row r="393" spans="11:20">
      <c r="K393" s="43"/>
      <c r="T393" s="26"/>
    </row>
    <row r="394" spans="11:20">
      <c r="K394" s="43"/>
      <c r="T394" s="26"/>
    </row>
    <row r="395" spans="11:20">
      <c r="K395" s="43"/>
      <c r="T395" s="26"/>
    </row>
    <row r="396" spans="11:20">
      <c r="K396" s="43"/>
      <c r="T396" s="26"/>
    </row>
    <row r="397" spans="11:20">
      <c r="K397" s="43"/>
      <c r="T397" s="26"/>
    </row>
    <row r="398" spans="11:20">
      <c r="K398" s="43"/>
      <c r="T398" s="26"/>
    </row>
    <row r="399" spans="11:20">
      <c r="K399" s="43"/>
      <c r="T399" s="26"/>
    </row>
    <row r="400" spans="11:20">
      <c r="K400" s="43"/>
      <c r="T400" s="26"/>
    </row>
    <row r="401" spans="11:20">
      <c r="K401" s="43"/>
      <c r="T401" s="26"/>
    </row>
    <row r="402" spans="11:20">
      <c r="K402" s="43"/>
      <c r="T402" s="26"/>
    </row>
    <row r="403" spans="11:20">
      <c r="K403" s="43"/>
      <c r="T403" s="26"/>
    </row>
    <row r="404" spans="11:20">
      <c r="K404" s="43"/>
      <c r="T404" s="26"/>
    </row>
    <row r="405" spans="11:20">
      <c r="K405" s="43"/>
      <c r="T405" s="26"/>
    </row>
    <row r="406" spans="11:20">
      <c r="K406" s="43"/>
      <c r="T406" s="26"/>
    </row>
    <row r="407" spans="11:20">
      <c r="K407" s="43"/>
      <c r="T407" s="26"/>
    </row>
    <row r="408" spans="11:20">
      <c r="K408" s="43"/>
      <c r="T408" s="26"/>
    </row>
    <row r="409" spans="11:20">
      <c r="K409" s="43"/>
      <c r="T409" s="26"/>
    </row>
    <row r="410" spans="11:20">
      <c r="K410" s="43"/>
      <c r="T410" s="26"/>
    </row>
    <row r="411" spans="11:20">
      <c r="K411" s="43"/>
      <c r="T411" s="26"/>
    </row>
    <row r="412" spans="11:20">
      <c r="K412" s="43"/>
      <c r="T412" s="26"/>
    </row>
    <row r="413" spans="11:20">
      <c r="K413" s="43"/>
      <c r="T413" s="26"/>
    </row>
    <row r="414" spans="11:20">
      <c r="K414" s="43"/>
      <c r="T414" s="26"/>
    </row>
    <row r="415" spans="11:20">
      <c r="K415" s="43"/>
      <c r="T415" s="26"/>
    </row>
    <row r="416" spans="11:20">
      <c r="K416" s="43"/>
      <c r="T416" s="26"/>
    </row>
    <row r="417" spans="11:20">
      <c r="K417" s="43"/>
      <c r="T417" s="26"/>
    </row>
    <row r="418" spans="11:20">
      <c r="K418" s="43"/>
      <c r="T418" s="26"/>
    </row>
    <row r="419" spans="11:20">
      <c r="K419" s="43"/>
      <c r="T419" s="26"/>
    </row>
    <row r="420" spans="11:20">
      <c r="K420" s="43"/>
      <c r="T420" s="26"/>
    </row>
    <row r="421" spans="11:20">
      <c r="K421" s="43"/>
      <c r="T421" s="26"/>
    </row>
    <row r="422" spans="11:20">
      <c r="K422" s="43"/>
      <c r="T422" s="26"/>
    </row>
    <row r="423" spans="11:20">
      <c r="K423" s="43"/>
      <c r="T423" s="26"/>
    </row>
    <row r="424" spans="11:20">
      <c r="K424" s="43"/>
      <c r="T424" s="26"/>
    </row>
    <row r="425" spans="11:20">
      <c r="K425" s="43"/>
      <c r="T425" s="26"/>
    </row>
    <row r="426" spans="11:20">
      <c r="K426" s="43"/>
      <c r="T426" s="26"/>
    </row>
    <row r="427" spans="11:20">
      <c r="K427" s="43"/>
      <c r="T427" s="26"/>
    </row>
    <row r="428" spans="11:20">
      <c r="K428" s="43"/>
      <c r="T428" s="26"/>
    </row>
    <row r="429" spans="11:20">
      <c r="K429" s="43"/>
      <c r="T429" s="26"/>
    </row>
    <row r="430" spans="11:20">
      <c r="K430" s="43"/>
      <c r="T430" s="26"/>
    </row>
    <row r="431" spans="11:20">
      <c r="K431" s="43"/>
      <c r="T431" s="26"/>
    </row>
    <row r="432" spans="11:20">
      <c r="K432" s="43"/>
      <c r="T432" s="26"/>
    </row>
    <row r="433" spans="11:20">
      <c r="K433" s="43"/>
      <c r="T433" s="26"/>
    </row>
    <row r="434" spans="11:20">
      <c r="K434" s="43"/>
      <c r="T434" s="26"/>
    </row>
    <row r="435" spans="11:20">
      <c r="K435" s="43"/>
      <c r="T435" s="26"/>
    </row>
    <row r="436" spans="11:20">
      <c r="K436" s="43"/>
      <c r="T436" s="26"/>
    </row>
    <row r="437" spans="11:20">
      <c r="K437" s="43"/>
      <c r="T437" s="26"/>
    </row>
    <row r="438" spans="11:20">
      <c r="K438" s="43"/>
      <c r="T438" s="26"/>
    </row>
    <row r="439" spans="11:20">
      <c r="K439" s="43"/>
      <c r="T439" s="26"/>
    </row>
    <row r="440" spans="11:20">
      <c r="K440" s="43"/>
      <c r="T440" s="26"/>
    </row>
    <row r="441" spans="11:20">
      <c r="K441" s="43"/>
      <c r="T441" s="26"/>
    </row>
    <row r="442" spans="11:20">
      <c r="K442" s="43"/>
      <c r="T442" s="26"/>
    </row>
    <row r="443" spans="11:20">
      <c r="K443" s="43"/>
      <c r="T443" s="26"/>
    </row>
    <row r="444" spans="11:20">
      <c r="K444" s="43"/>
      <c r="T444" s="26"/>
    </row>
    <row r="445" spans="11:20">
      <c r="K445" s="43"/>
      <c r="T445" s="26"/>
    </row>
    <row r="446" spans="11:20">
      <c r="K446" s="43"/>
      <c r="T446" s="26"/>
    </row>
    <row r="447" spans="11:20">
      <c r="K447" s="43"/>
      <c r="T447" s="26"/>
    </row>
    <row r="448" spans="11:20">
      <c r="K448" s="43"/>
      <c r="T448" s="26"/>
    </row>
    <row r="449" spans="11:20">
      <c r="K449" s="43"/>
      <c r="T449" s="26"/>
    </row>
    <row r="450" spans="11:20">
      <c r="K450" s="43"/>
      <c r="T450" s="26"/>
    </row>
    <row r="451" spans="11:20">
      <c r="K451" s="43"/>
      <c r="T451" s="26"/>
    </row>
    <row r="452" spans="11:20">
      <c r="K452" s="43"/>
      <c r="T452" s="26"/>
    </row>
    <row r="453" spans="11:20">
      <c r="K453" s="43"/>
      <c r="T453" s="26"/>
    </row>
    <row r="454" spans="11:20">
      <c r="K454" s="43"/>
      <c r="T454" s="26"/>
    </row>
    <row r="455" spans="11:20">
      <c r="K455" s="43"/>
      <c r="T455" s="26"/>
    </row>
    <row r="456" spans="11:20">
      <c r="K456" s="43"/>
      <c r="T456" s="26"/>
    </row>
    <row r="457" spans="11:20">
      <c r="K457" s="43"/>
      <c r="T457" s="26"/>
    </row>
    <row r="458" spans="11:20">
      <c r="K458" s="43"/>
      <c r="T458" s="26"/>
    </row>
    <row r="459" spans="11:20">
      <c r="K459" s="43"/>
      <c r="T459" s="26"/>
    </row>
    <row r="460" spans="11:20">
      <c r="K460" s="43"/>
      <c r="T460" s="26"/>
    </row>
    <row r="461" spans="11:20">
      <c r="K461" s="43"/>
      <c r="T461" s="26"/>
    </row>
    <row r="462" spans="11:20">
      <c r="K462" s="43"/>
      <c r="T462" s="26"/>
    </row>
    <row r="463" spans="11:20">
      <c r="K463" s="43"/>
      <c r="T463" s="26"/>
    </row>
    <row r="464" spans="11:20">
      <c r="K464" s="43"/>
      <c r="T464" s="26"/>
    </row>
    <row r="465" spans="11:20">
      <c r="K465" s="43"/>
      <c r="T465" s="26"/>
    </row>
    <row r="466" spans="11:20">
      <c r="K466" s="43"/>
      <c r="T466" s="26"/>
    </row>
    <row r="467" spans="11:20">
      <c r="K467" s="43"/>
      <c r="T467" s="26"/>
    </row>
    <row r="468" spans="11:20">
      <c r="K468" s="43"/>
      <c r="T468" s="26"/>
    </row>
    <row r="469" spans="11:20">
      <c r="K469" s="43"/>
      <c r="T469" s="26"/>
    </row>
    <row r="470" spans="11:20">
      <c r="K470" s="43"/>
      <c r="T470" s="26"/>
    </row>
    <row r="471" spans="11:20">
      <c r="K471" s="43"/>
      <c r="T471" s="26"/>
    </row>
    <row r="472" spans="11:20">
      <c r="K472" s="43"/>
      <c r="T472" s="26"/>
    </row>
    <row r="473" spans="11:20">
      <c r="K473" s="43"/>
      <c r="T473" s="26"/>
    </row>
    <row r="474" spans="11:20">
      <c r="K474" s="43"/>
      <c r="T474" s="26"/>
    </row>
    <row r="475" spans="11:20">
      <c r="K475" s="43"/>
      <c r="T475" s="26"/>
    </row>
    <row r="476" spans="11:20">
      <c r="K476" s="43"/>
      <c r="T476" s="26"/>
    </row>
    <row r="477" spans="11:20">
      <c r="K477" s="43"/>
      <c r="T477" s="26"/>
    </row>
    <row r="478" spans="11:20">
      <c r="K478" s="43"/>
      <c r="T478" s="26"/>
    </row>
    <row r="479" spans="11:20">
      <c r="K479" s="43"/>
      <c r="T479" s="26"/>
    </row>
    <row r="480" spans="11:20">
      <c r="K480" s="43"/>
      <c r="T480" s="26"/>
    </row>
    <row r="481" spans="11:20">
      <c r="K481" s="43"/>
      <c r="T481" s="26"/>
    </row>
    <row r="482" spans="11:20">
      <c r="K482" s="43"/>
      <c r="T482" s="26"/>
    </row>
    <row r="483" spans="11:20">
      <c r="K483" s="43"/>
      <c r="T483" s="26"/>
    </row>
    <row r="484" spans="11:20">
      <c r="K484" s="43"/>
      <c r="T484" s="26"/>
    </row>
    <row r="485" spans="11:20">
      <c r="K485" s="43"/>
      <c r="T485" s="26"/>
    </row>
    <row r="486" spans="11:20">
      <c r="K486" s="43"/>
      <c r="T486" s="26"/>
    </row>
    <row r="487" spans="11:20">
      <c r="K487" s="43"/>
      <c r="T487" s="26"/>
    </row>
    <row r="488" spans="11:20">
      <c r="K488" s="43"/>
      <c r="T488" s="26"/>
    </row>
    <row r="489" spans="11:20">
      <c r="K489" s="43"/>
      <c r="T489" s="26"/>
    </row>
    <row r="490" spans="11:20">
      <c r="K490" s="43"/>
      <c r="T490" s="26"/>
    </row>
    <row r="491" spans="11:20">
      <c r="K491" s="43"/>
      <c r="T491" s="26"/>
    </row>
    <row r="492" spans="11:20">
      <c r="K492" s="43"/>
      <c r="T492" s="26"/>
    </row>
    <row r="493" spans="11:20">
      <c r="K493" s="43"/>
      <c r="T493" s="26"/>
    </row>
    <row r="494" spans="11:20">
      <c r="K494" s="43"/>
      <c r="T494" s="26"/>
    </row>
    <row r="495" spans="11:20">
      <c r="K495" s="43"/>
      <c r="T495" s="26"/>
    </row>
    <row r="496" spans="11:20">
      <c r="K496" s="43"/>
      <c r="T496" s="26"/>
    </row>
    <row r="497" spans="11:20">
      <c r="K497" s="43"/>
      <c r="T497" s="26"/>
    </row>
    <row r="498" spans="11:20">
      <c r="K498" s="43"/>
      <c r="T498" s="26"/>
    </row>
    <row r="499" spans="11:20">
      <c r="K499" s="43"/>
      <c r="T499" s="26"/>
    </row>
    <row r="500" spans="11:20">
      <c r="K500" s="43"/>
      <c r="T500" s="26"/>
    </row>
    <row r="501" spans="11:20">
      <c r="K501" s="43"/>
      <c r="T501" s="26"/>
    </row>
    <row r="502" spans="11:20">
      <c r="K502" s="43"/>
      <c r="T502" s="26"/>
    </row>
    <row r="503" spans="11:20">
      <c r="K503" s="43"/>
      <c r="T503" s="26"/>
    </row>
    <row r="504" spans="11:20">
      <c r="K504" s="43"/>
      <c r="T504" s="26"/>
    </row>
    <row r="505" spans="11:20">
      <c r="K505" s="43"/>
      <c r="T505" s="26"/>
    </row>
    <row r="506" spans="11:20">
      <c r="K506" s="43"/>
      <c r="T506" s="26"/>
    </row>
    <row r="507" spans="11:20">
      <c r="K507" s="43"/>
      <c r="T507" s="26"/>
    </row>
    <row r="508" spans="11:20">
      <c r="K508" s="43"/>
      <c r="T508" s="26"/>
    </row>
    <row r="509" spans="11:20">
      <c r="K509" s="43"/>
      <c r="T509" s="26"/>
    </row>
    <row r="510" spans="11:20">
      <c r="K510" s="43"/>
      <c r="T510" s="26"/>
    </row>
    <row r="511" spans="11:20">
      <c r="K511" s="43"/>
      <c r="T511" s="26"/>
    </row>
    <row r="512" spans="11:20">
      <c r="K512" s="43"/>
      <c r="T512" s="26"/>
    </row>
    <row r="513" spans="11:20">
      <c r="K513" s="43"/>
      <c r="T513" s="26"/>
    </row>
    <row r="514" spans="11:20">
      <c r="K514" s="43"/>
      <c r="T514" s="26"/>
    </row>
    <row r="515" spans="11:20">
      <c r="K515" s="43"/>
      <c r="T515" s="26"/>
    </row>
    <row r="516" spans="11:20">
      <c r="K516" s="43"/>
      <c r="T516" s="26"/>
    </row>
    <row r="517" spans="11:20">
      <c r="K517" s="43"/>
      <c r="T517" s="26"/>
    </row>
    <row r="518" spans="11:20">
      <c r="K518" s="43"/>
      <c r="T518" s="26"/>
    </row>
    <row r="519" spans="11:20">
      <c r="K519" s="43"/>
      <c r="T519" s="26"/>
    </row>
    <row r="520" spans="11:20">
      <c r="K520" s="43"/>
      <c r="T520" s="26"/>
    </row>
    <row r="521" spans="11:20">
      <c r="K521" s="43"/>
      <c r="T521" s="26"/>
    </row>
    <row r="522" spans="11:20">
      <c r="K522" s="43"/>
      <c r="T522" s="26"/>
    </row>
    <row r="523" spans="11:20">
      <c r="K523" s="43"/>
      <c r="T523" s="26"/>
    </row>
    <row r="524" spans="11:20">
      <c r="K524" s="43"/>
      <c r="T524" s="26"/>
    </row>
    <row r="525" spans="11:20">
      <c r="K525" s="43"/>
      <c r="T525" s="26"/>
    </row>
    <row r="526" spans="11:20">
      <c r="K526" s="43"/>
      <c r="T526" s="26"/>
    </row>
    <row r="527" spans="11:20">
      <c r="K527" s="43"/>
      <c r="T527" s="26"/>
    </row>
    <row r="528" spans="11:20">
      <c r="K528" s="43"/>
      <c r="T528" s="26"/>
    </row>
    <row r="529" spans="11:20">
      <c r="K529" s="43"/>
      <c r="T529" s="26"/>
    </row>
    <row r="530" spans="11:20">
      <c r="K530" s="43"/>
      <c r="T530" s="26"/>
    </row>
    <row r="531" spans="11:20">
      <c r="K531" s="43"/>
      <c r="T531" s="26"/>
    </row>
    <row r="532" spans="11:20">
      <c r="K532" s="43"/>
      <c r="T532" s="26"/>
    </row>
    <row r="533" spans="11:20">
      <c r="K533" s="43"/>
      <c r="T533" s="26"/>
    </row>
    <row r="534" spans="11:20">
      <c r="K534" s="43"/>
      <c r="T534" s="26"/>
    </row>
    <row r="535" spans="11:20">
      <c r="K535" s="43"/>
      <c r="T535" s="26"/>
    </row>
    <row r="536" spans="11:20">
      <c r="K536" s="43"/>
      <c r="T536" s="26"/>
    </row>
    <row r="537" spans="11:20">
      <c r="K537" s="43"/>
      <c r="T537" s="26"/>
    </row>
    <row r="538" spans="11:20">
      <c r="K538" s="43"/>
      <c r="T538" s="26"/>
    </row>
    <row r="539" spans="11:20">
      <c r="K539" s="43"/>
      <c r="T539" s="26"/>
    </row>
    <row r="540" spans="11:20">
      <c r="K540" s="43"/>
      <c r="T540" s="26"/>
    </row>
    <row r="541" spans="11:20">
      <c r="K541" s="43"/>
      <c r="T541" s="26"/>
    </row>
    <row r="542" spans="11:20">
      <c r="K542" s="43"/>
      <c r="T542" s="26"/>
    </row>
    <row r="543" spans="11:20">
      <c r="K543" s="43"/>
      <c r="T543" s="26"/>
    </row>
    <row r="544" spans="11:20">
      <c r="K544" s="43"/>
      <c r="T544" s="26"/>
    </row>
    <row r="545" spans="11:20">
      <c r="K545" s="43"/>
      <c r="T545" s="26"/>
    </row>
    <row r="546" spans="11:20">
      <c r="K546" s="43"/>
      <c r="T546" s="26"/>
    </row>
    <row r="547" spans="11:20">
      <c r="K547" s="43"/>
      <c r="T547" s="26"/>
    </row>
    <row r="548" spans="11:20">
      <c r="K548" s="43"/>
      <c r="T548" s="26"/>
    </row>
    <row r="549" spans="11:20">
      <c r="K549" s="43"/>
      <c r="T549" s="26"/>
    </row>
    <row r="550" spans="11:20">
      <c r="K550" s="43"/>
      <c r="T550" s="26"/>
    </row>
    <row r="551" spans="11:20">
      <c r="K551" s="43"/>
      <c r="T551" s="26"/>
    </row>
    <row r="552" spans="11:20">
      <c r="K552" s="43"/>
      <c r="T552" s="26"/>
    </row>
    <row r="553" spans="11:20">
      <c r="K553" s="43"/>
      <c r="T553" s="26"/>
    </row>
    <row r="554" spans="11:20">
      <c r="K554" s="43"/>
      <c r="T554" s="26"/>
    </row>
    <row r="555" spans="11:20">
      <c r="K555" s="43"/>
      <c r="T555" s="26"/>
    </row>
    <row r="556" spans="11:20">
      <c r="K556" s="43"/>
      <c r="T556" s="26"/>
    </row>
    <row r="557" spans="11:20">
      <c r="K557" s="43"/>
      <c r="T557" s="26"/>
    </row>
    <row r="558" spans="11:20">
      <c r="K558" s="43"/>
      <c r="T558" s="26"/>
    </row>
    <row r="559" spans="11:20">
      <c r="K559" s="43"/>
      <c r="T559" s="26"/>
    </row>
    <row r="560" spans="11:20">
      <c r="K560" s="43"/>
      <c r="T560" s="26"/>
    </row>
    <row r="561" spans="11:20">
      <c r="K561" s="43"/>
      <c r="T561" s="26"/>
    </row>
    <row r="562" spans="11:20">
      <c r="K562" s="43"/>
      <c r="T562" s="26"/>
    </row>
    <row r="563" spans="11:20">
      <c r="K563" s="43"/>
      <c r="T563" s="26"/>
    </row>
    <row r="564" spans="11:20">
      <c r="K564" s="43"/>
      <c r="T564" s="26"/>
    </row>
    <row r="565" spans="11:20">
      <c r="K565" s="43"/>
      <c r="T565" s="26"/>
    </row>
    <row r="566" spans="11:20">
      <c r="K566" s="43"/>
      <c r="T566" s="26"/>
    </row>
    <row r="567" spans="11:20">
      <c r="K567" s="43"/>
      <c r="T567" s="26"/>
    </row>
    <row r="568" spans="11:20">
      <c r="K568" s="43"/>
      <c r="T568" s="26"/>
    </row>
    <row r="569" spans="11:20">
      <c r="K569" s="43"/>
      <c r="T569" s="26"/>
    </row>
    <row r="570" spans="11:20">
      <c r="K570" s="43"/>
      <c r="T570" s="26"/>
    </row>
    <row r="571" spans="11:20">
      <c r="K571" s="43"/>
      <c r="T571" s="26"/>
    </row>
    <row r="572" spans="11:20">
      <c r="K572" s="43"/>
      <c r="T572" s="26"/>
    </row>
    <row r="573" spans="11:20">
      <c r="K573" s="43"/>
      <c r="T573" s="26"/>
    </row>
    <row r="574" spans="11:20">
      <c r="K574" s="43"/>
      <c r="T574" s="26"/>
    </row>
    <row r="575" spans="11:20">
      <c r="K575" s="43"/>
      <c r="T575" s="26"/>
    </row>
    <row r="576" spans="11:20">
      <c r="K576" s="43"/>
      <c r="T576" s="26"/>
    </row>
    <row r="577" spans="11:20">
      <c r="K577" s="43"/>
      <c r="T577" s="26"/>
    </row>
    <row r="578" spans="11:20">
      <c r="K578" s="43"/>
      <c r="T578" s="26"/>
    </row>
    <row r="579" spans="11:20">
      <c r="K579" s="43"/>
      <c r="T579" s="26"/>
    </row>
    <row r="580" spans="11:20">
      <c r="K580" s="43"/>
      <c r="T580" s="26"/>
    </row>
    <row r="581" spans="11:20">
      <c r="K581" s="43"/>
      <c r="T581" s="26"/>
    </row>
    <row r="582" spans="11:20">
      <c r="K582" s="43"/>
      <c r="T582" s="26"/>
    </row>
    <row r="583" spans="11:20">
      <c r="K583" s="43"/>
      <c r="T583" s="26"/>
    </row>
    <row r="584" spans="11:20">
      <c r="K584" s="43"/>
      <c r="T584" s="26"/>
    </row>
    <row r="585" spans="11:20">
      <c r="K585" s="43"/>
      <c r="T585" s="26"/>
    </row>
    <row r="586" spans="11:20">
      <c r="K586" s="43"/>
      <c r="T586" s="26"/>
    </row>
    <row r="587" spans="11:20">
      <c r="K587" s="43"/>
      <c r="T587" s="26"/>
    </row>
    <row r="588" spans="11:20">
      <c r="K588" s="43"/>
      <c r="T588" s="26"/>
    </row>
    <row r="589" spans="11:20">
      <c r="K589" s="43"/>
      <c r="T589" s="26"/>
    </row>
    <row r="590" spans="11:20">
      <c r="K590" s="43"/>
      <c r="T590" s="26"/>
    </row>
    <row r="591" spans="11:20">
      <c r="K591" s="43"/>
      <c r="T591" s="26"/>
    </row>
    <row r="592" spans="11:20">
      <c r="K592" s="43"/>
      <c r="T592" s="26"/>
    </row>
    <row r="593" spans="11:20">
      <c r="K593" s="43"/>
      <c r="T593" s="26"/>
    </row>
    <row r="594" spans="11:20">
      <c r="K594" s="43"/>
      <c r="T594" s="26"/>
    </row>
    <row r="595" spans="11:20">
      <c r="K595" s="43"/>
      <c r="T595" s="26"/>
    </row>
    <row r="596" spans="11:20">
      <c r="K596" s="43"/>
      <c r="T596" s="26"/>
    </row>
    <row r="597" spans="11:20">
      <c r="K597" s="43"/>
      <c r="T597" s="26"/>
    </row>
    <row r="598" spans="11:20">
      <c r="K598" s="43"/>
      <c r="T598" s="26"/>
    </row>
    <row r="599" spans="11:20">
      <c r="K599" s="43"/>
      <c r="T599" s="26"/>
    </row>
    <row r="600" spans="11:20">
      <c r="K600" s="43"/>
      <c r="T600" s="26"/>
    </row>
    <row r="601" spans="11:20">
      <c r="K601" s="43"/>
      <c r="T601" s="26"/>
    </row>
    <row r="602" spans="11:20">
      <c r="K602" s="43"/>
      <c r="T602" s="26"/>
    </row>
    <row r="603" spans="11:20">
      <c r="K603" s="43"/>
      <c r="T603" s="26"/>
    </row>
    <row r="604" spans="11:20">
      <c r="K604" s="43"/>
      <c r="T604" s="26"/>
    </row>
    <row r="605" spans="11:20">
      <c r="K605" s="43"/>
      <c r="T605" s="26"/>
    </row>
    <row r="606" spans="11:20">
      <c r="K606" s="43"/>
      <c r="T606" s="26"/>
    </row>
    <row r="607" spans="11:20">
      <c r="K607" s="43"/>
      <c r="T607" s="26"/>
    </row>
    <row r="608" spans="11:20">
      <c r="K608" s="43"/>
      <c r="T608" s="26"/>
    </row>
    <row r="609" spans="11:20">
      <c r="K609" s="43"/>
      <c r="T609" s="26"/>
    </row>
    <row r="610" spans="11:20">
      <c r="K610" s="43"/>
      <c r="T610" s="26"/>
    </row>
    <row r="611" spans="11:20">
      <c r="K611" s="43"/>
      <c r="T611" s="26"/>
    </row>
    <row r="612" spans="11:20">
      <c r="K612" s="43"/>
      <c r="T612" s="26"/>
    </row>
    <row r="613" spans="11:20">
      <c r="K613" s="43"/>
      <c r="T613" s="26"/>
    </row>
    <row r="614" spans="11:20">
      <c r="K614" s="43"/>
      <c r="T614" s="26"/>
    </row>
    <row r="615" spans="11:20">
      <c r="K615" s="43"/>
      <c r="T615" s="26"/>
    </row>
    <row r="616" spans="11:20">
      <c r="K616" s="43"/>
      <c r="T616" s="26"/>
    </row>
    <row r="617" spans="11:20">
      <c r="K617" s="43"/>
      <c r="T617" s="26"/>
    </row>
    <row r="618" spans="11:20">
      <c r="K618" s="43"/>
      <c r="T618" s="26"/>
    </row>
    <row r="619" spans="11:20">
      <c r="K619" s="43"/>
      <c r="T619" s="26"/>
    </row>
    <row r="620" spans="11:20">
      <c r="K620" s="43"/>
      <c r="T620" s="26"/>
    </row>
    <row r="621" spans="11:20">
      <c r="K621" s="43"/>
      <c r="T621" s="26"/>
    </row>
    <row r="622" spans="11:20">
      <c r="K622" s="43"/>
      <c r="T622" s="26"/>
    </row>
    <row r="623" spans="11:20">
      <c r="K623" s="43"/>
      <c r="T623" s="26"/>
    </row>
    <row r="624" spans="11:20">
      <c r="K624" s="43"/>
      <c r="T624" s="26"/>
    </row>
    <row r="625" spans="11:20">
      <c r="K625" s="43"/>
      <c r="T625" s="26"/>
    </row>
    <row r="626" spans="11:20">
      <c r="K626" s="43"/>
      <c r="T626" s="26"/>
    </row>
    <row r="627" spans="11:20">
      <c r="K627" s="43"/>
      <c r="T627" s="26"/>
    </row>
    <row r="628" spans="11:20">
      <c r="K628" s="43"/>
      <c r="T628" s="26"/>
    </row>
    <row r="629" spans="11:20">
      <c r="K629" s="43"/>
      <c r="T629" s="26"/>
    </row>
    <row r="630" spans="11:20">
      <c r="K630" s="43"/>
      <c r="T630" s="26"/>
    </row>
    <row r="631" spans="11:20">
      <c r="K631" s="43"/>
      <c r="T631" s="26"/>
    </row>
    <row r="632" spans="11:20">
      <c r="K632" s="43"/>
      <c r="T632" s="26"/>
    </row>
    <row r="633" spans="11:20">
      <c r="K633" s="43"/>
      <c r="T633" s="26"/>
    </row>
    <row r="634" spans="11:20">
      <c r="K634" s="43"/>
      <c r="T634" s="26"/>
    </row>
    <row r="635" spans="11:20">
      <c r="K635" s="43"/>
      <c r="T635" s="26"/>
    </row>
    <row r="636" spans="11:20">
      <c r="K636" s="43"/>
      <c r="T636" s="26"/>
    </row>
    <row r="637" spans="11:20">
      <c r="K637" s="43"/>
      <c r="T637" s="26"/>
    </row>
    <row r="638" spans="11:20">
      <c r="K638" s="43"/>
      <c r="T638" s="26"/>
    </row>
    <row r="639" spans="11:20">
      <c r="K639" s="43"/>
      <c r="T639" s="26"/>
    </row>
    <row r="640" spans="11:20">
      <c r="K640" s="43"/>
      <c r="T640" s="26"/>
    </row>
    <row r="641" spans="11:20">
      <c r="K641" s="43"/>
      <c r="T641" s="26"/>
    </row>
    <row r="642" spans="11:20">
      <c r="K642" s="43"/>
      <c r="T642" s="26"/>
    </row>
    <row r="643" spans="11:20">
      <c r="K643" s="43"/>
      <c r="T643" s="26"/>
    </row>
    <row r="644" spans="11:20">
      <c r="K644" s="43"/>
      <c r="T644" s="26"/>
    </row>
    <row r="645" spans="11:20">
      <c r="K645" s="43"/>
      <c r="T645" s="26"/>
    </row>
    <row r="646" spans="11:20">
      <c r="K646" s="43"/>
      <c r="T646" s="26"/>
    </row>
    <row r="647" spans="11:20">
      <c r="K647" s="43"/>
      <c r="T647" s="26"/>
    </row>
    <row r="648" spans="11:20">
      <c r="K648" s="43"/>
      <c r="T648" s="26"/>
    </row>
    <row r="649" spans="11:20">
      <c r="K649" s="43"/>
      <c r="T649" s="26"/>
    </row>
    <row r="650" spans="11:20">
      <c r="K650" s="43"/>
      <c r="T650" s="26"/>
    </row>
    <row r="651" spans="11:20">
      <c r="K651" s="43"/>
      <c r="T651" s="26"/>
    </row>
    <row r="652" spans="11:20">
      <c r="K652" s="43"/>
      <c r="T652" s="26"/>
    </row>
    <row r="653" spans="11:20">
      <c r="K653" s="43"/>
      <c r="T653" s="26"/>
    </row>
    <row r="654" spans="11:20">
      <c r="K654" s="43"/>
      <c r="T654" s="26"/>
    </row>
    <row r="655" spans="11:20">
      <c r="K655" s="43"/>
      <c r="T655" s="26"/>
    </row>
    <row r="656" spans="11:20">
      <c r="K656" s="43"/>
      <c r="T656" s="26"/>
    </row>
    <row r="657" spans="11:20">
      <c r="K657" s="43"/>
      <c r="T657" s="26"/>
    </row>
    <row r="658" spans="11:20">
      <c r="K658" s="43"/>
      <c r="T658" s="26"/>
    </row>
    <row r="659" spans="11:20">
      <c r="K659" s="43"/>
      <c r="T659" s="26"/>
    </row>
    <row r="660" spans="11:20">
      <c r="K660" s="43"/>
      <c r="T660" s="26"/>
    </row>
    <row r="661" spans="11:20">
      <c r="K661" s="43"/>
      <c r="T661" s="26"/>
    </row>
    <row r="662" spans="11:20">
      <c r="K662" s="43"/>
      <c r="T662" s="26"/>
    </row>
    <row r="663" spans="11:20">
      <c r="K663" s="43"/>
      <c r="T663" s="26"/>
    </row>
    <row r="664" spans="11:20">
      <c r="K664" s="43"/>
      <c r="T664" s="26"/>
    </row>
    <row r="665" spans="11:20">
      <c r="K665" s="43"/>
      <c r="T665" s="26"/>
    </row>
    <row r="666" spans="11:20">
      <c r="K666" s="43"/>
      <c r="T666" s="26"/>
    </row>
    <row r="667" spans="11:20">
      <c r="K667" s="43"/>
      <c r="T667" s="26"/>
    </row>
    <row r="668" spans="11:20">
      <c r="K668" s="43"/>
      <c r="T668" s="26"/>
    </row>
    <row r="669" spans="11:20">
      <c r="K669" s="43"/>
      <c r="T669" s="26"/>
    </row>
    <row r="670" spans="11:20">
      <c r="K670" s="43"/>
      <c r="T670" s="26"/>
    </row>
    <row r="671" spans="11:20">
      <c r="K671" s="43"/>
      <c r="T671" s="26"/>
    </row>
    <row r="672" spans="11:20">
      <c r="K672" s="43"/>
      <c r="T672" s="26"/>
    </row>
    <row r="673" spans="11:20">
      <c r="K673" s="43"/>
      <c r="T673" s="26"/>
    </row>
    <row r="674" spans="11:20">
      <c r="K674" s="43"/>
      <c r="T674" s="26"/>
    </row>
    <row r="675" spans="11:20">
      <c r="K675" s="43"/>
      <c r="T675" s="26"/>
    </row>
    <row r="676" spans="11:20">
      <c r="K676" s="43"/>
      <c r="T676" s="26"/>
    </row>
    <row r="677" spans="11:20">
      <c r="K677" s="43"/>
      <c r="T677" s="26"/>
    </row>
    <row r="678" spans="11:20">
      <c r="K678" s="43"/>
      <c r="T678" s="26"/>
    </row>
    <row r="679" spans="11:20">
      <c r="K679" s="43"/>
      <c r="T679" s="26"/>
    </row>
    <row r="680" spans="11:20">
      <c r="K680" s="43"/>
      <c r="T680" s="26"/>
    </row>
    <row r="681" spans="11:20">
      <c r="K681" s="43"/>
      <c r="T681" s="26"/>
    </row>
    <row r="682" spans="11:20">
      <c r="K682" s="43"/>
      <c r="T682" s="26"/>
    </row>
    <row r="683" spans="11:20">
      <c r="K683" s="43"/>
      <c r="T683" s="26"/>
    </row>
    <row r="684" spans="11:20">
      <c r="K684" s="43"/>
      <c r="T684" s="26"/>
    </row>
    <row r="685" spans="11:20">
      <c r="K685" s="43"/>
      <c r="T685" s="26"/>
    </row>
    <row r="686" spans="11:20">
      <c r="K686" s="43"/>
      <c r="T686" s="26"/>
    </row>
    <row r="687" spans="11:20">
      <c r="K687" s="43"/>
      <c r="T687" s="26"/>
    </row>
    <row r="688" spans="11:20">
      <c r="K688" s="43"/>
      <c r="T688" s="26"/>
    </row>
    <row r="689" spans="11:20">
      <c r="K689" s="43"/>
      <c r="T689" s="26"/>
    </row>
    <row r="690" spans="11:20">
      <c r="K690" s="43"/>
      <c r="T690" s="26"/>
    </row>
    <row r="691" spans="11:20">
      <c r="K691" s="43"/>
      <c r="T691" s="26"/>
    </row>
    <row r="692" spans="11:20">
      <c r="K692" s="43"/>
      <c r="T692" s="26"/>
    </row>
    <row r="693" spans="11:20">
      <c r="K693" s="43"/>
      <c r="T693" s="26"/>
    </row>
    <row r="694" spans="11:20">
      <c r="K694" s="43"/>
      <c r="T694" s="26"/>
    </row>
    <row r="695" spans="11:20">
      <c r="K695" s="43"/>
      <c r="T695" s="26"/>
    </row>
    <row r="696" spans="11:20">
      <c r="K696" s="43"/>
      <c r="T696" s="26"/>
    </row>
    <row r="697" spans="11:20">
      <c r="K697" s="43"/>
      <c r="T697" s="26"/>
    </row>
    <row r="698" spans="11:20">
      <c r="K698" s="43"/>
      <c r="T698" s="26"/>
    </row>
    <row r="699" spans="11:20">
      <c r="K699" s="43"/>
      <c r="T699" s="26"/>
    </row>
    <row r="700" spans="11:20">
      <c r="K700" s="43"/>
      <c r="T700" s="26"/>
    </row>
    <row r="701" spans="11:20">
      <c r="K701" s="43"/>
      <c r="T701" s="26"/>
    </row>
    <row r="702" spans="11:20">
      <c r="K702" s="43"/>
      <c r="T702" s="26"/>
    </row>
    <row r="703" spans="11:20">
      <c r="K703" s="43"/>
      <c r="T703" s="26"/>
    </row>
    <row r="704" spans="11:20">
      <c r="K704" s="43"/>
      <c r="T704" s="26"/>
    </row>
    <row r="705" spans="11:20">
      <c r="K705" s="43"/>
      <c r="T705" s="26"/>
    </row>
    <row r="706" spans="11:20">
      <c r="K706" s="43"/>
      <c r="T706" s="26"/>
    </row>
    <row r="707" spans="11:20">
      <c r="K707" s="43"/>
      <c r="T707" s="26"/>
    </row>
    <row r="708" spans="11:20">
      <c r="K708" s="43"/>
      <c r="T708" s="26"/>
    </row>
    <row r="709" spans="11:20">
      <c r="K709" s="43"/>
      <c r="T709" s="26"/>
    </row>
    <row r="710" spans="11:20">
      <c r="K710" s="43"/>
      <c r="T710" s="26"/>
    </row>
    <row r="711" spans="11:20">
      <c r="K711" s="43"/>
      <c r="T711" s="26"/>
    </row>
    <row r="712" spans="11:20">
      <c r="K712" s="43"/>
      <c r="T712" s="26"/>
    </row>
    <row r="713" spans="11:20">
      <c r="K713" s="43"/>
      <c r="T713" s="26"/>
    </row>
    <row r="714" spans="11:20">
      <c r="K714" s="43"/>
      <c r="T714" s="26"/>
    </row>
    <row r="715" spans="11:20">
      <c r="K715" s="43"/>
      <c r="T715" s="26"/>
    </row>
    <row r="716" spans="11:20">
      <c r="K716" s="43"/>
      <c r="T716" s="26"/>
    </row>
    <row r="717" spans="11:20">
      <c r="K717" s="43"/>
      <c r="T717" s="26"/>
    </row>
    <row r="718" spans="11:20">
      <c r="K718" s="43"/>
      <c r="T718" s="26"/>
    </row>
    <row r="719" spans="11:20">
      <c r="K719" s="43"/>
      <c r="T719" s="26"/>
    </row>
    <row r="720" spans="11:20">
      <c r="K720" s="43"/>
      <c r="T720" s="26"/>
    </row>
    <row r="721" spans="11:20">
      <c r="K721" s="43"/>
      <c r="T721" s="26"/>
    </row>
    <row r="722" spans="11:20">
      <c r="K722" s="43"/>
      <c r="T722" s="26"/>
    </row>
    <row r="723" spans="11:20">
      <c r="K723" s="43"/>
      <c r="T723" s="26"/>
    </row>
    <row r="724" spans="11:20">
      <c r="K724" s="43"/>
      <c r="T724" s="26"/>
    </row>
    <row r="725" spans="11:20">
      <c r="K725" s="43"/>
      <c r="T725" s="26"/>
    </row>
    <row r="726" spans="11:20">
      <c r="K726" s="43"/>
      <c r="T726" s="26"/>
    </row>
    <row r="727" spans="11:20">
      <c r="K727" s="43"/>
      <c r="T727" s="26"/>
    </row>
    <row r="728" spans="11:20">
      <c r="K728" s="43"/>
      <c r="T728" s="26"/>
    </row>
    <row r="729" spans="11:20">
      <c r="K729" s="43"/>
      <c r="T729" s="26"/>
    </row>
    <row r="730" spans="11:20">
      <c r="K730" s="43"/>
      <c r="T730" s="26"/>
    </row>
    <row r="731" spans="11:20">
      <c r="K731" s="43"/>
      <c r="T731" s="26"/>
    </row>
    <row r="732" spans="11:20">
      <c r="K732" s="43"/>
      <c r="T732" s="26"/>
    </row>
    <row r="733" spans="11:20">
      <c r="K733" s="43"/>
      <c r="T733" s="26"/>
    </row>
    <row r="734" spans="11:20">
      <c r="K734" s="43"/>
      <c r="T734" s="26"/>
    </row>
    <row r="735" spans="11:20">
      <c r="K735" s="43"/>
      <c r="T735" s="26"/>
    </row>
    <row r="736" spans="11:20">
      <c r="K736" s="43"/>
      <c r="T736" s="26"/>
    </row>
    <row r="737" spans="11:20">
      <c r="K737" s="43"/>
      <c r="T737" s="26"/>
    </row>
    <row r="738" spans="11:20">
      <c r="K738" s="43"/>
      <c r="T738" s="26"/>
    </row>
    <row r="739" spans="11:20">
      <c r="K739" s="43"/>
      <c r="T739" s="26"/>
    </row>
    <row r="740" spans="11:20">
      <c r="K740" s="43"/>
      <c r="T740" s="26"/>
    </row>
    <row r="741" spans="11:20">
      <c r="K741" s="43"/>
      <c r="T741" s="26"/>
    </row>
    <row r="742" spans="11:20">
      <c r="K742" s="43"/>
      <c r="T742" s="26"/>
    </row>
    <row r="743" spans="11:20">
      <c r="K743" s="43"/>
      <c r="T743" s="26"/>
    </row>
    <row r="744" spans="11:20">
      <c r="K744" s="43"/>
      <c r="T744" s="26"/>
    </row>
    <row r="745" spans="11:20">
      <c r="K745" s="43"/>
      <c r="T745" s="26"/>
    </row>
    <row r="746" spans="11:20">
      <c r="K746" s="43"/>
      <c r="T746" s="26"/>
    </row>
    <row r="747" spans="11:20">
      <c r="K747" s="43"/>
      <c r="T747" s="26"/>
    </row>
    <row r="748" spans="11:20">
      <c r="K748" s="43"/>
      <c r="T748" s="26"/>
    </row>
    <row r="749" spans="11:20">
      <c r="K749" s="43"/>
      <c r="T749" s="26"/>
    </row>
    <row r="750" spans="11:20">
      <c r="K750" s="43"/>
      <c r="T750" s="26"/>
    </row>
    <row r="751" spans="11:20">
      <c r="K751" s="43"/>
      <c r="T751" s="26"/>
    </row>
    <row r="752" spans="11:20">
      <c r="K752" s="43"/>
      <c r="T752" s="26"/>
    </row>
    <row r="753" spans="11:20">
      <c r="K753" s="43"/>
      <c r="T753" s="26"/>
    </row>
    <row r="754" spans="11:20">
      <c r="K754" s="43"/>
      <c r="T754" s="26"/>
    </row>
    <row r="755" spans="11:20">
      <c r="K755" s="43"/>
      <c r="T755" s="26"/>
    </row>
    <row r="756" spans="11:20">
      <c r="K756" s="43"/>
      <c r="T756" s="26"/>
    </row>
    <row r="757" spans="11:20">
      <c r="K757" s="43"/>
      <c r="T757" s="26"/>
    </row>
    <row r="758" spans="11:20">
      <c r="K758" s="43"/>
      <c r="T758" s="26"/>
    </row>
    <row r="759" spans="11:20">
      <c r="K759" s="43"/>
      <c r="T759" s="26"/>
    </row>
    <row r="760" spans="11:20">
      <c r="K760" s="43"/>
      <c r="T760" s="26"/>
    </row>
    <row r="761" spans="11:20">
      <c r="K761" s="43"/>
      <c r="T761" s="26"/>
    </row>
    <row r="762" spans="11:20">
      <c r="K762" s="43"/>
      <c r="T762" s="26"/>
    </row>
    <row r="763" spans="11:20">
      <c r="K763" s="43"/>
      <c r="T763" s="26"/>
    </row>
    <row r="764" spans="11:20">
      <c r="K764" s="43"/>
      <c r="T764" s="26"/>
    </row>
    <row r="765" spans="11:20">
      <c r="K765" s="43"/>
      <c r="T765" s="26"/>
    </row>
    <row r="766" spans="11:20">
      <c r="K766" s="43"/>
      <c r="T766" s="26"/>
    </row>
    <row r="767" spans="11:20">
      <c r="K767" s="43"/>
      <c r="T767" s="26"/>
    </row>
    <row r="768" spans="11:20">
      <c r="K768" s="43"/>
      <c r="T768" s="26"/>
    </row>
    <row r="769" spans="11:20">
      <c r="K769" s="43"/>
      <c r="T769" s="26"/>
    </row>
    <row r="770" spans="11:20">
      <c r="K770" s="43"/>
      <c r="T770" s="26"/>
    </row>
    <row r="771" spans="11:20">
      <c r="K771" s="43"/>
      <c r="T771" s="26"/>
    </row>
    <row r="772" spans="11:20">
      <c r="K772" s="43"/>
      <c r="T772" s="26"/>
    </row>
    <row r="773" spans="11:20">
      <c r="K773" s="43"/>
      <c r="T773" s="26"/>
    </row>
    <row r="774" spans="11:20">
      <c r="K774" s="43"/>
      <c r="T774" s="26"/>
    </row>
    <row r="775" spans="11:20">
      <c r="K775" s="43"/>
      <c r="T775" s="26"/>
    </row>
    <row r="776" spans="11:20">
      <c r="K776" s="43"/>
      <c r="T776" s="26"/>
    </row>
    <row r="777" spans="11:20">
      <c r="K777" s="43"/>
      <c r="T777" s="26"/>
    </row>
    <row r="778" spans="11:20">
      <c r="K778" s="43"/>
      <c r="T778" s="26"/>
    </row>
    <row r="779" spans="11:20">
      <c r="K779" s="43"/>
      <c r="T779" s="26"/>
    </row>
    <row r="780" spans="11:20">
      <c r="K780" s="43"/>
      <c r="T780" s="26"/>
    </row>
    <row r="781" spans="11:20">
      <c r="K781" s="43"/>
      <c r="T781" s="26"/>
    </row>
    <row r="782" spans="11:20">
      <c r="K782" s="43"/>
      <c r="T782" s="26"/>
    </row>
    <row r="783" spans="11:20">
      <c r="K783" s="43"/>
      <c r="T783" s="26"/>
    </row>
    <row r="784" spans="11:20">
      <c r="K784" s="43"/>
      <c r="T784" s="26"/>
    </row>
    <row r="785" spans="11:20">
      <c r="K785" s="43"/>
      <c r="T785" s="26"/>
    </row>
    <row r="786" spans="11:20">
      <c r="K786" s="43"/>
      <c r="T786" s="26"/>
    </row>
    <row r="787" spans="11:20">
      <c r="K787" s="43"/>
      <c r="T787" s="26"/>
    </row>
    <row r="788" spans="11:20">
      <c r="K788" s="43"/>
      <c r="T788" s="26"/>
    </row>
    <row r="789" spans="11:20">
      <c r="K789" s="43"/>
      <c r="T789" s="26"/>
    </row>
    <row r="790" spans="11:20">
      <c r="K790" s="43"/>
      <c r="T790" s="26"/>
    </row>
    <row r="791" spans="11:20">
      <c r="K791" s="43"/>
      <c r="T791" s="26"/>
    </row>
    <row r="792" spans="11:20">
      <c r="K792" s="43"/>
      <c r="T792" s="26"/>
    </row>
    <row r="793" spans="11:20">
      <c r="K793" s="43"/>
      <c r="T793" s="26"/>
    </row>
    <row r="794" spans="11:20">
      <c r="K794" s="43"/>
      <c r="T794" s="26"/>
    </row>
    <row r="795" spans="11:20">
      <c r="K795" s="43"/>
      <c r="T795" s="26"/>
    </row>
    <row r="796" spans="11:20">
      <c r="K796" s="43"/>
      <c r="T796" s="26"/>
    </row>
    <row r="797" spans="11:20">
      <c r="K797" s="43"/>
      <c r="T797" s="26"/>
    </row>
    <row r="798" spans="11:20">
      <c r="K798" s="43"/>
      <c r="T798" s="26"/>
    </row>
    <row r="799" spans="11:20">
      <c r="K799" s="43"/>
      <c r="T799" s="26"/>
    </row>
    <row r="800" spans="11:20">
      <c r="K800" s="43"/>
      <c r="T800" s="26"/>
    </row>
    <row r="801" spans="11:20">
      <c r="K801" s="43"/>
      <c r="T801" s="26"/>
    </row>
    <row r="802" spans="11:20">
      <c r="K802" s="43"/>
      <c r="T802" s="26"/>
    </row>
    <row r="803" spans="11:20">
      <c r="K803" s="43"/>
      <c r="T803" s="26"/>
    </row>
    <row r="804" spans="11:20">
      <c r="K804" s="43"/>
      <c r="T804" s="26"/>
    </row>
    <row r="805" spans="11:20">
      <c r="K805" s="43"/>
      <c r="T805" s="26"/>
    </row>
    <row r="806" spans="11:20">
      <c r="K806" s="43"/>
      <c r="T806" s="26"/>
    </row>
    <row r="807" spans="11:20">
      <c r="K807" s="43"/>
      <c r="T807" s="26"/>
    </row>
    <row r="808" spans="11:20">
      <c r="K808" s="43"/>
      <c r="T808" s="26"/>
    </row>
    <row r="809" spans="11:20">
      <c r="K809" s="43"/>
      <c r="T809" s="26"/>
    </row>
    <row r="810" spans="11:20">
      <c r="K810" s="43"/>
      <c r="T810" s="26"/>
    </row>
    <row r="811" spans="11:20">
      <c r="K811" s="43"/>
      <c r="T811" s="26"/>
    </row>
    <row r="812" spans="11:20">
      <c r="K812" s="43"/>
      <c r="T812" s="26"/>
    </row>
    <row r="813" spans="11:20">
      <c r="K813" s="43"/>
      <c r="T813" s="26"/>
    </row>
    <row r="814" spans="11:20">
      <c r="K814" s="43"/>
      <c r="T814" s="26"/>
    </row>
    <row r="815" spans="11:20">
      <c r="K815" s="43"/>
      <c r="T815" s="26"/>
    </row>
    <row r="816" spans="11:20">
      <c r="K816" s="43"/>
      <c r="T816" s="26"/>
    </row>
    <row r="817" spans="11:20">
      <c r="K817" s="43"/>
      <c r="T817" s="26"/>
    </row>
    <row r="818" spans="11:20">
      <c r="K818" s="43"/>
      <c r="T818" s="26"/>
    </row>
    <row r="819" spans="11:20">
      <c r="K819" s="43"/>
      <c r="T819" s="26"/>
    </row>
    <row r="820" spans="11:20">
      <c r="K820" s="43"/>
      <c r="T820" s="26"/>
    </row>
    <row r="821" spans="11:20">
      <c r="K821" s="43"/>
      <c r="T821" s="26"/>
    </row>
    <row r="822" spans="11:20">
      <c r="K822" s="43"/>
      <c r="T822" s="26"/>
    </row>
    <row r="823" spans="11:20">
      <c r="K823" s="43"/>
      <c r="T823" s="26"/>
    </row>
    <row r="824" spans="11:20">
      <c r="K824" s="43"/>
      <c r="T824" s="26"/>
    </row>
    <row r="825" spans="11:20">
      <c r="K825" s="43"/>
      <c r="T825" s="26"/>
    </row>
    <row r="826" spans="11:20">
      <c r="K826" s="43"/>
      <c r="T826" s="26"/>
    </row>
    <row r="827" spans="11:20">
      <c r="K827" s="43"/>
      <c r="T827" s="26"/>
    </row>
    <row r="828" spans="11:20">
      <c r="K828" s="43"/>
      <c r="T828" s="26"/>
    </row>
    <row r="829" spans="11:20">
      <c r="K829" s="43"/>
      <c r="T829" s="26"/>
    </row>
    <row r="830" spans="11:20">
      <c r="K830" s="43"/>
      <c r="T830" s="26"/>
    </row>
    <row r="831" spans="11:20">
      <c r="K831" s="43"/>
      <c r="T831" s="26"/>
    </row>
    <row r="832" spans="11:20">
      <c r="K832" s="43"/>
      <c r="T832" s="26"/>
    </row>
    <row r="833" spans="11:20">
      <c r="K833" s="43"/>
      <c r="T833" s="26"/>
    </row>
    <row r="834" spans="11:20">
      <c r="K834" s="43"/>
      <c r="T834" s="26"/>
    </row>
    <row r="835" spans="11:20">
      <c r="K835" s="43"/>
      <c r="T835" s="26"/>
    </row>
    <row r="836" spans="11:20">
      <c r="K836" s="43"/>
      <c r="T836" s="26"/>
    </row>
    <row r="837" spans="11:20">
      <c r="K837" s="43"/>
      <c r="T837" s="26"/>
    </row>
    <row r="838" spans="11:20">
      <c r="K838" s="43"/>
      <c r="T838" s="26"/>
    </row>
    <row r="839" spans="11:20">
      <c r="K839" s="43"/>
      <c r="T839" s="26"/>
    </row>
    <row r="840" spans="11:20">
      <c r="K840" s="43"/>
      <c r="T840" s="26"/>
    </row>
    <row r="841" spans="11:20">
      <c r="K841" s="43"/>
      <c r="T841" s="26"/>
    </row>
    <row r="842" spans="11:20">
      <c r="K842" s="43"/>
      <c r="T842" s="26"/>
    </row>
    <row r="843" spans="11:20">
      <c r="K843" s="43"/>
      <c r="T843" s="26"/>
    </row>
    <row r="844" spans="11:20">
      <c r="K844" s="43"/>
      <c r="T844" s="26"/>
    </row>
    <row r="845" spans="11:20">
      <c r="K845" s="43"/>
      <c r="T845" s="26"/>
    </row>
    <row r="846" spans="11:20">
      <c r="K846" s="43"/>
      <c r="T846" s="26"/>
    </row>
    <row r="847" spans="11:20">
      <c r="K847" s="43"/>
      <c r="T847" s="26"/>
    </row>
    <row r="848" spans="11:20">
      <c r="K848" s="43"/>
      <c r="T848" s="26"/>
    </row>
    <row r="849" spans="11:20">
      <c r="K849" s="43"/>
      <c r="T849" s="26"/>
    </row>
    <row r="850" spans="11:20">
      <c r="K850" s="43"/>
      <c r="T850" s="26"/>
    </row>
    <row r="851" spans="11:20">
      <c r="K851" s="43"/>
      <c r="T851" s="26"/>
    </row>
    <row r="852" spans="11:20">
      <c r="K852" s="43"/>
      <c r="T852" s="26"/>
    </row>
    <row r="853" spans="11:20">
      <c r="K853" s="43"/>
      <c r="T853" s="26"/>
    </row>
    <row r="854" spans="11:20">
      <c r="K854" s="43"/>
      <c r="T854" s="26"/>
    </row>
    <row r="855" spans="11:20">
      <c r="K855" s="43"/>
      <c r="T855" s="26"/>
    </row>
    <row r="856" spans="11:20">
      <c r="K856" s="43"/>
      <c r="T856" s="26"/>
    </row>
    <row r="857" spans="11:20">
      <c r="K857" s="43"/>
      <c r="T857" s="26"/>
    </row>
    <row r="858" spans="11:20">
      <c r="K858" s="43"/>
      <c r="T858" s="26"/>
    </row>
    <row r="859" spans="11:20">
      <c r="K859" s="43"/>
      <c r="T859" s="26"/>
    </row>
    <row r="860" spans="11:20">
      <c r="K860" s="43"/>
      <c r="T860" s="26"/>
    </row>
    <row r="861" spans="11:20">
      <c r="K861" s="43"/>
      <c r="T861" s="26"/>
    </row>
    <row r="862" spans="11:20">
      <c r="K862" s="43"/>
      <c r="T862" s="26"/>
    </row>
    <row r="863" spans="11:20">
      <c r="K863" s="43"/>
      <c r="T863" s="26"/>
    </row>
    <row r="864" spans="11:20">
      <c r="K864" s="43"/>
      <c r="T864" s="26"/>
    </row>
    <row r="865" spans="11:20">
      <c r="K865" s="43"/>
      <c r="T865" s="26"/>
    </row>
    <row r="866" spans="11:20">
      <c r="K866" s="43"/>
      <c r="T866" s="26"/>
    </row>
    <row r="867" spans="11:20">
      <c r="K867" s="43"/>
      <c r="T867" s="26"/>
    </row>
    <row r="868" spans="11:20">
      <c r="K868" s="43"/>
      <c r="T868" s="26"/>
    </row>
    <row r="869" spans="11:20">
      <c r="K869" s="43"/>
      <c r="T869" s="26"/>
    </row>
    <row r="870" spans="11:20">
      <c r="K870" s="43"/>
      <c r="T870" s="26"/>
    </row>
    <row r="871" spans="11:20">
      <c r="K871" s="43"/>
      <c r="T871" s="26"/>
    </row>
    <row r="872" spans="11:20">
      <c r="K872" s="43"/>
      <c r="T872" s="26"/>
    </row>
    <row r="873" spans="11:20">
      <c r="K873" s="43"/>
      <c r="T873" s="26"/>
    </row>
    <row r="874" spans="11:20">
      <c r="K874" s="43"/>
      <c r="T874" s="26"/>
    </row>
    <row r="875" spans="11:20">
      <c r="K875" s="43"/>
      <c r="T875" s="26"/>
    </row>
    <row r="876" spans="11:20">
      <c r="K876" s="43"/>
      <c r="T876" s="26"/>
    </row>
    <row r="877" spans="11:20">
      <c r="K877" s="43"/>
      <c r="T877" s="26"/>
    </row>
    <row r="878" spans="11:20">
      <c r="K878" s="43"/>
      <c r="T878" s="26"/>
    </row>
    <row r="879" spans="11:20">
      <c r="K879" s="43"/>
      <c r="T879" s="26"/>
    </row>
    <row r="880" spans="11:20">
      <c r="K880" s="43"/>
      <c r="T880" s="26"/>
    </row>
    <row r="881" spans="11:20">
      <c r="K881" s="43"/>
      <c r="T881" s="26"/>
    </row>
    <row r="882" spans="11:20">
      <c r="K882" s="43"/>
      <c r="T882" s="26"/>
    </row>
    <row r="883" spans="11:20">
      <c r="K883" s="43"/>
      <c r="T883" s="26"/>
    </row>
    <row r="884" spans="11:20">
      <c r="K884" s="43"/>
      <c r="T884" s="26"/>
    </row>
    <row r="885" spans="11:20">
      <c r="K885" s="43"/>
      <c r="T885" s="26"/>
    </row>
    <row r="886" spans="11:20">
      <c r="K886" s="43"/>
      <c r="T886" s="26"/>
    </row>
    <row r="887" spans="11:20">
      <c r="K887" s="43"/>
      <c r="T887" s="26"/>
    </row>
    <row r="888" spans="11:20">
      <c r="K888" s="43"/>
      <c r="T888" s="26"/>
    </row>
    <row r="889" spans="11:20">
      <c r="K889" s="43"/>
      <c r="T889" s="26"/>
    </row>
    <row r="890" spans="11:20">
      <c r="K890" s="43"/>
      <c r="T890" s="26"/>
    </row>
    <row r="891" spans="11:20">
      <c r="K891" s="43"/>
      <c r="T891" s="26"/>
    </row>
    <row r="892" spans="11:20">
      <c r="K892" s="43"/>
      <c r="T892" s="26"/>
    </row>
    <row r="893" spans="11:20">
      <c r="K893" s="43"/>
      <c r="T893" s="26"/>
    </row>
    <row r="894" spans="11:20">
      <c r="K894" s="43"/>
      <c r="T894" s="26"/>
    </row>
    <row r="895" spans="11:20">
      <c r="K895" s="43"/>
      <c r="T895" s="26"/>
    </row>
    <row r="896" spans="11:20">
      <c r="K896" s="43"/>
      <c r="T896" s="26"/>
    </row>
    <row r="897" spans="11:20">
      <c r="K897" s="43"/>
      <c r="T897" s="26"/>
    </row>
    <row r="898" spans="11:20">
      <c r="K898" s="43"/>
      <c r="T898" s="26"/>
    </row>
    <row r="899" spans="11:20">
      <c r="K899" s="43"/>
      <c r="T899" s="26"/>
    </row>
    <row r="900" spans="11:20">
      <c r="K900" s="43"/>
      <c r="T900" s="26"/>
    </row>
    <row r="901" spans="11:20">
      <c r="K901" s="43"/>
      <c r="T901" s="26"/>
    </row>
    <row r="902" spans="11:20">
      <c r="K902" s="43"/>
      <c r="T902" s="26"/>
    </row>
    <row r="903" spans="11:20">
      <c r="K903" s="43"/>
      <c r="T903" s="26"/>
    </row>
    <row r="904" spans="11:20">
      <c r="K904" s="43"/>
      <c r="T904" s="26"/>
    </row>
    <row r="905" spans="11:20">
      <c r="K905" s="43"/>
      <c r="T905" s="26"/>
    </row>
    <row r="906" spans="11:20">
      <c r="K906" s="43"/>
      <c r="T906" s="26"/>
    </row>
    <row r="907" spans="11:20">
      <c r="K907" s="43"/>
      <c r="T907" s="26"/>
    </row>
    <row r="908" spans="11:20">
      <c r="K908" s="43"/>
      <c r="T908" s="26"/>
    </row>
    <row r="909" spans="11:20">
      <c r="K909" s="43"/>
      <c r="T909" s="26"/>
    </row>
    <row r="910" spans="11:20">
      <c r="K910" s="43"/>
      <c r="T910" s="26"/>
    </row>
    <row r="911" spans="11:20">
      <c r="K911" s="43"/>
      <c r="T911" s="26"/>
    </row>
    <row r="912" spans="11:20">
      <c r="K912" s="43"/>
      <c r="T912" s="26"/>
    </row>
    <row r="913" spans="11:20">
      <c r="K913" s="43"/>
      <c r="T913" s="26"/>
    </row>
    <row r="914" spans="11:20">
      <c r="K914" s="43"/>
      <c r="T914" s="26"/>
    </row>
    <row r="915" spans="11:20">
      <c r="K915" s="43"/>
      <c r="T915" s="26"/>
    </row>
    <row r="916" spans="11:20">
      <c r="K916" s="43"/>
      <c r="T916" s="26"/>
    </row>
    <row r="917" spans="11:20">
      <c r="K917" s="43"/>
      <c r="T917" s="26"/>
    </row>
    <row r="918" spans="11:20">
      <c r="K918" s="43"/>
      <c r="T918" s="26"/>
    </row>
    <row r="919" spans="11:20">
      <c r="K919" s="43"/>
      <c r="T919" s="26"/>
    </row>
    <row r="920" spans="11:20">
      <c r="K920" s="43"/>
      <c r="T920" s="26"/>
    </row>
    <row r="921" spans="11:20">
      <c r="K921" s="43"/>
      <c r="T921" s="26"/>
    </row>
    <row r="922" spans="11:20">
      <c r="K922" s="43"/>
      <c r="T922" s="26"/>
    </row>
    <row r="923" spans="11:20">
      <c r="K923" s="43"/>
      <c r="T923" s="26"/>
    </row>
    <row r="924" spans="11:20">
      <c r="K924" s="43"/>
      <c r="T924" s="26"/>
    </row>
    <row r="925" spans="11:20">
      <c r="K925" s="43"/>
      <c r="T925" s="26"/>
    </row>
    <row r="926" spans="11:20">
      <c r="K926" s="43"/>
      <c r="T926" s="26"/>
    </row>
    <row r="927" spans="11:20">
      <c r="K927" s="43"/>
      <c r="T927" s="26"/>
    </row>
    <row r="928" spans="11:20">
      <c r="K928" s="43"/>
      <c r="T928" s="26"/>
    </row>
    <row r="929" spans="11:20">
      <c r="K929" s="43"/>
      <c r="T929" s="26"/>
    </row>
    <row r="930" spans="11:20">
      <c r="K930" s="43"/>
      <c r="T930" s="26"/>
    </row>
    <row r="931" spans="11:20">
      <c r="K931" s="43"/>
      <c r="T931" s="26"/>
    </row>
    <row r="932" spans="11:20">
      <c r="K932" s="43"/>
      <c r="T932" s="26"/>
    </row>
    <row r="933" spans="11:20">
      <c r="K933" s="43"/>
      <c r="T933" s="26"/>
    </row>
    <row r="934" spans="11:20">
      <c r="K934" s="43"/>
      <c r="T934" s="26"/>
    </row>
    <row r="935" spans="11:20">
      <c r="K935" s="43"/>
      <c r="T935" s="26"/>
    </row>
    <row r="936" spans="11:20">
      <c r="K936" s="43"/>
      <c r="T936" s="26"/>
    </row>
    <row r="937" spans="11:20">
      <c r="K937" s="43"/>
      <c r="T937" s="26"/>
    </row>
    <row r="938" spans="11:20">
      <c r="K938" s="43"/>
      <c r="T938" s="26"/>
    </row>
    <row r="939" spans="11:20">
      <c r="K939" s="43"/>
      <c r="T939" s="26"/>
    </row>
    <row r="940" spans="11:20">
      <c r="K940" s="43"/>
      <c r="T940" s="26"/>
    </row>
    <row r="941" spans="11:20">
      <c r="K941" s="43"/>
      <c r="T941" s="26"/>
    </row>
    <row r="942" spans="11:20">
      <c r="K942" s="43"/>
      <c r="T942" s="26"/>
    </row>
    <row r="943" spans="11:20">
      <c r="K943" s="43"/>
      <c r="T943" s="26"/>
    </row>
    <row r="944" spans="11:20">
      <c r="K944" s="43"/>
      <c r="T944" s="26"/>
    </row>
    <row r="945" spans="11:20">
      <c r="K945" s="43"/>
      <c r="T945" s="26"/>
    </row>
    <row r="946" spans="11:20">
      <c r="K946" s="43"/>
      <c r="T946" s="26"/>
    </row>
    <row r="947" spans="11:20">
      <c r="K947" s="43"/>
      <c r="T947" s="26"/>
    </row>
    <row r="948" spans="11:20">
      <c r="K948" s="43"/>
      <c r="T948" s="26"/>
    </row>
    <row r="949" spans="11:20">
      <c r="K949" s="43"/>
      <c r="T949" s="26"/>
    </row>
    <row r="950" spans="11:20">
      <c r="K950" s="43"/>
      <c r="T950" s="26"/>
    </row>
    <row r="951" spans="11:20">
      <c r="K951" s="43"/>
      <c r="T951" s="26"/>
    </row>
    <row r="952" spans="11:20">
      <c r="K952" s="43"/>
      <c r="T952" s="26"/>
    </row>
    <row r="953" spans="11:20">
      <c r="K953" s="43"/>
      <c r="T953" s="26"/>
    </row>
    <row r="954" spans="11:20">
      <c r="K954" s="43"/>
      <c r="T954" s="26"/>
    </row>
    <row r="955" spans="11:20">
      <c r="K955" s="43"/>
      <c r="T955" s="26"/>
    </row>
    <row r="956" spans="11:20">
      <c r="K956" s="43"/>
      <c r="T956" s="26"/>
    </row>
    <row r="957" spans="11:20">
      <c r="K957" s="43"/>
      <c r="T957" s="26"/>
    </row>
    <row r="958" spans="11:20">
      <c r="K958" s="43"/>
      <c r="T958" s="26"/>
    </row>
    <row r="959" spans="11:20">
      <c r="K959" s="43"/>
      <c r="T959" s="26"/>
    </row>
    <row r="960" spans="11:20">
      <c r="K960" s="43"/>
      <c r="T960" s="26"/>
    </row>
    <row r="961" spans="11:20">
      <c r="K961" s="43"/>
      <c r="T961" s="26"/>
    </row>
    <row r="962" spans="11:20">
      <c r="K962" s="43"/>
      <c r="T962" s="26"/>
    </row>
    <row r="963" spans="11:20">
      <c r="K963" s="43"/>
      <c r="T963" s="26"/>
    </row>
    <row r="964" spans="11:20">
      <c r="K964" s="43"/>
      <c r="T964" s="26"/>
    </row>
    <row r="965" spans="11:20">
      <c r="K965" s="43"/>
      <c r="T965" s="26"/>
    </row>
    <row r="966" spans="11:20">
      <c r="K966" s="43"/>
      <c r="T966" s="26"/>
    </row>
    <row r="967" spans="11:20">
      <c r="K967" s="43"/>
      <c r="T967" s="26"/>
    </row>
    <row r="968" spans="11:20">
      <c r="K968" s="43"/>
      <c r="T968" s="26"/>
    </row>
    <row r="969" spans="11:20">
      <c r="K969" s="43"/>
      <c r="T969" s="26"/>
    </row>
    <row r="970" spans="11:20">
      <c r="K970" s="43"/>
      <c r="T970" s="26"/>
    </row>
    <row r="971" spans="11:20">
      <c r="K971" s="43"/>
      <c r="T971" s="26"/>
    </row>
    <row r="972" spans="11:20">
      <c r="K972" s="43"/>
      <c r="T972" s="26"/>
    </row>
    <row r="973" spans="11:20">
      <c r="K973" s="43"/>
      <c r="T973" s="26"/>
    </row>
    <row r="974" spans="11:20">
      <c r="K974" s="43"/>
      <c r="T974" s="26"/>
    </row>
    <row r="975" spans="11:20">
      <c r="K975" s="43"/>
      <c r="T975" s="26"/>
    </row>
    <row r="976" spans="11:20">
      <c r="K976" s="43"/>
      <c r="T976" s="26"/>
    </row>
    <row r="977" spans="11:20">
      <c r="K977" s="43"/>
      <c r="T977" s="26"/>
    </row>
    <row r="978" spans="11:20">
      <c r="K978" s="43"/>
      <c r="T978" s="26"/>
    </row>
    <row r="979" spans="11:20">
      <c r="K979" s="43"/>
      <c r="T979" s="26"/>
    </row>
    <row r="980" spans="11:20">
      <c r="K980" s="43"/>
      <c r="T980" s="26"/>
    </row>
    <row r="981" spans="11:20">
      <c r="K981" s="43"/>
      <c r="T981" s="26"/>
    </row>
    <row r="982" spans="11:20">
      <c r="K982" s="43"/>
      <c r="T982" s="26"/>
    </row>
    <row r="983" spans="11:20">
      <c r="K983" s="43"/>
      <c r="T983" s="26"/>
    </row>
    <row r="984" spans="11:20">
      <c r="K984" s="43"/>
      <c r="T984" s="26"/>
    </row>
    <row r="985" spans="11:20">
      <c r="K985" s="43"/>
      <c r="T985" s="26"/>
    </row>
    <row r="986" spans="11:20">
      <c r="K986" s="43"/>
      <c r="T986" s="26"/>
    </row>
    <row r="987" spans="11:20">
      <c r="K987" s="43"/>
      <c r="T987" s="26"/>
    </row>
    <row r="988" spans="11:20">
      <c r="K988" s="43"/>
      <c r="T988" s="26"/>
    </row>
    <row r="989" spans="11:20">
      <c r="K989" s="43"/>
      <c r="T989" s="26"/>
    </row>
    <row r="990" spans="11:20">
      <c r="K990" s="43"/>
      <c r="T990" s="26"/>
    </row>
    <row r="991" spans="11:20">
      <c r="K991" s="43"/>
      <c r="T991" s="26"/>
    </row>
    <row r="992" spans="11:20">
      <c r="K992" s="43"/>
      <c r="T992" s="26"/>
    </row>
    <row r="993" spans="11:20">
      <c r="K993" s="43"/>
      <c r="T993" s="26"/>
    </row>
    <row r="994" spans="11:20">
      <c r="K994" s="43"/>
      <c r="T994" s="26"/>
    </row>
    <row r="995" spans="11:20">
      <c r="K995" s="43"/>
      <c r="T995" s="26"/>
    </row>
    <row r="996" spans="11:20">
      <c r="K996" s="43"/>
      <c r="T996" s="26"/>
    </row>
    <row r="997" spans="11:20">
      <c r="K997" s="43"/>
      <c r="T997" s="26"/>
    </row>
    <row r="998" spans="11:20">
      <c r="K998" s="43"/>
      <c r="T998" s="26"/>
    </row>
    <row r="999" spans="11:20">
      <c r="K999" s="43"/>
      <c r="T999" s="26"/>
    </row>
    <row r="1000" spans="11:20">
      <c r="K1000" s="43"/>
      <c r="T1000" s="26"/>
    </row>
    <row r="1001" spans="11:20">
      <c r="K1001" s="43"/>
      <c r="T1001" s="26"/>
    </row>
    <row r="1002" spans="11:20">
      <c r="K1002" s="43"/>
      <c r="T1002" s="26"/>
    </row>
    <row r="1003" spans="11:20">
      <c r="K1003" s="43"/>
      <c r="T1003" s="26"/>
    </row>
    <row r="1004" spans="11:20">
      <c r="K1004" s="43"/>
      <c r="T1004" s="26"/>
    </row>
    <row r="1005" spans="11:20">
      <c r="K1005" s="43"/>
      <c r="T1005" s="26"/>
    </row>
    <row r="1006" spans="11:20">
      <c r="K1006" s="43"/>
      <c r="T1006" s="26"/>
    </row>
    <row r="1007" spans="11:20">
      <c r="K1007" s="43"/>
      <c r="T1007" s="26"/>
    </row>
    <row r="1008" spans="11:20">
      <c r="K1008" s="43"/>
      <c r="T1008" s="26"/>
    </row>
    <row r="1009" spans="11:20">
      <c r="K1009" s="43"/>
      <c r="T1009" s="26"/>
    </row>
    <row r="1010" spans="11:20">
      <c r="K1010" s="43"/>
      <c r="T1010" s="26"/>
    </row>
    <row r="1011" spans="11:20">
      <c r="K1011" s="43"/>
      <c r="T1011" s="26"/>
    </row>
    <row r="1012" spans="11:20">
      <c r="K1012" s="43"/>
      <c r="T1012" s="26"/>
    </row>
    <row r="1013" spans="11:20">
      <c r="K1013" s="43"/>
      <c r="T1013" s="26"/>
    </row>
    <row r="1014" spans="11:20">
      <c r="K1014" s="43"/>
      <c r="T1014" s="26"/>
    </row>
    <row r="1015" spans="11:20">
      <c r="K1015" s="43"/>
      <c r="T1015" s="26"/>
    </row>
    <row r="1016" spans="11:20">
      <c r="K1016" s="43"/>
      <c r="T1016" s="26"/>
    </row>
    <row r="1017" spans="11:20">
      <c r="K1017" s="43"/>
      <c r="T1017" s="26"/>
    </row>
    <row r="1018" spans="11:20">
      <c r="K1018" s="43"/>
      <c r="T1018" s="26"/>
    </row>
    <row r="1019" spans="11:20">
      <c r="K1019" s="43"/>
      <c r="T1019" s="26"/>
    </row>
    <row r="1020" spans="11:20">
      <c r="K1020" s="43"/>
      <c r="T1020" s="26"/>
    </row>
    <row r="1021" spans="11:20">
      <c r="K1021" s="43"/>
      <c r="T1021" s="26"/>
    </row>
    <row r="1022" spans="11:20">
      <c r="K1022" s="43"/>
      <c r="T1022" s="26"/>
    </row>
    <row r="1023" spans="11:20">
      <c r="K1023" s="43"/>
      <c r="T1023" s="26"/>
    </row>
    <row r="1024" spans="11:20">
      <c r="K1024" s="43"/>
      <c r="T1024" s="26"/>
    </row>
    <row r="1025" spans="11:20">
      <c r="K1025" s="43"/>
      <c r="T1025" s="26"/>
    </row>
    <row r="1026" spans="11:20">
      <c r="K1026" s="43"/>
      <c r="T1026" s="26"/>
    </row>
    <row r="1027" spans="11:20">
      <c r="K1027" s="43"/>
      <c r="T1027" s="26"/>
    </row>
    <row r="1028" spans="11:20">
      <c r="K1028" s="43"/>
      <c r="T1028" s="26"/>
    </row>
    <row r="1029" spans="11:20">
      <c r="K1029" s="43"/>
      <c r="T1029" s="26"/>
    </row>
    <row r="1030" spans="11:20">
      <c r="K1030" s="43"/>
      <c r="T1030" s="26"/>
    </row>
    <row r="1031" spans="11:20">
      <c r="K1031" s="43"/>
      <c r="T1031" s="26"/>
    </row>
    <row r="1032" spans="11:20">
      <c r="K1032" s="43"/>
      <c r="T1032" s="26"/>
    </row>
    <row r="1033" spans="11:20">
      <c r="K1033" s="43"/>
      <c r="T1033" s="26"/>
    </row>
    <row r="1034" spans="11:20">
      <c r="K1034" s="43"/>
      <c r="T1034" s="26"/>
    </row>
    <row r="1035" spans="11:20">
      <c r="K1035" s="43"/>
      <c r="T1035" s="26"/>
    </row>
    <row r="1036" spans="11:20">
      <c r="K1036" s="43"/>
      <c r="T1036" s="26"/>
    </row>
    <row r="1037" spans="11:20">
      <c r="K1037" s="43"/>
      <c r="T1037" s="26"/>
    </row>
    <row r="1038" spans="11:20">
      <c r="K1038" s="43"/>
      <c r="T1038" s="26"/>
    </row>
    <row r="1039" spans="11:20">
      <c r="K1039" s="43"/>
      <c r="T1039" s="26"/>
    </row>
    <row r="1040" spans="11:20">
      <c r="K1040" s="43"/>
      <c r="T1040" s="26"/>
    </row>
    <row r="1041" spans="11:20">
      <c r="K1041" s="43"/>
      <c r="T1041" s="26"/>
    </row>
    <row r="1042" spans="11:20">
      <c r="K1042" s="43"/>
      <c r="T1042" s="26"/>
    </row>
    <row r="1043" spans="11:20">
      <c r="K1043" s="43"/>
      <c r="T1043" s="26"/>
    </row>
    <row r="1044" spans="11:20">
      <c r="K1044" s="43"/>
      <c r="T1044" s="26"/>
    </row>
    <row r="1045" spans="11:20">
      <c r="K1045" s="43"/>
      <c r="T1045" s="26"/>
    </row>
    <row r="1046" spans="11:20">
      <c r="K1046" s="43"/>
      <c r="T1046" s="26"/>
    </row>
    <row r="1047" spans="11:20">
      <c r="K1047" s="43"/>
      <c r="T1047" s="26"/>
    </row>
    <row r="1048" spans="11:20">
      <c r="K1048" s="43"/>
      <c r="T1048" s="26"/>
    </row>
    <row r="1049" spans="11:20">
      <c r="K1049" s="43"/>
      <c r="T1049" s="26"/>
    </row>
    <row r="1050" spans="11:20">
      <c r="K1050" s="43"/>
      <c r="T1050" s="26"/>
    </row>
    <row r="1051" spans="11:20">
      <c r="K1051" s="43"/>
      <c r="T1051" s="26"/>
    </row>
    <row r="1052" spans="11:20">
      <c r="K1052" s="43"/>
      <c r="T1052" s="26"/>
    </row>
    <row r="1053" spans="11:20">
      <c r="K1053" s="43"/>
      <c r="T1053" s="26"/>
    </row>
    <row r="1054" spans="11:20">
      <c r="K1054" s="43"/>
      <c r="T1054" s="26"/>
    </row>
    <row r="1055" spans="11:20">
      <c r="K1055" s="43"/>
      <c r="T1055" s="26"/>
    </row>
    <row r="1056" spans="11:20">
      <c r="K1056" s="43"/>
      <c r="T1056" s="26"/>
    </row>
    <row r="1057" spans="11:20">
      <c r="K1057" s="43"/>
      <c r="T1057" s="26"/>
    </row>
    <row r="1058" spans="11:20">
      <c r="K1058" s="43"/>
      <c r="T1058" s="26"/>
    </row>
    <row r="1059" spans="11:20">
      <c r="K1059" s="43"/>
      <c r="T1059" s="26"/>
    </row>
    <row r="1060" spans="11:20">
      <c r="K1060" s="43"/>
      <c r="T1060" s="26"/>
    </row>
    <row r="1061" spans="11:20">
      <c r="K1061" s="43"/>
      <c r="T1061" s="26"/>
    </row>
    <row r="1062" spans="11:20">
      <c r="K1062" s="43"/>
      <c r="T1062" s="26"/>
    </row>
    <row r="1063" spans="11:20">
      <c r="K1063" s="43"/>
      <c r="T1063" s="26"/>
    </row>
    <row r="1064" spans="11:20">
      <c r="K1064" s="43"/>
      <c r="T1064" s="26"/>
    </row>
    <row r="1065" spans="11:20">
      <c r="K1065" s="43"/>
      <c r="T1065" s="26"/>
    </row>
    <row r="1066" spans="11:20">
      <c r="K1066" s="43"/>
      <c r="T1066" s="26"/>
    </row>
    <row r="1067" spans="11:20">
      <c r="K1067" s="43"/>
      <c r="T1067" s="26"/>
    </row>
    <row r="1068" spans="11:20">
      <c r="K1068" s="43"/>
      <c r="T1068" s="26"/>
    </row>
    <row r="1069" spans="11:20">
      <c r="K1069" s="43"/>
      <c r="T1069" s="26"/>
    </row>
    <row r="1070" spans="11:20">
      <c r="K1070" s="43"/>
      <c r="T1070" s="26"/>
    </row>
    <row r="1071" spans="11:20">
      <c r="K1071" s="43"/>
      <c r="T1071" s="26"/>
    </row>
    <row r="1072" spans="11:20">
      <c r="K1072" s="43"/>
      <c r="T1072" s="26"/>
    </row>
    <row r="1073" spans="11:20">
      <c r="K1073" s="43"/>
      <c r="T1073" s="26"/>
    </row>
    <row r="1074" spans="11:20">
      <c r="K1074" s="43"/>
      <c r="T1074" s="26"/>
    </row>
    <row r="1075" spans="11:20">
      <c r="K1075" s="43"/>
      <c r="T1075" s="26"/>
    </row>
    <row r="1076" spans="11:20">
      <c r="K1076" s="43"/>
      <c r="T1076" s="26"/>
    </row>
    <row r="1077" spans="11:20">
      <c r="K1077" s="43"/>
      <c r="T1077" s="26"/>
    </row>
    <row r="1078" spans="11:20">
      <c r="K1078" s="43"/>
      <c r="T1078" s="26"/>
    </row>
    <row r="1079" spans="11:20">
      <c r="K1079" s="43"/>
      <c r="T1079" s="26"/>
    </row>
    <row r="1080" spans="11:20">
      <c r="K1080" s="43"/>
      <c r="T1080" s="26"/>
    </row>
    <row r="1081" spans="11:20">
      <c r="K1081" s="43"/>
      <c r="T1081" s="26"/>
    </row>
    <row r="1082" spans="11:20">
      <c r="K1082" s="43"/>
      <c r="T1082" s="26"/>
    </row>
    <row r="1083" spans="11:20">
      <c r="K1083" s="43"/>
      <c r="T1083" s="26"/>
    </row>
    <row r="1084" spans="11:20">
      <c r="K1084" s="43"/>
      <c r="T1084" s="26"/>
    </row>
    <row r="1085" spans="11:20">
      <c r="K1085" s="43"/>
      <c r="T1085" s="26"/>
    </row>
    <row r="1086" spans="11:20">
      <c r="K1086" s="43"/>
      <c r="T1086" s="26"/>
    </row>
    <row r="1087" spans="11:20">
      <c r="K1087" s="43"/>
      <c r="T1087" s="26"/>
    </row>
    <row r="1088" spans="11:20">
      <c r="K1088" s="43"/>
      <c r="T1088" s="26"/>
    </row>
    <row r="1089" spans="11:20">
      <c r="K1089" s="43"/>
      <c r="T1089" s="26"/>
    </row>
    <row r="1090" spans="11:20">
      <c r="K1090" s="43"/>
      <c r="T1090" s="26"/>
    </row>
    <row r="1091" spans="11:20">
      <c r="K1091" s="43"/>
      <c r="T1091" s="26"/>
    </row>
    <row r="1092" spans="11:20">
      <c r="K1092" s="43"/>
      <c r="T1092" s="26"/>
    </row>
    <row r="1093" spans="11:20">
      <c r="K1093" s="43"/>
      <c r="T1093" s="26"/>
    </row>
    <row r="1094" spans="11:20">
      <c r="K1094" s="43"/>
      <c r="T1094" s="26"/>
    </row>
    <row r="1095" spans="11:20">
      <c r="K1095" s="43"/>
      <c r="T1095" s="26"/>
    </row>
    <row r="1096" spans="11:20">
      <c r="K1096" s="43"/>
      <c r="T1096" s="26"/>
    </row>
    <row r="1097" spans="11:20">
      <c r="K1097" s="43"/>
      <c r="T1097" s="26"/>
    </row>
    <row r="1098" spans="11:20">
      <c r="K1098" s="43"/>
      <c r="T1098" s="26"/>
    </row>
    <row r="1099" spans="11:20">
      <c r="K1099" s="43"/>
      <c r="T1099" s="26"/>
    </row>
    <row r="1100" spans="11:20">
      <c r="K1100" s="43"/>
      <c r="T1100" s="26"/>
    </row>
    <row r="1101" spans="11:20">
      <c r="K1101" s="43"/>
      <c r="T1101" s="26"/>
    </row>
    <row r="1102" spans="11:20">
      <c r="K1102" s="43"/>
      <c r="T1102" s="26"/>
    </row>
    <row r="1103" spans="11:20">
      <c r="K1103" s="43"/>
      <c r="T1103" s="26"/>
    </row>
    <row r="1104" spans="11:20">
      <c r="K1104" s="43"/>
      <c r="T1104" s="26"/>
    </row>
    <row r="1105" spans="11:20">
      <c r="K1105" s="43"/>
      <c r="T1105" s="26"/>
    </row>
    <row r="1106" spans="11:20">
      <c r="K1106" s="43"/>
      <c r="T1106" s="26"/>
    </row>
    <row r="1107" spans="11:20">
      <c r="K1107" s="43"/>
      <c r="T1107" s="26"/>
    </row>
    <row r="1108" spans="11:20">
      <c r="K1108" s="43"/>
      <c r="T1108" s="26"/>
    </row>
    <row r="1109" spans="11:20">
      <c r="K1109" s="43"/>
      <c r="T1109" s="26"/>
    </row>
    <row r="1110" spans="11:20">
      <c r="K1110" s="43"/>
      <c r="T1110" s="26"/>
    </row>
    <row r="1111" spans="11:20">
      <c r="K1111" s="43"/>
      <c r="T1111" s="26"/>
    </row>
    <row r="1112" spans="11:20">
      <c r="K1112" s="43"/>
      <c r="T1112" s="26"/>
    </row>
    <row r="1113" spans="11:20">
      <c r="K1113" s="43"/>
      <c r="T1113" s="26"/>
    </row>
    <row r="1114" spans="11:20">
      <c r="K1114" s="43"/>
      <c r="T1114" s="26"/>
    </row>
    <row r="1115" spans="11:20">
      <c r="K1115" s="43"/>
      <c r="T1115" s="26"/>
    </row>
    <row r="1116" spans="11:20">
      <c r="K1116" s="43"/>
      <c r="T1116" s="26"/>
    </row>
    <row r="1117" spans="11:20">
      <c r="K1117" s="43"/>
      <c r="T1117" s="26"/>
    </row>
    <row r="1118" spans="11:20">
      <c r="K1118" s="43"/>
      <c r="T1118" s="26"/>
    </row>
    <row r="1119" spans="11:20">
      <c r="K1119" s="43"/>
      <c r="T1119" s="26"/>
    </row>
    <row r="1120" spans="11:20">
      <c r="K1120" s="43"/>
      <c r="T1120" s="26"/>
    </row>
    <row r="1121" spans="11:20">
      <c r="K1121" s="43"/>
      <c r="T1121" s="26"/>
    </row>
    <row r="1122" spans="11:20">
      <c r="K1122" s="43"/>
      <c r="T1122" s="26"/>
    </row>
    <row r="1123" spans="11:20">
      <c r="K1123" s="43"/>
      <c r="T1123" s="26"/>
    </row>
    <row r="1124" spans="11:20">
      <c r="K1124" s="43"/>
      <c r="T1124" s="26"/>
    </row>
    <row r="1125" spans="11:20">
      <c r="K1125" s="43"/>
      <c r="T1125" s="26"/>
    </row>
    <row r="1126" spans="11:20">
      <c r="K1126" s="43"/>
      <c r="T1126" s="26"/>
    </row>
    <row r="1127" spans="11:20">
      <c r="K1127" s="43"/>
      <c r="T1127" s="26"/>
    </row>
    <row r="1128" spans="11:20">
      <c r="K1128" s="43"/>
      <c r="T1128" s="26"/>
    </row>
    <row r="1129" spans="11:20">
      <c r="K1129" s="43"/>
      <c r="T1129" s="26"/>
    </row>
    <row r="1130" spans="11:20">
      <c r="K1130" s="43"/>
      <c r="T1130" s="26"/>
    </row>
    <row r="1131" spans="11:20">
      <c r="K1131" s="43"/>
      <c r="T1131" s="26"/>
    </row>
    <row r="1132" spans="11:20">
      <c r="K1132" s="43"/>
      <c r="T1132" s="26"/>
    </row>
    <row r="1133" spans="11:20">
      <c r="K1133" s="43"/>
      <c r="T1133" s="26"/>
    </row>
    <row r="1134" spans="11:20">
      <c r="K1134" s="43"/>
      <c r="T1134" s="26"/>
    </row>
    <row r="1135" spans="11:20">
      <c r="K1135" s="43"/>
      <c r="T1135" s="26"/>
    </row>
    <row r="1136" spans="11:20">
      <c r="K1136" s="43"/>
      <c r="T1136" s="26"/>
    </row>
    <row r="1137" spans="11:20">
      <c r="K1137" s="43"/>
      <c r="T1137" s="26"/>
    </row>
    <row r="1138" spans="11:20">
      <c r="K1138" s="43"/>
      <c r="T1138" s="26"/>
    </row>
    <row r="1139" spans="11:20">
      <c r="K1139" s="43"/>
      <c r="T1139" s="26"/>
    </row>
    <row r="1140" spans="11:20">
      <c r="K1140" s="43"/>
      <c r="T1140" s="26"/>
    </row>
    <row r="1141" spans="11:20">
      <c r="K1141" s="43"/>
      <c r="T1141" s="26"/>
    </row>
    <row r="1142" spans="11:20">
      <c r="K1142" s="43"/>
      <c r="T1142" s="26"/>
    </row>
    <row r="1143" spans="11:20">
      <c r="K1143" s="43"/>
      <c r="T1143" s="26"/>
    </row>
    <row r="1144" spans="11:20">
      <c r="K1144" s="43"/>
      <c r="T1144" s="26"/>
    </row>
    <row r="1145" spans="11:20">
      <c r="K1145" s="43"/>
      <c r="T1145" s="26"/>
    </row>
    <row r="1146" spans="11:20">
      <c r="K1146" s="43"/>
      <c r="T1146" s="26"/>
    </row>
    <row r="1147" spans="11:20">
      <c r="K1147" s="43"/>
      <c r="T1147" s="26"/>
    </row>
    <row r="1148" spans="11:20">
      <c r="K1148" s="43"/>
      <c r="T1148" s="26"/>
    </row>
    <row r="1149" spans="11:20">
      <c r="K1149" s="43"/>
      <c r="T1149" s="26"/>
    </row>
    <row r="1150" spans="11:20">
      <c r="K1150" s="43"/>
      <c r="T1150" s="26"/>
    </row>
    <row r="1151" spans="11:20">
      <c r="K1151" s="43"/>
      <c r="T1151" s="26"/>
    </row>
    <row r="1152" spans="11:20">
      <c r="K1152" s="43"/>
      <c r="T1152" s="26"/>
    </row>
    <row r="1153" spans="11:20">
      <c r="K1153" s="43"/>
      <c r="T1153" s="26"/>
    </row>
    <row r="1154" spans="11:20">
      <c r="K1154" s="43"/>
      <c r="T1154" s="26"/>
    </row>
    <row r="1155" spans="11:20">
      <c r="K1155" s="43"/>
      <c r="T1155" s="26"/>
    </row>
    <row r="1156" spans="11:20">
      <c r="K1156" s="43"/>
      <c r="T1156" s="26"/>
    </row>
    <row r="1157" spans="11:20">
      <c r="K1157" s="43"/>
      <c r="T1157" s="26"/>
    </row>
    <row r="1158" spans="11:20">
      <c r="K1158" s="43"/>
      <c r="T1158" s="26"/>
    </row>
    <row r="1159" spans="11:20">
      <c r="K1159" s="43"/>
      <c r="T1159" s="26"/>
    </row>
    <row r="1160" spans="11:20">
      <c r="K1160" s="43"/>
      <c r="T1160" s="26"/>
    </row>
    <row r="1161" spans="11:20">
      <c r="K1161" s="43"/>
      <c r="T1161" s="26"/>
    </row>
    <row r="1162" spans="11:20">
      <c r="K1162" s="43"/>
      <c r="T1162" s="26"/>
    </row>
    <row r="1163" spans="11:20">
      <c r="K1163" s="43"/>
      <c r="T1163" s="26"/>
    </row>
    <row r="1164" spans="11:20">
      <c r="K1164" s="43"/>
      <c r="T1164" s="26"/>
    </row>
    <row r="1165" spans="11:20">
      <c r="K1165" s="43"/>
      <c r="T1165" s="26"/>
    </row>
    <row r="1166" spans="11:20">
      <c r="K1166" s="43"/>
      <c r="T1166" s="26"/>
    </row>
    <row r="1167" spans="11:20">
      <c r="K1167" s="43"/>
      <c r="T1167" s="26"/>
    </row>
    <row r="1168" spans="11:20">
      <c r="K1168" s="43"/>
      <c r="T1168" s="26"/>
    </row>
    <row r="1169" spans="11:20">
      <c r="K1169" s="43"/>
      <c r="T1169" s="26"/>
    </row>
    <row r="1170" spans="11:20">
      <c r="K1170" s="43"/>
      <c r="T1170" s="26"/>
    </row>
    <row r="1171" spans="11:20">
      <c r="K1171" s="43"/>
      <c r="T1171" s="26"/>
    </row>
    <row r="1172" spans="11:20">
      <c r="K1172" s="43"/>
      <c r="T1172" s="26"/>
    </row>
    <row r="1173" spans="11:20">
      <c r="K1173" s="43"/>
      <c r="T1173" s="26"/>
    </row>
    <row r="1174" spans="11:20">
      <c r="K1174" s="43"/>
      <c r="T1174" s="26"/>
    </row>
    <row r="1175" spans="11:20">
      <c r="K1175" s="43"/>
      <c r="T1175" s="26"/>
    </row>
    <row r="1176" spans="11:20">
      <c r="K1176" s="43"/>
      <c r="T1176" s="26"/>
    </row>
    <row r="1177" spans="11:20">
      <c r="K1177" s="43"/>
      <c r="T1177" s="26"/>
    </row>
    <row r="1178" spans="11:20">
      <c r="K1178" s="43"/>
      <c r="T1178" s="26"/>
    </row>
    <row r="1179" spans="11:20">
      <c r="K1179" s="43"/>
      <c r="T1179" s="26"/>
    </row>
    <row r="1180" spans="11:20">
      <c r="K1180" s="43"/>
      <c r="T1180" s="26"/>
    </row>
    <row r="1181" spans="11:20">
      <c r="K1181" s="43"/>
      <c r="T1181" s="26"/>
    </row>
    <row r="1182" spans="11:20">
      <c r="K1182" s="43"/>
      <c r="T1182" s="26"/>
    </row>
    <row r="1183" spans="11:20">
      <c r="K1183" s="43"/>
      <c r="T1183" s="26"/>
    </row>
    <row r="1184" spans="11:20">
      <c r="K1184" s="43"/>
      <c r="T1184" s="26"/>
    </row>
    <row r="1185" spans="11:20">
      <c r="K1185" s="43"/>
      <c r="T1185" s="26"/>
    </row>
    <row r="1186" spans="11:20">
      <c r="K1186" s="43"/>
      <c r="T1186" s="26"/>
    </row>
    <row r="1187" spans="11:20">
      <c r="K1187" s="43"/>
      <c r="T1187" s="26"/>
    </row>
    <row r="1188" spans="11:20">
      <c r="K1188" s="43"/>
      <c r="T1188" s="26"/>
    </row>
    <row r="1189" spans="11:20">
      <c r="K1189" s="43"/>
      <c r="T1189" s="26"/>
    </row>
    <row r="1190" spans="11:20">
      <c r="K1190" s="43"/>
      <c r="T1190" s="26"/>
    </row>
    <row r="1191" spans="11:20">
      <c r="K1191" s="43"/>
      <c r="T1191" s="26"/>
    </row>
    <row r="1192" spans="11:20">
      <c r="K1192" s="43"/>
      <c r="T1192" s="26"/>
    </row>
    <row r="1193" spans="11:20">
      <c r="K1193" s="43"/>
      <c r="T1193" s="26"/>
    </row>
    <row r="1194" spans="11:20">
      <c r="K1194" s="43"/>
      <c r="T1194" s="26"/>
    </row>
    <row r="1195" spans="11:20">
      <c r="K1195" s="43"/>
      <c r="T1195" s="26"/>
    </row>
    <row r="1196" spans="11:20">
      <c r="K1196" s="43"/>
      <c r="T1196" s="26"/>
    </row>
    <row r="1197" spans="11:20">
      <c r="K1197" s="43"/>
      <c r="T1197" s="26"/>
    </row>
    <row r="1198" spans="11:20">
      <c r="K1198" s="43"/>
      <c r="T1198" s="26"/>
    </row>
    <row r="1199" spans="11:20">
      <c r="K1199" s="43"/>
      <c r="T1199" s="26"/>
    </row>
    <row r="1200" spans="11:20">
      <c r="K1200" s="43"/>
      <c r="T1200" s="26"/>
    </row>
    <row r="1201" spans="11:20">
      <c r="K1201" s="43"/>
      <c r="T1201" s="26"/>
    </row>
    <row r="1202" spans="11:20">
      <c r="K1202" s="43"/>
      <c r="T1202" s="26"/>
    </row>
    <row r="1203" spans="11:20">
      <c r="K1203" s="43"/>
      <c r="T1203" s="26"/>
    </row>
    <row r="1204" spans="11:20">
      <c r="K1204" s="43"/>
      <c r="T1204" s="26"/>
    </row>
    <row r="1205" spans="11:20">
      <c r="K1205" s="43"/>
      <c r="T1205" s="26"/>
    </row>
    <row r="1206" spans="11:20">
      <c r="K1206" s="43"/>
      <c r="T1206" s="26"/>
    </row>
    <row r="1207" spans="11:20">
      <c r="K1207" s="43"/>
      <c r="T1207" s="26"/>
    </row>
    <row r="1208" spans="11:20">
      <c r="K1208" s="43"/>
      <c r="T1208" s="26"/>
    </row>
    <row r="1209" spans="11:20">
      <c r="K1209" s="43"/>
      <c r="T1209" s="26"/>
    </row>
    <row r="1210" spans="11:20">
      <c r="K1210" s="43"/>
      <c r="T1210" s="26"/>
    </row>
    <row r="1211" spans="11:20">
      <c r="K1211" s="43"/>
      <c r="T1211" s="26"/>
    </row>
    <row r="1212" spans="11:20">
      <c r="K1212" s="43"/>
      <c r="T1212" s="26"/>
    </row>
    <row r="1213" spans="11:20">
      <c r="K1213" s="43"/>
      <c r="T1213" s="26"/>
    </row>
    <row r="1214" spans="11:20">
      <c r="K1214" s="43"/>
      <c r="T1214" s="26"/>
    </row>
    <row r="1215" spans="11:20">
      <c r="K1215" s="43"/>
      <c r="T1215" s="26"/>
    </row>
    <row r="1216" spans="11:20">
      <c r="K1216" s="43"/>
      <c r="T1216" s="26"/>
    </row>
    <row r="1217" spans="11:20">
      <c r="K1217" s="43"/>
      <c r="T1217" s="26"/>
    </row>
    <row r="1218" spans="11:20">
      <c r="K1218" s="43"/>
      <c r="T1218" s="26"/>
    </row>
    <row r="1219" spans="11:20">
      <c r="K1219" s="43"/>
      <c r="T1219" s="26"/>
    </row>
    <row r="1220" spans="11:20">
      <c r="K1220" s="43"/>
      <c r="T1220" s="26"/>
    </row>
    <row r="1221" spans="11:20">
      <c r="K1221" s="43"/>
      <c r="T1221" s="26"/>
    </row>
    <row r="1222" spans="11:20">
      <c r="K1222" s="43"/>
      <c r="T1222" s="26"/>
    </row>
    <row r="1223" spans="11:20">
      <c r="K1223" s="43"/>
      <c r="T1223" s="26"/>
    </row>
    <row r="1224" spans="11:20">
      <c r="K1224" s="43"/>
      <c r="T1224" s="26"/>
    </row>
    <row r="1225" spans="11:20">
      <c r="K1225" s="43"/>
      <c r="T1225" s="26"/>
    </row>
    <row r="1226" spans="11:20">
      <c r="K1226" s="43"/>
      <c r="T1226" s="26"/>
    </row>
    <row r="1227" spans="11:20">
      <c r="K1227" s="43"/>
      <c r="T1227" s="26"/>
    </row>
    <row r="1228" spans="11:20">
      <c r="K1228" s="43"/>
      <c r="T1228" s="26"/>
    </row>
    <row r="1229" spans="11:20">
      <c r="K1229" s="43"/>
      <c r="T1229" s="26"/>
    </row>
    <row r="1230" spans="11:20">
      <c r="K1230" s="43"/>
      <c r="T1230" s="26"/>
    </row>
    <row r="1231" spans="11:20">
      <c r="K1231" s="43"/>
      <c r="T1231" s="26"/>
    </row>
    <row r="1232" spans="11:20">
      <c r="K1232" s="43"/>
      <c r="T1232" s="26"/>
    </row>
    <row r="1233" spans="11:20">
      <c r="K1233" s="43"/>
      <c r="T1233" s="26"/>
    </row>
    <row r="1234" spans="11:20">
      <c r="K1234" s="43"/>
      <c r="T1234" s="26"/>
    </row>
    <row r="1235" spans="11:20">
      <c r="K1235" s="43"/>
      <c r="T1235" s="26"/>
    </row>
    <row r="1236" spans="11:20">
      <c r="K1236" s="43"/>
      <c r="T1236" s="26"/>
    </row>
    <row r="1237" spans="11:20">
      <c r="K1237" s="43"/>
      <c r="T1237" s="26"/>
    </row>
    <row r="1238" spans="11:20">
      <c r="K1238" s="43"/>
      <c r="T1238" s="26"/>
    </row>
    <row r="1239" spans="11:20">
      <c r="K1239" s="43"/>
      <c r="T1239" s="26"/>
    </row>
    <row r="1240" spans="11:20">
      <c r="K1240" s="43"/>
      <c r="T1240" s="26"/>
    </row>
    <row r="1241" spans="11:20">
      <c r="K1241" s="43"/>
      <c r="T1241" s="26"/>
    </row>
    <row r="1242" spans="11:20">
      <c r="K1242" s="43"/>
      <c r="T1242" s="26"/>
    </row>
    <row r="1243" spans="11:20">
      <c r="K1243" s="43"/>
      <c r="T1243" s="26"/>
    </row>
    <row r="1244" spans="11:20">
      <c r="K1244" s="43"/>
      <c r="T1244" s="26"/>
    </row>
    <row r="1245" spans="11:20">
      <c r="K1245" s="43"/>
      <c r="T1245" s="26"/>
    </row>
    <row r="1246" spans="11:20">
      <c r="K1246" s="43"/>
      <c r="T1246" s="26"/>
    </row>
    <row r="1247" spans="11:20">
      <c r="K1247" s="43"/>
      <c r="T1247" s="26"/>
    </row>
    <row r="1248" spans="11:20">
      <c r="K1248" s="43"/>
      <c r="T1248" s="26"/>
    </row>
    <row r="1249" spans="11:20">
      <c r="K1249" s="43"/>
      <c r="T1249" s="26"/>
    </row>
    <row r="1250" spans="11:20">
      <c r="K1250" s="43"/>
      <c r="T1250" s="26"/>
    </row>
    <row r="1251" spans="11:20">
      <c r="K1251" s="43"/>
      <c r="T1251" s="26"/>
    </row>
    <row r="1252" spans="11:20">
      <c r="K1252" s="43"/>
      <c r="T1252" s="26"/>
    </row>
    <row r="1253" spans="11:20">
      <c r="K1253" s="43"/>
      <c r="T1253" s="26"/>
    </row>
    <row r="1254" spans="11:20">
      <c r="K1254" s="43"/>
      <c r="T1254" s="26"/>
    </row>
    <row r="1255" spans="11:20">
      <c r="K1255" s="43"/>
      <c r="T1255" s="26"/>
    </row>
    <row r="1256" spans="11:20">
      <c r="K1256" s="43"/>
      <c r="T1256" s="26"/>
    </row>
    <row r="1257" spans="11:20">
      <c r="K1257" s="43"/>
      <c r="T1257" s="26"/>
    </row>
    <row r="1258" spans="11:20">
      <c r="K1258" s="43"/>
      <c r="T1258" s="26"/>
    </row>
    <row r="1259" spans="11:20">
      <c r="K1259" s="43"/>
      <c r="T1259" s="26"/>
    </row>
    <row r="1260" spans="11:20">
      <c r="K1260" s="43"/>
      <c r="T1260" s="26"/>
    </row>
    <row r="1261" spans="11:20">
      <c r="K1261" s="43"/>
      <c r="T1261" s="26"/>
    </row>
    <row r="1262" spans="11:20">
      <c r="K1262" s="43"/>
      <c r="T1262" s="26"/>
    </row>
    <row r="1263" spans="11:20">
      <c r="K1263" s="43"/>
      <c r="T1263" s="26"/>
    </row>
    <row r="1264" spans="11:20">
      <c r="K1264" s="43"/>
      <c r="T1264" s="26"/>
    </row>
    <row r="1265" spans="11:20">
      <c r="K1265" s="43"/>
      <c r="T1265" s="26"/>
    </row>
    <row r="1266" spans="11:20">
      <c r="K1266" s="43"/>
      <c r="T1266" s="26"/>
    </row>
    <row r="1267" spans="11:20">
      <c r="K1267" s="43"/>
      <c r="T1267" s="26"/>
    </row>
    <row r="1268" spans="11:20">
      <c r="K1268" s="43"/>
      <c r="T1268" s="26"/>
    </row>
    <row r="1269" spans="11:20">
      <c r="K1269" s="43"/>
      <c r="T1269" s="26"/>
    </row>
    <row r="1270" spans="11:20">
      <c r="K1270" s="43"/>
      <c r="T1270" s="26"/>
    </row>
    <row r="1271" spans="11:20">
      <c r="K1271" s="43"/>
      <c r="T1271" s="26"/>
    </row>
    <row r="1272" spans="11:20">
      <c r="K1272" s="43"/>
      <c r="T1272" s="26"/>
    </row>
    <row r="1273" spans="11:20">
      <c r="K1273" s="43"/>
      <c r="T1273" s="26"/>
    </row>
    <row r="1274" spans="11:20">
      <c r="K1274" s="43"/>
      <c r="T1274" s="26"/>
    </row>
    <row r="1275" spans="11:20">
      <c r="K1275" s="43"/>
      <c r="T1275" s="26"/>
    </row>
    <row r="1276" spans="11:20">
      <c r="K1276" s="43"/>
      <c r="T1276" s="26"/>
    </row>
    <row r="1277" spans="11:20">
      <c r="K1277" s="43"/>
      <c r="T1277" s="26"/>
    </row>
    <row r="1278" spans="11:20">
      <c r="K1278" s="43"/>
      <c r="T1278" s="26"/>
    </row>
    <row r="1279" spans="11:20">
      <c r="K1279" s="43"/>
      <c r="T1279" s="26"/>
    </row>
    <row r="1280" spans="11:20">
      <c r="K1280" s="43"/>
      <c r="T1280" s="26"/>
    </row>
    <row r="1281" spans="11:20">
      <c r="K1281" s="43"/>
      <c r="T1281" s="26"/>
    </row>
    <row r="1282" spans="11:20">
      <c r="K1282" s="43"/>
      <c r="T1282" s="26"/>
    </row>
    <row r="1283" spans="11:20">
      <c r="K1283" s="43"/>
      <c r="T1283" s="26"/>
    </row>
    <row r="1284" spans="11:20">
      <c r="K1284" s="43"/>
      <c r="T1284" s="26"/>
    </row>
    <row r="1285" spans="11:20">
      <c r="K1285" s="43"/>
      <c r="T1285" s="26"/>
    </row>
    <row r="1286" spans="11:20">
      <c r="K1286" s="43"/>
      <c r="T1286" s="26"/>
    </row>
    <row r="1287" spans="11:20">
      <c r="K1287" s="43"/>
      <c r="T1287" s="26"/>
    </row>
    <row r="1288" spans="11:20">
      <c r="K1288" s="43"/>
      <c r="T1288" s="26"/>
    </row>
    <row r="1289" spans="11:20">
      <c r="K1289" s="43"/>
      <c r="T1289" s="26"/>
    </row>
    <row r="1290" spans="11:20">
      <c r="K1290" s="43"/>
      <c r="T1290" s="26"/>
    </row>
    <row r="1291" spans="11:20">
      <c r="K1291" s="43"/>
      <c r="T1291" s="26"/>
    </row>
    <row r="1292" spans="11:20">
      <c r="K1292" s="43"/>
      <c r="T1292" s="26"/>
    </row>
    <row r="1293" spans="11:20">
      <c r="K1293" s="43"/>
      <c r="T1293" s="26"/>
    </row>
    <row r="1294" spans="11:20">
      <c r="K1294" s="43"/>
      <c r="T1294" s="26"/>
    </row>
    <row r="1295" spans="11:20">
      <c r="K1295" s="43"/>
      <c r="T1295" s="26"/>
    </row>
    <row r="1296" spans="11:20">
      <c r="K1296" s="43"/>
      <c r="T1296" s="26"/>
    </row>
    <row r="1297" spans="11:20">
      <c r="K1297" s="43"/>
      <c r="T1297" s="26"/>
    </row>
    <row r="1298" spans="11:20">
      <c r="K1298" s="43"/>
      <c r="T1298" s="26"/>
    </row>
    <row r="1299" spans="11:20">
      <c r="K1299" s="43"/>
      <c r="T1299" s="26"/>
    </row>
    <row r="1300" spans="11:20">
      <c r="K1300" s="43"/>
      <c r="T1300" s="26"/>
    </row>
    <row r="1301" spans="11:20">
      <c r="K1301" s="43"/>
      <c r="T1301" s="26"/>
    </row>
    <row r="1302" spans="11:20">
      <c r="K1302" s="43"/>
      <c r="T1302" s="26"/>
    </row>
    <row r="1303" spans="11:20">
      <c r="K1303" s="43"/>
      <c r="T1303" s="26"/>
    </row>
    <row r="1304" spans="11:20">
      <c r="K1304" s="43"/>
      <c r="T1304" s="26"/>
    </row>
    <row r="1305" spans="11:20">
      <c r="K1305" s="43"/>
      <c r="T1305" s="26"/>
    </row>
    <row r="1306" spans="11:20">
      <c r="K1306" s="43"/>
      <c r="T1306" s="26"/>
    </row>
    <row r="1307" spans="11:20">
      <c r="K1307" s="43"/>
      <c r="T1307" s="26"/>
    </row>
    <row r="1308" spans="11:20">
      <c r="K1308" s="43"/>
      <c r="T1308" s="26"/>
    </row>
    <row r="1309" spans="11:20">
      <c r="K1309" s="43"/>
      <c r="T1309" s="26"/>
    </row>
    <row r="1310" spans="11:20">
      <c r="K1310" s="43"/>
      <c r="T1310" s="26"/>
    </row>
    <row r="1311" spans="11:20">
      <c r="K1311" s="43"/>
      <c r="T1311" s="26"/>
    </row>
    <row r="1312" spans="11:20">
      <c r="K1312" s="43"/>
      <c r="T1312" s="26"/>
    </row>
    <row r="1313" spans="11:20">
      <c r="K1313" s="43"/>
      <c r="T1313" s="26"/>
    </row>
    <row r="1314" spans="11:20">
      <c r="K1314" s="43"/>
      <c r="T1314" s="26"/>
    </row>
    <row r="1315" spans="11:20">
      <c r="K1315" s="43"/>
      <c r="T1315" s="26"/>
    </row>
    <row r="1316" spans="11:20">
      <c r="K1316" s="43"/>
      <c r="T1316" s="26"/>
    </row>
    <row r="1317" spans="11:20">
      <c r="K1317" s="43"/>
      <c r="T1317" s="26"/>
    </row>
    <row r="1318" spans="11:20">
      <c r="K1318" s="43"/>
      <c r="T1318" s="26"/>
    </row>
    <row r="1319" spans="11:20">
      <c r="K1319" s="43"/>
      <c r="T1319" s="26"/>
    </row>
    <row r="1320" spans="11:20">
      <c r="K1320" s="43"/>
      <c r="T1320" s="26"/>
    </row>
    <row r="1321" spans="11:20">
      <c r="K1321" s="43"/>
      <c r="T1321" s="26"/>
    </row>
    <row r="1322" spans="11:20">
      <c r="K1322" s="43"/>
      <c r="T1322" s="26"/>
    </row>
    <row r="1323" spans="11:20">
      <c r="K1323" s="43"/>
      <c r="T1323" s="26"/>
    </row>
    <row r="1324" spans="11:20">
      <c r="K1324" s="43"/>
      <c r="T1324" s="26"/>
    </row>
    <row r="1325" spans="11:20">
      <c r="K1325" s="43"/>
      <c r="T1325" s="26"/>
    </row>
    <row r="1326" spans="11:20">
      <c r="K1326" s="43"/>
      <c r="T1326" s="26"/>
    </row>
    <row r="1327" spans="11:20">
      <c r="K1327" s="43"/>
      <c r="T1327" s="26"/>
    </row>
    <row r="1328" spans="11:20">
      <c r="K1328" s="43"/>
      <c r="T1328" s="26"/>
    </row>
    <row r="1329" spans="11:20">
      <c r="K1329" s="43"/>
      <c r="T1329" s="26"/>
    </row>
    <row r="1330" spans="11:20">
      <c r="K1330" s="43"/>
      <c r="T1330" s="26"/>
    </row>
    <row r="1331" spans="11:20">
      <c r="K1331" s="43"/>
      <c r="T1331" s="26"/>
    </row>
    <row r="1332" spans="11:20">
      <c r="K1332" s="43"/>
      <c r="T1332" s="26"/>
    </row>
    <row r="1333" spans="11:20">
      <c r="K1333" s="43"/>
      <c r="T1333" s="26"/>
    </row>
    <row r="1334" spans="11:20">
      <c r="K1334" s="43"/>
      <c r="T1334" s="26"/>
    </row>
    <row r="1335" spans="11:20">
      <c r="K1335" s="43"/>
      <c r="T1335" s="26"/>
    </row>
    <row r="1336" spans="11:20">
      <c r="K1336" s="43"/>
      <c r="T1336" s="26"/>
    </row>
    <row r="1337" spans="11:20">
      <c r="K1337" s="43"/>
      <c r="T1337" s="26"/>
    </row>
    <row r="1338" spans="11:20">
      <c r="K1338" s="43"/>
      <c r="T1338" s="26"/>
    </row>
    <row r="1339" spans="11:20">
      <c r="K1339" s="43"/>
      <c r="T1339" s="26"/>
    </row>
    <row r="1340" spans="11:20">
      <c r="K1340" s="43"/>
      <c r="T1340" s="26"/>
    </row>
    <row r="1341" spans="11:20">
      <c r="K1341" s="43"/>
      <c r="T1341" s="26"/>
    </row>
    <row r="1342" spans="11:20">
      <c r="K1342" s="43"/>
      <c r="T1342" s="26"/>
    </row>
    <row r="1343" spans="11:20">
      <c r="K1343" s="43"/>
      <c r="T1343" s="26"/>
    </row>
    <row r="1344" spans="11:20">
      <c r="K1344" s="43"/>
      <c r="T1344" s="26"/>
    </row>
    <row r="1345" spans="11:20">
      <c r="K1345" s="43"/>
      <c r="T1345" s="26"/>
    </row>
    <row r="1346" spans="11:20">
      <c r="K1346" s="43"/>
      <c r="T1346" s="26"/>
    </row>
    <row r="1347" spans="11:20">
      <c r="K1347" s="43"/>
      <c r="T1347" s="26"/>
    </row>
    <row r="1348" spans="11:20">
      <c r="K1348" s="43"/>
      <c r="T1348" s="26"/>
    </row>
    <row r="1349" spans="11:20">
      <c r="K1349" s="43"/>
      <c r="T1349" s="26"/>
    </row>
    <row r="1350" spans="11:20">
      <c r="K1350" s="43"/>
      <c r="T1350" s="26"/>
    </row>
    <row r="1351" spans="11:20">
      <c r="K1351" s="43"/>
      <c r="T1351" s="26"/>
    </row>
    <row r="1352" spans="11:20">
      <c r="K1352" s="43"/>
      <c r="T1352" s="26"/>
    </row>
    <row r="1353" spans="11:20">
      <c r="K1353" s="43"/>
      <c r="T1353" s="26"/>
    </row>
    <row r="1354" spans="11:20">
      <c r="K1354" s="43"/>
      <c r="T1354" s="26"/>
    </row>
    <row r="1355" spans="11:20">
      <c r="K1355" s="43"/>
      <c r="T1355" s="26"/>
    </row>
    <row r="1356" spans="11:20">
      <c r="K1356" s="43"/>
      <c r="T1356" s="26"/>
    </row>
    <row r="1357" spans="11:20">
      <c r="K1357" s="43"/>
      <c r="T1357" s="26"/>
    </row>
    <row r="1358" spans="11:20">
      <c r="K1358" s="43"/>
      <c r="T1358" s="26"/>
    </row>
    <row r="1359" spans="11:20">
      <c r="K1359" s="43"/>
      <c r="T1359" s="26"/>
    </row>
    <row r="1360" spans="11:20">
      <c r="K1360" s="43"/>
      <c r="T1360" s="26"/>
    </row>
    <row r="1361" spans="11:20">
      <c r="K1361" s="43"/>
      <c r="T1361" s="26"/>
    </row>
    <row r="1362" spans="11:20">
      <c r="K1362" s="43"/>
      <c r="T1362" s="26"/>
    </row>
    <row r="1363" spans="11:20">
      <c r="K1363" s="43"/>
      <c r="T1363" s="26"/>
    </row>
    <row r="1364" spans="11:20">
      <c r="K1364" s="43"/>
      <c r="T1364" s="26"/>
    </row>
    <row r="1365" spans="11:20">
      <c r="K1365" s="43"/>
      <c r="T1365" s="26"/>
    </row>
    <row r="1366" spans="11:20">
      <c r="K1366" s="43"/>
      <c r="T1366" s="26"/>
    </row>
    <row r="1367" spans="11:20">
      <c r="K1367" s="43"/>
      <c r="T1367" s="26"/>
    </row>
    <row r="1368" spans="11:20">
      <c r="K1368" s="43"/>
      <c r="T1368" s="26"/>
    </row>
    <row r="1369" spans="11:20">
      <c r="K1369" s="43"/>
      <c r="T1369" s="26"/>
    </row>
    <row r="1370" spans="11:20">
      <c r="K1370" s="43"/>
      <c r="T1370" s="26"/>
    </row>
    <row r="1371" spans="11:20">
      <c r="K1371" s="43"/>
      <c r="T1371" s="26"/>
    </row>
    <row r="1372" spans="11:20">
      <c r="K1372" s="43"/>
      <c r="T1372" s="26"/>
    </row>
    <row r="1373" spans="11:20">
      <c r="K1373" s="43"/>
      <c r="T1373" s="26"/>
    </row>
    <row r="1374" spans="11:20">
      <c r="K1374" s="43"/>
      <c r="T1374" s="26"/>
    </row>
    <row r="1375" spans="11:20">
      <c r="K1375" s="43"/>
      <c r="T1375" s="26"/>
    </row>
    <row r="1376" spans="11:20">
      <c r="K1376" s="43"/>
      <c r="T1376" s="26"/>
    </row>
    <row r="1377" spans="11:20">
      <c r="K1377" s="43"/>
      <c r="T1377" s="26"/>
    </row>
    <row r="1378" spans="11:20">
      <c r="K1378" s="43"/>
      <c r="T1378" s="26"/>
    </row>
    <row r="1379" spans="11:20">
      <c r="K1379" s="43"/>
      <c r="T1379" s="26"/>
    </row>
    <row r="1380" spans="11:20">
      <c r="K1380" s="43"/>
      <c r="T1380" s="26"/>
    </row>
    <row r="1381" spans="11:20">
      <c r="K1381" s="43"/>
      <c r="T1381" s="26"/>
    </row>
    <row r="1382" spans="11:20">
      <c r="K1382" s="43"/>
      <c r="T1382" s="26"/>
    </row>
    <row r="1383" spans="11:20">
      <c r="K1383" s="43"/>
      <c r="T1383" s="26"/>
    </row>
    <row r="1384" spans="11:20">
      <c r="K1384" s="43"/>
      <c r="T1384" s="26"/>
    </row>
    <row r="1385" spans="11:20">
      <c r="K1385" s="43"/>
      <c r="T1385" s="26"/>
    </row>
    <row r="1386" spans="11:20">
      <c r="K1386" s="43"/>
      <c r="T1386" s="26"/>
    </row>
    <row r="1387" spans="11:20">
      <c r="K1387" s="43"/>
      <c r="T1387" s="26"/>
    </row>
    <row r="1388" spans="11:20">
      <c r="K1388" s="43"/>
      <c r="T1388" s="26"/>
    </row>
    <row r="1389" spans="11:20">
      <c r="K1389" s="43"/>
      <c r="T1389" s="26"/>
    </row>
    <row r="1390" spans="11:20">
      <c r="K1390" s="43"/>
      <c r="T1390" s="26"/>
    </row>
    <row r="1391" spans="11:20">
      <c r="K1391" s="43"/>
      <c r="T1391" s="26"/>
    </row>
    <row r="1392" spans="11:20">
      <c r="K1392" s="43"/>
      <c r="T1392" s="26"/>
    </row>
    <row r="1393" spans="11:20">
      <c r="K1393" s="43"/>
      <c r="T1393" s="26"/>
    </row>
    <row r="1394" spans="11:20">
      <c r="K1394" s="43"/>
      <c r="T1394" s="26"/>
    </row>
    <row r="1395" spans="11:20">
      <c r="K1395" s="43"/>
      <c r="T1395" s="26"/>
    </row>
    <row r="1396" spans="11:20">
      <c r="K1396" s="43"/>
      <c r="T1396" s="26"/>
    </row>
    <row r="1397" spans="11:20">
      <c r="K1397" s="43"/>
      <c r="T1397" s="26"/>
    </row>
    <row r="1398" spans="11:20">
      <c r="K1398" s="43"/>
      <c r="T1398" s="26"/>
    </row>
    <row r="1399" spans="11:20">
      <c r="K1399" s="43"/>
      <c r="T1399" s="26"/>
    </row>
    <row r="1400" spans="11:20">
      <c r="K1400" s="43"/>
      <c r="T1400" s="26"/>
    </row>
    <row r="1401" spans="11:20">
      <c r="K1401" s="43"/>
      <c r="T1401" s="26"/>
    </row>
    <row r="1402" spans="11:20">
      <c r="K1402" s="43"/>
      <c r="T1402" s="26"/>
    </row>
    <row r="1403" spans="11:20">
      <c r="K1403" s="43"/>
      <c r="T1403" s="26"/>
    </row>
    <row r="1404" spans="11:20">
      <c r="K1404" s="43"/>
      <c r="T1404" s="26"/>
    </row>
    <row r="1405" spans="11:20">
      <c r="K1405" s="43"/>
      <c r="T1405" s="26"/>
    </row>
    <row r="1406" spans="11:20">
      <c r="K1406" s="43"/>
      <c r="T1406" s="26"/>
    </row>
    <row r="1407" spans="11:20">
      <c r="K1407" s="43"/>
      <c r="T1407" s="26"/>
    </row>
    <row r="1408" spans="11:20">
      <c r="K1408" s="43"/>
      <c r="T1408" s="26"/>
    </row>
    <row r="1409" spans="11:20">
      <c r="K1409" s="43"/>
      <c r="T1409" s="26"/>
    </row>
    <row r="1410" spans="11:20">
      <c r="K1410" s="43"/>
      <c r="T1410" s="26"/>
    </row>
    <row r="1411" spans="11:20">
      <c r="K1411" s="43"/>
      <c r="T1411" s="26"/>
    </row>
    <row r="1412" spans="11:20">
      <c r="K1412" s="43"/>
      <c r="T1412" s="26"/>
    </row>
    <row r="1413" spans="11:20">
      <c r="K1413" s="43"/>
      <c r="T1413" s="26"/>
    </row>
    <row r="1414" spans="11:20">
      <c r="K1414" s="43"/>
      <c r="T1414" s="26"/>
    </row>
    <row r="1415" spans="11:20">
      <c r="K1415" s="43"/>
      <c r="T1415" s="26"/>
    </row>
    <row r="1416" spans="11:20">
      <c r="K1416" s="43"/>
      <c r="T1416" s="26"/>
    </row>
    <row r="1417" spans="11:20">
      <c r="K1417" s="43"/>
      <c r="T1417" s="26"/>
    </row>
    <row r="1418" spans="11:20">
      <c r="K1418" s="43"/>
      <c r="T1418" s="26"/>
    </row>
    <row r="1419" spans="11:20">
      <c r="K1419" s="43"/>
      <c r="T1419" s="26"/>
    </row>
    <row r="1420" spans="11:20">
      <c r="K1420" s="43"/>
      <c r="T1420" s="26"/>
    </row>
    <row r="1421" spans="11:20">
      <c r="K1421" s="43"/>
      <c r="T1421" s="26"/>
    </row>
    <row r="1422" spans="11:20">
      <c r="K1422" s="43"/>
      <c r="T1422" s="26"/>
    </row>
    <row r="1423" spans="11:20">
      <c r="K1423" s="43"/>
      <c r="T1423" s="26"/>
    </row>
    <row r="1424" spans="11:20">
      <c r="K1424" s="43"/>
      <c r="T1424" s="26"/>
    </row>
    <row r="1425" spans="11:20">
      <c r="K1425" s="43"/>
      <c r="T1425" s="26"/>
    </row>
    <row r="1426" spans="11:20">
      <c r="K1426" s="43"/>
      <c r="T1426" s="26"/>
    </row>
    <row r="1427" spans="11:20">
      <c r="K1427" s="43"/>
      <c r="T1427" s="26"/>
    </row>
    <row r="1428" spans="11:20">
      <c r="K1428" s="43"/>
      <c r="T1428" s="26"/>
    </row>
    <row r="1429" spans="11:20">
      <c r="K1429" s="43"/>
      <c r="T1429" s="26"/>
    </row>
    <row r="1430" spans="11:20">
      <c r="K1430" s="43"/>
      <c r="T1430" s="26"/>
    </row>
    <row r="1431" spans="11:20">
      <c r="K1431" s="43"/>
      <c r="T1431" s="26"/>
    </row>
    <row r="1432" spans="11:20">
      <c r="K1432" s="43"/>
      <c r="T1432" s="26"/>
    </row>
    <row r="1433" spans="11:20">
      <c r="K1433" s="43"/>
      <c r="T1433" s="26"/>
    </row>
    <row r="1434" spans="11:20">
      <c r="K1434" s="43"/>
      <c r="T1434" s="26"/>
    </row>
    <row r="1435" spans="11:20">
      <c r="K1435" s="43"/>
      <c r="T1435" s="26"/>
    </row>
    <row r="1436" spans="11:20">
      <c r="K1436" s="43"/>
      <c r="T1436" s="26"/>
    </row>
    <row r="1437" spans="11:20">
      <c r="K1437" s="43"/>
      <c r="T1437" s="26"/>
    </row>
    <row r="1438" spans="11:20">
      <c r="K1438" s="43"/>
      <c r="T1438" s="26"/>
    </row>
    <row r="1439" spans="11:20">
      <c r="K1439" s="43"/>
      <c r="T1439" s="26"/>
    </row>
    <row r="1440" spans="11:20">
      <c r="K1440" s="43"/>
      <c r="T1440" s="26"/>
    </row>
    <row r="1441" spans="11:20">
      <c r="K1441" s="43"/>
      <c r="T1441" s="26"/>
    </row>
    <row r="1442" spans="11:20">
      <c r="K1442" s="43"/>
      <c r="T1442" s="26"/>
    </row>
    <row r="1443" spans="11:20">
      <c r="K1443" s="43"/>
      <c r="T1443" s="26"/>
    </row>
    <row r="1444" spans="11:20">
      <c r="K1444" s="43"/>
      <c r="T1444" s="26"/>
    </row>
    <row r="1445" spans="11:20">
      <c r="K1445" s="43"/>
      <c r="T1445" s="26"/>
    </row>
    <row r="1446" spans="11:20">
      <c r="K1446" s="43"/>
      <c r="T1446" s="26"/>
    </row>
    <row r="1447" spans="11:20">
      <c r="K1447" s="43"/>
      <c r="T1447" s="26"/>
    </row>
    <row r="1448" spans="11:20">
      <c r="K1448" s="43"/>
      <c r="T1448" s="26"/>
    </row>
    <row r="1449" spans="11:20">
      <c r="K1449" s="43"/>
      <c r="T1449" s="26"/>
    </row>
    <row r="1450" spans="11:20">
      <c r="K1450" s="43"/>
      <c r="T1450" s="26"/>
    </row>
    <row r="1451" spans="11:20">
      <c r="K1451" s="43"/>
      <c r="T1451" s="26"/>
    </row>
    <row r="1452" spans="11:20">
      <c r="K1452" s="43"/>
      <c r="T1452" s="26"/>
    </row>
    <row r="1453" spans="11:20">
      <c r="K1453" s="43"/>
      <c r="T1453" s="26"/>
    </row>
    <row r="1454" spans="11:20">
      <c r="K1454" s="43"/>
      <c r="T1454" s="26"/>
    </row>
    <row r="1455" spans="11:20">
      <c r="K1455" s="43"/>
      <c r="T1455" s="26"/>
    </row>
    <row r="1456" spans="11:20">
      <c r="K1456" s="43"/>
      <c r="T1456" s="26"/>
    </row>
    <row r="1457" spans="11:20">
      <c r="K1457" s="43"/>
      <c r="T1457" s="26"/>
    </row>
    <row r="1458" spans="11:20">
      <c r="K1458" s="43"/>
      <c r="T1458" s="26"/>
    </row>
    <row r="1459" spans="11:20">
      <c r="K1459" s="43"/>
      <c r="T1459" s="26"/>
    </row>
    <row r="1460" spans="11:20">
      <c r="K1460" s="43"/>
      <c r="T1460" s="26"/>
    </row>
    <row r="1461" spans="11:20">
      <c r="K1461" s="43"/>
      <c r="T1461" s="26"/>
    </row>
    <row r="1462" spans="11:20">
      <c r="K1462" s="43"/>
      <c r="T1462" s="26"/>
    </row>
    <row r="1463" spans="11:20">
      <c r="K1463" s="43"/>
      <c r="T1463" s="26"/>
    </row>
    <row r="1464" spans="11:20">
      <c r="K1464" s="43"/>
      <c r="T1464" s="26"/>
    </row>
    <row r="1465" spans="11:20">
      <c r="K1465" s="43"/>
      <c r="T1465" s="26"/>
    </row>
    <row r="1466" spans="11:20">
      <c r="K1466" s="43"/>
      <c r="T1466" s="26"/>
    </row>
    <row r="1467" spans="11:20">
      <c r="K1467" s="43"/>
      <c r="T1467" s="26"/>
    </row>
    <row r="1468" spans="11:20">
      <c r="K1468" s="43"/>
      <c r="T1468" s="26"/>
    </row>
    <row r="1469" spans="11:20">
      <c r="K1469" s="43"/>
      <c r="T1469" s="26"/>
    </row>
    <row r="1470" spans="11:20">
      <c r="K1470" s="43"/>
      <c r="T1470" s="26"/>
    </row>
    <row r="1471" spans="11:20">
      <c r="K1471" s="43"/>
      <c r="T1471" s="26"/>
    </row>
    <row r="1472" spans="11:20">
      <c r="K1472" s="43"/>
      <c r="T1472" s="26"/>
    </row>
    <row r="1473" spans="11:20">
      <c r="K1473" s="43"/>
      <c r="T1473" s="26"/>
    </row>
    <row r="1474" spans="11:20">
      <c r="K1474" s="43"/>
      <c r="T1474" s="26"/>
    </row>
    <row r="1475" spans="11:20">
      <c r="K1475" s="43"/>
      <c r="T1475" s="26"/>
    </row>
    <row r="1476" spans="11:20">
      <c r="K1476" s="43"/>
      <c r="T1476" s="26"/>
    </row>
    <row r="1477" spans="11:20">
      <c r="K1477" s="43"/>
      <c r="T1477" s="26"/>
    </row>
    <row r="1478" spans="11:20">
      <c r="K1478" s="43"/>
      <c r="T1478" s="26"/>
    </row>
    <row r="1479" spans="11:20">
      <c r="K1479" s="43"/>
      <c r="T1479" s="26"/>
    </row>
    <row r="1480" spans="11:20">
      <c r="K1480" s="43"/>
      <c r="T1480" s="26"/>
    </row>
    <row r="1481" spans="11:20">
      <c r="K1481" s="43"/>
      <c r="T1481" s="26"/>
    </row>
    <row r="1482" spans="11:20">
      <c r="K1482" s="43"/>
      <c r="T1482" s="26"/>
    </row>
    <row r="1483" spans="11:20">
      <c r="K1483" s="43"/>
      <c r="T1483" s="26"/>
    </row>
    <row r="1484" spans="11:20">
      <c r="K1484" s="43"/>
      <c r="T1484" s="26"/>
    </row>
    <row r="1485" spans="11:20">
      <c r="K1485" s="43"/>
      <c r="T1485" s="26"/>
    </row>
    <row r="1486" spans="11:20">
      <c r="K1486" s="43"/>
      <c r="T1486" s="26"/>
    </row>
    <row r="1487" spans="11:20">
      <c r="K1487" s="43"/>
      <c r="T1487" s="26"/>
    </row>
    <row r="1488" spans="11:20">
      <c r="K1488" s="43"/>
      <c r="T1488" s="26"/>
    </row>
    <row r="1489" spans="11:20">
      <c r="K1489" s="43"/>
      <c r="T1489" s="26"/>
    </row>
    <row r="1490" spans="11:20">
      <c r="K1490" s="43"/>
      <c r="T1490" s="26"/>
    </row>
    <row r="1491" spans="11:20">
      <c r="K1491" s="43"/>
      <c r="T1491" s="26"/>
    </row>
    <row r="1492" spans="11:20">
      <c r="K1492" s="43"/>
      <c r="T1492" s="26"/>
    </row>
    <row r="1493" spans="11:20">
      <c r="K1493" s="43"/>
      <c r="T1493" s="26"/>
    </row>
    <row r="1494" spans="11:20">
      <c r="K1494" s="43"/>
      <c r="T1494" s="26"/>
    </row>
    <row r="1495" spans="11:20">
      <c r="K1495" s="43"/>
      <c r="T1495" s="26"/>
    </row>
    <row r="1496" spans="11:20">
      <c r="K1496" s="43"/>
      <c r="T1496" s="26"/>
    </row>
    <row r="1497" spans="11:20">
      <c r="K1497" s="43"/>
      <c r="T1497" s="26"/>
    </row>
    <row r="1498" spans="11:20">
      <c r="K1498" s="43"/>
      <c r="T1498" s="26"/>
    </row>
    <row r="1499" spans="11:20">
      <c r="K1499" s="43"/>
      <c r="T1499" s="26"/>
    </row>
    <row r="1500" spans="11:20">
      <c r="K1500" s="43"/>
      <c r="T1500" s="26"/>
    </row>
    <row r="1501" spans="11:20">
      <c r="K1501" s="43"/>
      <c r="T1501" s="26"/>
    </row>
    <row r="1502" spans="11:20">
      <c r="K1502" s="43"/>
      <c r="T1502" s="26"/>
    </row>
    <row r="1503" spans="11:20">
      <c r="K1503" s="43"/>
      <c r="T1503" s="26"/>
    </row>
    <row r="1504" spans="11:20">
      <c r="K1504" s="43"/>
      <c r="T1504" s="26"/>
    </row>
    <row r="1505" spans="11:20">
      <c r="K1505" s="43"/>
      <c r="T1505" s="26"/>
    </row>
    <row r="1506" spans="11:20">
      <c r="K1506" s="43"/>
      <c r="T1506" s="26"/>
    </row>
    <row r="1507" spans="11:20">
      <c r="K1507" s="43"/>
      <c r="T1507" s="26"/>
    </row>
    <row r="1508" spans="11:20">
      <c r="K1508" s="43"/>
      <c r="T1508" s="26"/>
    </row>
    <row r="1509" spans="11:20">
      <c r="K1509" s="43"/>
      <c r="T1509" s="26"/>
    </row>
    <row r="1510" spans="11:20">
      <c r="K1510" s="43"/>
      <c r="T1510" s="26"/>
    </row>
    <row r="1511" spans="11:20">
      <c r="K1511" s="43"/>
      <c r="T1511" s="26"/>
    </row>
    <row r="1512" spans="11:20">
      <c r="K1512" s="43"/>
      <c r="T1512" s="26"/>
    </row>
    <row r="1513" spans="11:20">
      <c r="K1513" s="43"/>
      <c r="T1513" s="26"/>
    </row>
    <row r="1514" spans="11:20">
      <c r="K1514" s="43"/>
      <c r="T1514" s="26"/>
    </row>
    <row r="1515" spans="11:20">
      <c r="K1515" s="43"/>
      <c r="T1515" s="26"/>
    </row>
    <row r="1516" spans="11:20">
      <c r="K1516" s="43"/>
      <c r="T1516" s="26"/>
    </row>
    <row r="1517" spans="11:20">
      <c r="K1517" s="43"/>
      <c r="T1517" s="26"/>
    </row>
    <row r="1518" spans="11:20">
      <c r="K1518" s="43"/>
      <c r="T1518" s="26"/>
    </row>
    <row r="1519" spans="11:20">
      <c r="K1519" s="43"/>
      <c r="T1519" s="26"/>
    </row>
    <row r="1520" spans="11:20">
      <c r="K1520" s="43"/>
      <c r="T1520" s="26"/>
    </row>
    <row r="1521" spans="11:20">
      <c r="K1521" s="43"/>
      <c r="T1521" s="26"/>
    </row>
    <row r="1522" spans="11:20">
      <c r="K1522" s="43"/>
      <c r="T1522" s="26"/>
    </row>
    <row r="1523" spans="11:20">
      <c r="K1523" s="43"/>
      <c r="T1523" s="26"/>
    </row>
    <row r="1524" spans="11:20">
      <c r="K1524" s="43"/>
      <c r="T1524" s="26"/>
    </row>
    <row r="1525" spans="11:20">
      <c r="K1525" s="43"/>
      <c r="T1525" s="26"/>
    </row>
    <row r="1526" spans="11:20">
      <c r="K1526" s="43"/>
      <c r="T1526" s="26"/>
    </row>
    <row r="1527" spans="11:20">
      <c r="K1527" s="43"/>
      <c r="T1527" s="26"/>
    </row>
    <row r="1528" spans="11:20">
      <c r="K1528" s="43"/>
      <c r="T1528" s="26"/>
    </row>
    <row r="1529" spans="11:20">
      <c r="K1529" s="43"/>
      <c r="T1529" s="26"/>
    </row>
    <row r="1530" spans="11:20">
      <c r="K1530" s="43"/>
      <c r="T1530" s="26"/>
    </row>
    <row r="1531" spans="11:20">
      <c r="K1531" s="43"/>
      <c r="T1531" s="26"/>
    </row>
    <row r="1532" spans="11:20">
      <c r="K1532" s="43"/>
      <c r="T1532" s="26"/>
    </row>
    <row r="1533" spans="11:20">
      <c r="K1533" s="43"/>
      <c r="T1533" s="26"/>
    </row>
    <row r="1534" spans="11:20">
      <c r="K1534" s="43"/>
      <c r="T1534" s="26"/>
    </row>
    <row r="1535" spans="11:20">
      <c r="K1535" s="43"/>
      <c r="T1535" s="26"/>
    </row>
    <row r="1536" spans="11:20">
      <c r="K1536" s="43"/>
      <c r="T1536" s="26"/>
    </row>
    <row r="1537" spans="11:20">
      <c r="K1537" s="43"/>
      <c r="T1537" s="26"/>
    </row>
    <row r="1538" spans="11:20">
      <c r="K1538" s="43"/>
      <c r="T1538" s="26"/>
    </row>
    <row r="1539" spans="11:20">
      <c r="K1539" s="43"/>
      <c r="T1539" s="26"/>
    </row>
    <row r="1540" spans="11:20">
      <c r="K1540" s="43"/>
      <c r="T1540" s="26"/>
    </row>
    <row r="1541" spans="11:20">
      <c r="K1541" s="43"/>
      <c r="T1541" s="26"/>
    </row>
    <row r="1542" spans="11:20">
      <c r="K1542" s="43"/>
      <c r="T1542" s="26"/>
    </row>
    <row r="1543" spans="11:20">
      <c r="K1543" s="43"/>
      <c r="T1543" s="26"/>
    </row>
    <row r="1544" spans="11:20">
      <c r="K1544" s="43"/>
      <c r="T1544" s="26"/>
    </row>
    <row r="1545" spans="11:20">
      <c r="K1545" s="43"/>
      <c r="T1545" s="26"/>
    </row>
    <row r="1546" spans="11:20">
      <c r="K1546" s="43"/>
      <c r="T1546" s="26"/>
    </row>
    <row r="1547" spans="11:20">
      <c r="K1547" s="43"/>
      <c r="T1547" s="26"/>
    </row>
    <row r="1548" spans="11:20">
      <c r="K1548" s="43"/>
      <c r="T1548" s="26"/>
    </row>
    <row r="1549" spans="11:20">
      <c r="K1549" s="43"/>
      <c r="T1549" s="26"/>
    </row>
    <row r="1550" spans="11:20">
      <c r="K1550" s="43"/>
      <c r="T1550" s="26"/>
    </row>
    <row r="1551" spans="11:20">
      <c r="K1551" s="43"/>
      <c r="T1551" s="26"/>
    </row>
    <row r="1552" spans="11:20">
      <c r="K1552" s="43"/>
      <c r="T1552" s="26"/>
    </row>
    <row r="1553" spans="11:20">
      <c r="K1553" s="43"/>
      <c r="T1553" s="26"/>
    </row>
    <row r="1554" spans="11:20">
      <c r="K1554" s="43"/>
      <c r="T1554" s="26"/>
    </row>
    <row r="1555" spans="11:20">
      <c r="K1555" s="43"/>
      <c r="T1555" s="26"/>
    </row>
    <row r="1556" spans="11:20">
      <c r="K1556" s="43"/>
      <c r="T1556" s="26"/>
    </row>
    <row r="1557" spans="11:20">
      <c r="K1557" s="43"/>
      <c r="T1557" s="26"/>
    </row>
    <row r="1558" spans="11:20">
      <c r="K1558" s="43"/>
      <c r="T1558" s="26"/>
    </row>
    <row r="1559" spans="11:20">
      <c r="K1559" s="43"/>
      <c r="T1559" s="26"/>
    </row>
    <row r="1560" spans="11:20">
      <c r="K1560" s="43"/>
      <c r="T1560" s="26"/>
    </row>
    <row r="1561" spans="11:20">
      <c r="K1561" s="43"/>
      <c r="T1561" s="26"/>
    </row>
    <row r="1562" spans="11:20">
      <c r="K1562" s="43"/>
      <c r="T1562" s="26"/>
    </row>
    <row r="1563" spans="11:20">
      <c r="K1563" s="43"/>
      <c r="T1563" s="26"/>
    </row>
    <row r="1564" spans="11:20">
      <c r="K1564" s="43"/>
      <c r="T1564" s="26"/>
    </row>
    <row r="1565" spans="11:20">
      <c r="K1565" s="43"/>
      <c r="T1565" s="26"/>
    </row>
    <row r="1566" spans="11:20">
      <c r="K1566" s="43"/>
      <c r="T1566" s="26"/>
    </row>
    <row r="1567" spans="11:20">
      <c r="K1567" s="43"/>
      <c r="T1567" s="26"/>
    </row>
    <row r="1568" spans="11:20">
      <c r="K1568" s="43"/>
      <c r="T1568" s="26"/>
    </row>
    <row r="1569" spans="11:20">
      <c r="K1569" s="43"/>
      <c r="T1569" s="26"/>
    </row>
    <row r="1570" spans="11:20">
      <c r="K1570" s="43"/>
      <c r="T1570" s="26"/>
    </row>
    <row r="1571" spans="11:20">
      <c r="K1571" s="43"/>
      <c r="T1571" s="26"/>
    </row>
    <row r="1572" spans="11:20">
      <c r="K1572" s="43"/>
      <c r="T1572" s="26"/>
    </row>
    <row r="1573" spans="11:20">
      <c r="K1573" s="43"/>
      <c r="T1573" s="26"/>
    </row>
    <row r="1574" spans="11:20">
      <c r="K1574" s="43"/>
      <c r="T1574" s="26"/>
    </row>
    <row r="1575" spans="11:20">
      <c r="K1575" s="43"/>
      <c r="T1575" s="26"/>
    </row>
    <row r="1576" spans="11:20">
      <c r="K1576" s="43"/>
      <c r="T1576" s="26"/>
    </row>
    <row r="1577" spans="11:20">
      <c r="K1577" s="43"/>
      <c r="T1577" s="26"/>
    </row>
    <row r="1578" spans="11:20">
      <c r="K1578" s="43"/>
      <c r="T1578" s="26"/>
    </row>
    <row r="1579" spans="11:20">
      <c r="K1579" s="43"/>
      <c r="T1579" s="26"/>
    </row>
    <row r="1580" spans="11:20">
      <c r="K1580" s="43"/>
      <c r="T1580" s="26"/>
    </row>
    <row r="1581" spans="11:20">
      <c r="K1581" s="43"/>
      <c r="T1581" s="26"/>
    </row>
    <row r="1582" spans="11:20">
      <c r="K1582" s="43"/>
      <c r="T1582" s="26"/>
    </row>
    <row r="1583" spans="11:20">
      <c r="K1583" s="43"/>
      <c r="T1583" s="26"/>
    </row>
    <row r="1584" spans="11:20">
      <c r="K1584" s="43"/>
      <c r="T1584" s="26"/>
    </row>
    <row r="1585" spans="11:20">
      <c r="K1585" s="43"/>
      <c r="T1585" s="26"/>
    </row>
    <row r="1586" spans="11:20">
      <c r="K1586" s="43"/>
      <c r="T1586" s="26"/>
    </row>
    <row r="1587" spans="11:20">
      <c r="K1587" s="43"/>
      <c r="T1587" s="26"/>
    </row>
    <row r="1588" spans="11:20">
      <c r="K1588" s="43"/>
      <c r="T1588" s="26"/>
    </row>
    <row r="1589" spans="11:20">
      <c r="K1589" s="43"/>
      <c r="T1589" s="26"/>
    </row>
    <row r="1590" spans="11:20">
      <c r="K1590" s="43"/>
      <c r="T1590" s="26"/>
    </row>
    <row r="1591" spans="11:20">
      <c r="K1591" s="43"/>
      <c r="T1591" s="26"/>
    </row>
    <row r="1592" spans="11:20">
      <c r="K1592" s="43"/>
      <c r="T1592" s="26"/>
    </row>
    <row r="1593" spans="11:20">
      <c r="K1593" s="43"/>
      <c r="T1593" s="26"/>
    </row>
    <row r="1594" spans="11:20">
      <c r="K1594" s="43"/>
      <c r="T1594" s="26"/>
    </row>
    <row r="1595" spans="11:20">
      <c r="K1595" s="43"/>
      <c r="T1595" s="26"/>
    </row>
    <row r="1596" spans="11:20">
      <c r="K1596" s="43"/>
      <c r="T1596" s="26"/>
    </row>
    <row r="1597" spans="11:20">
      <c r="K1597" s="43"/>
      <c r="T1597" s="26"/>
    </row>
    <row r="1598" spans="11:20">
      <c r="K1598" s="43"/>
      <c r="T1598" s="26"/>
    </row>
    <row r="1599" spans="11:20">
      <c r="K1599" s="43"/>
      <c r="T1599" s="26"/>
    </row>
    <row r="1600" spans="11:20">
      <c r="K1600" s="43"/>
      <c r="T1600" s="26"/>
    </row>
    <row r="1601" spans="11:20">
      <c r="K1601" s="43"/>
      <c r="T1601" s="26"/>
    </row>
    <row r="1602" spans="11:20">
      <c r="K1602" s="43"/>
      <c r="T1602" s="26"/>
    </row>
    <row r="1603" spans="11:20">
      <c r="K1603" s="43"/>
      <c r="T1603" s="26"/>
    </row>
    <row r="1604" spans="11:20">
      <c r="K1604" s="43"/>
      <c r="T1604" s="26"/>
    </row>
    <row r="1605" spans="11:20">
      <c r="K1605" s="43"/>
      <c r="T1605" s="26"/>
    </row>
    <row r="1606" spans="11:20">
      <c r="K1606" s="43"/>
      <c r="T1606" s="26"/>
    </row>
    <row r="1607" spans="11:20">
      <c r="K1607" s="43"/>
      <c r="T1607" s="26"/>
    </row>
    <row r="1608" spans="11:20">
      <c r="K1608" s="43"/>
      <c r="T1608" s="26"/>
    </row>
    <row r="1609" spans="11:20">
      <c r="K1609" s="43"/>
      <c r="T1609" s="26"/>
    </row>
    <row r="1610" spans="11:20">
      <c r="K1610" s="43"/>
      <c r="T1610" s="26"/>
    </row>
    <row r="1611" spans="11:20">
      <c r="K1611" s="43"/>
      <c r="T1611" s="26"/>
    </row>
    <row r="1612" spans="11:20">
      <c r="K1612" s="43"/>
      <c r="T1612" s="26"/>
    </row>
    <row r="1613" spans="11:20">
      <c r="K1613" s="43"/>
      <c r="T1613" s="26"/>
    </row>
    <row r="1614" spans="11:20">
      <c r="K1614" s="43"/>
      <c r="T1614" s="26"/>
    </row>
    <row r="1615" spans="11:20">
      <c r="K1615" s="43"/>
      <c r="T1615" s="26"/>
    </row>
    <row r="1616" spans="11:20">
      <c r="K1616" s="43"/>
      <c r="T1616" s="26"/>
    </row>
    <row r="1617" spans="11:20">
      <c r="K1617" s="43"/>
      <c r="T1617" s="26"/>
    </row>
    <row r="1618" spans="11:20">
      <c r="K1618" s="43"/>
      <c r="T1618" s="26"/>
    </row>
    <row r="1619" spans="11:20">
      <c r="K1619" s="43"/>
      <c r="T1619" s="26"/>
    </row>
    <row r="1620" spans="11:20">
      <c r="K1620" s="43"/>
      <c r="T1620" s="26"/>
    </row>
    <row r="1621" spans="11:20">
      <c r="K1621" s="43"/>
      <c r="T1621" s="26"/>
    </row>
    <row r="1622" spans="11:20">
      <c r="K1622" s="43"/>
      <c r="T1622" s="26"/>
    </row>
    <row r="1623" spans="11:20">
      <c r="K1623" s="43"/>
      <c r="T1623" s="26"/>
    </row>
    <row r="1624" spans="11:20">
      <c r="K1624" s="43"/>
      <c r="T1624" s="26"/>
    </row>
    <row r="1625" spans="11:20">
      <c r="K1625" s="43"/>
      <c r="T1625" s="26"/>
    </row>
    <row r="1626" spans="11:20">
      <c r="K1626" s="43"/>
      <c r="T1626" s="26"/>
    </row>
    <row r="1627" spans="11:20">
      <c r="K1627" s="43"/>
      <c r="T1627" s="26"/>
    </row>
    <row r="1628" spans="11:20">
      <c r="K1628" s="43"/>
      <c r="T1628" s="26"/>
    </row>
    <row r="1629" spans="11:20">
      <c r="K1629" s="43"/>
      <c r="T1629" s="26"/>
    </row>
    <row r="1630" spans="11:20">
      <c r="K1630" s="43"/>
      <c r="T1630" s="26"/>
    </row>
    <row r="1631" spans="11:20">
      <c r="K1631" s="43"/>
      <c r="T1631" s="26"/>
    </row>
    <row r="1632" spans="11:20">
      <c r="K1632" s="43"/>
      <c r="T1632" s="26"/>
    </row>
    <row r="1633" spans="11:20">
      <c r="K1633" s="43"/>
      <c r="T1633" s="26"/>
    </row>
    <row r="1634" spans="11:20">
      <c r="K1634" s="43"/>
      <c r="T1634" s="26"/>
    </row>
    <row r="1635" spans="11:20">
      <c r="K1635" s="43"/>
      <c r="T1635" s="26"/>
    </row>
    <row r="1636" spans="11:20">
      <c r="K1636" s="43"/>
      <c r="T1636" s="26"/>
    </row>
    <row r="1637" spans="11:20">
      <c r="K1637" s="43"/>
      <c r="T1637" s="26"/>
    </row>
    <row r="1638" spans="11:20">
      <c r="K1638" s="43"/>
      <c r="T1638" s="26"/>
    </row>
    <row r="1639" spans="11:20">
      <c r="K1639" s="43"/>
      <c r="T1639" s="26"/>
    </row>
    <row r="1640" spans="11:20">
      <c r="K1640" s="43"/>
      <c r="T1640" s="26"/>
    </row>
    <row r="1641" spans="11:20">
      <c r="K1641" s="43"/>
      <c r="T1641" s="26"/>
    </row>
    <row r="1642" spans="11:20">
      <c r="K1642" s="43"/>
      <c r="T1642" s="26"/>
    </row>
    <row r="1643" spans="11:20">
      <c r="K1643" s="43"/>
      <c r="T1643" s="26"/>
    </row>
    <row r="1644" spans="11:20">
      <c r="K1644" s="43"/>
      <c r="T1644" s="26"/>
    </row>
    <row r="1645" spans="11:20">
      <c r="K1645" s="43"/>
      <c r="T1645" s="26"/>
    </row>
    <row r="1646" spans="11:20">
      <c r="K1646" s="43"/>
      <c r="T1646" s="26"/>
    </row>
    <row r="1647" spans="11:20">
      <c r="K1647" s="43"/>
      <c r="T1647" s="26"/>
    </row>
    <row r="1648" spans="11:20">
      <c r="K1648" s="43"/>
      <c r="T1648" s="26"/>
    </row>
    <row r="1649" spans="11:20">
      <c r="K1649" s="43"/>
      <c r="T1649" s="26"/>
    </row>
    <row r="1650" spans="11:20">
      <c r="K1650" s="43"/>
      <c r="T1650" s="26"/>
    </row>
    <row r="1651" spans="11:20">
      <c r="K1651" s="43"/>
      <c r="T1651" s="26"/>
    </row>
    <row r="1652" spans="11:20">
      <c r="K1652" s="43"/>
      <c r="T1652" s="26"/>
    </row>
    <row r="1653" spans="11:20">
      <c r="K1653" s="43"/>
      <c r="T1653" s="26"/>
    </row>
    <row r="1654" spans="11:20">
      <c r="K1654" s="43"/>
      <c r="T1654" s="26"/>
    </row>
    <row r="1655" spans="11:20">
      <c r="K1655" s="43"/>
      <c r="T1655" s="26"/>
    </row>
    <row r="1656" spans="11:20">
      <c r="K1656" s="43"/>
      <c r="T1656" s="26"/>
    </row>
    <row r="1657" spans="11:20">
      <c r="K1657" s="43"/>
      <c r="T1657" s="26"/>
    </row>
    <row r="1658" spans="11:20">
      <c r="K1658" s="43"/>
      <c r="T1658" s="26"/>
    </row>
    <row r="1659" spans="11:20">
      <c r="K1659" s="43"/>
      <c r="T1659" s="26"/>
    </row>
    <row r="1660" spans="11:20">
      <c r="K1660" s="43"/>
      <c r="T1660" s="26"/>
    </row>
    <row r="1661" spans="11:20">
      <c r="K1661" s="43"/>
      <c r="T1661" s="26"/>
    </row>
    <row r="1662" spans="11:20">
      <c r="K1662" s="43"/>
      <c r="T1662" s="26"/>
    </row>
    <row r="1663" spans="11:20">
      <c r="K1663" s="43"/>
      <c r="T1663" s="26"/>
    </row>
    <row r="1664" spans="11:20">
      <c r="K1664" s="43"/>
      <c r="T1664" s="26"/>
    </row>
    <row r="1665" spans="11:20">
      <c r="K1665" s="43"/>
      <c r="T1665" s="26"/>
    </row>
    <row r="1666" spans="11:20">
      <c r="K1666" s="43"/>
      <c r="T1666" s="26"/>
    </row>
    <row r="1667" spans="11:20">
      <c r="K1667" s="43"/>
      <c r="T1667" s="26"/>
    </row>
    <row r="1668" spans="11:20">
      <c r="K1668" s="43"/>
      <c r="T1668" s="26"/>
    </row>
    <row r="1669" spans="11:20">
      <c r="K1669" s="43"/>
      <c r="T1669" s="26"/>
    </row>
    <row r="1670" spans="11:20">
      <c r="K1670" s="43"/>
      <c r="T1670" s="26"/>
    </row>
    <row r="1671" spans="11:20">
      <c r="K1671" s="43"/>
      <c r="T1671" s="26"/>
    </row>
    <row r="1672" spans="11:20">
      <c r="K1672" s="43"/>
      <c r="T1672" s="26"/>
    </row>
    <row r="1673" spans="11:20">
      <c r="K1673" s="43"/>
      <c r="T1673" s="26"/>
    </row>
    <row r="1674" spans="11:20">
      <c r="K1674" s="43"/>
      <c r="T1674" s="26"/>
    </row>
    <row r="1675" spans="11:20">
      <c r="K1675" s="43"/>
      <c r="T1675" s="26"/>
    </row>
    <row r="1676" spans="11:20">
      <c r="K1676" s="43"/>
      <c r="T1676" s="26"/>
    </row>
    <row r="1677" spans="11:20">
      <c r="K1677" s="43"/>
      <c r="T1677" s="26"/>
    </row>
    <row r="1678" spans="11:20">
      <c r="K1678" s="43"/>
      <c r="T1678" s="26"/>
    </row>
    <row r="1679" spans="11:20">
      <c r="K1679" s="43"/>
      <c r="T1679" s="26"/>
    </row>
    <row r="1680" spans="11:20">
      <c r="K1680" s="43"/>
      <c r="T1680" s="26"/>
    </row>
    <row r="1681" spans="11:20">
      <c r="K1681" s="43"/>
      <c r="T1681" s="26"/>
    </row>
    <row r="1682" spans="11:20">
      <c r="K1682" s="43"/>
      <c r="T1682" s="26"/>
    </row>
    <row r="1683" spans="11:20">
      <c r="K1683" s="43"/>
      <c r="T1683" s="26"/>
    </row>
    <row r="1684" spans="11:20">
      <c r="K1684" s="43"/>
      <c r="T1684" s="26"/>
    </row>
    <row r="1685" spans="11:20">
      <c r="K1685" s="43"/>
      <c r="T1685" s="26"/>
    </row>
    <row r="1686" spans="11:20">
      <c r="K1686" s="43"/>
      <c r="T1686" s="26"/>
    </row>
    <row r="1687" spans="11:20">
      <c r="K1687" s="43"/>
      <c r="T1687" s="26"/>
    </row>
    <row r="1688" spans="11:20">
      <c r="K1688" s="43"/>
      <c r="T1688" s="26"/>
    </row>
    <row r="1689" spans="11:20">
      <c r="K1689" s="43"/>
      <c r="T1689" s="26"/>
    </row>
    <row r="1690" spans="11:20">
      <c r="K1690" s="43"/>
      <c r="T1690" s="26"/>
    </row>
    <row r="1691" spans="11:20">
      <c r="K1691" s="43"/>
      <c r="T1691" s="26"/>
    </row>
    <row r="1692" spans="11:20">
      <c r="K1692" s="43"/>
      <c r="T1692" s="26"/>
    </row>
    <row r="1693" spans="11:20">
      <c r="K1693" s="43"/>
      <c r="T1693" s="26"/>
    </row>
    <row r="1694" spans="11:20">
      <c r="K1694" s="43"/>
      <c r="T1694" s="26"/>
    </row>
    <row r="1695" spans="11:20">
      <c r="K1695" s="43"/>
      <c r="T1695" s="26"/>
    </row>
    <row r="1696" spans="11:20">
      <c r="K1696" s="43"/>
      <c r="T1696" s="26"/>
    </row>
    <row r="1697" spans="11:20">
      <c r="K1697" s="43"/>
      <c r="T1697" s="26"/>
    </row>
    <row r="1698" spans="11:20">
      <c r="K1698" s="43"/>
      <c r="T1698" s="26"/>
    </row>
    <row r="1699" spans="11:20">
      <c r="K1699" s="43"/>
      <c r="T1699" s="26"/>
    </row>
    <row r="1700" spans="11:20">
      <c r="K1700" s="43"/>
      <c r="T1700" s="26"/>
    </row>
    <row r="1701" spans="11:20">
      <c r="K1701" s="43"/>
      <c r="T1701" s="26"/>
    </row>
    <row r="1702" spans="11:20">
      <c r="K1702" s="43"/>
      <c r="T1702" s="26"/>
    </row>
    <row r="1703" spans="11:20">
      <c r="K1703" s="43"/>
      <c r="T1703" s="26"/>
    </row>
    <row r="1704" spans="11:20">
      <c r="K1704" s="43"/>
      <c r="T1704" s="26"/>
    </row>
    <row r="1705" spans="11:20">
      <c r="K1705" s="43"/>
      <c r="T1705" s="26"/>
    </row>
    <row r="1706" spans="11:20">
      <c r="K1706" s="43"/>
      <c r="T1706" s="26"/>
    </row>
    <row r="1707" spans="11:20">
      <c r="K1707" s="43"/>
      <c r="T1707" s="26"/>
    </row>
    <row r="1708" spans="11:20">
      <c r="K1708" s="43"/>
      <c r="T1708" s="26"/>
    </row>
    <row r="1709" spans="11:20">
      <c r="K1709" s="43"/>
      <c r="T1709" s="26"/>
    </row>
    <row r="1710" spans="11:20">
      <c r="K1710" s="43"/>
      <c r="T1710" s="26"/>
    </row>
    <row r="1711" spans="11:20">
      <c r="K1711" s="43"/>
      <c r="T1711" s="26"/>
    </row>
    <row r="1712" spans="11:20">
      <c r="K1712" s="43"/>
      <c r="T1712" s="26"/>
    </row>
    <row r="1713" spans="11:20">
      <c r="K1713" s="43"/>
      <c r="T1713" s="26"/>
    </row>
    <row r="1714" spans="11:20">
      <c r="K1714" s="43"/>
      <c r="T1714" s="26"/>
    </row>
    <row r="1715" spans="11:20">
      <c r="K1715" s="43"/>
      <c r="T1715" s="26"/>
    </row>
    <row r="1716" spans="11:20">
      <c r="K1716" s="43"/>
      <c r="T1716" s="26"/>
    </row>
    <row r="1717" spans="11:20">
      <c r="K1717" s="43"/>
      <c r="T1717" s="26"/>
    </row>
    <row r="1718" spans="11:20">
      <c r="K1718" s="43"/>
      <c r="T1718" s="26"/>
    </row>
    <row r="1719" spans="11:20">
      <c r="K1719" s="43"/>
      <c r="T1719" s="26"/>
    </row>
    <row r="1720" spans="11:20">
      <c r="K1720" s="43"/>
      <c r="T1720" s="26"/>
    </row>
    <row r="1721" spans="11:20">
      <c r="K1721" s="43"/>
      <c r="T1721" s="26"/>
    </row>
    <row r="1722" spans="11:20">
      <c r="K1722" s="43"/>
      <c r="T1722" s="26"/>
    </row>
    <row r="1723" spans="11:20">
      <c r="K1723" s="43"/>
      <c r="T1723" s="26"/>
    </row>
    <row r="1724" spans="11:20">
      <c r="K1724" s="43"/>
      <c r="T1724" s="26"/>
    </row>
    <row r="1725" spans="11:20">
      <c r="K1725" s="43"/>
      <c r="T1725" s="26"/>
    </row>
    <row r="1726" spans="11:20">
      <c r="K1726" s="43"/>
      <c r="T1726" s="26"/>
    </row>
    <row r="1727" spans="11:20">
      <c r="K1727" s="43"/>
      <c r="T1727" s="26"/>
    </row>
    <row r="1728" spans="11:20">
      <c r="K1728" s="43"/>
      <c r="T1728" s="26"/>
    </row>
    <row r="1729" spans="11:20">
      <c r="K1729" s="43"/>
      <c r="T1729" s="26"/>
    </row>
    <row r="1730" spans="11:20">
      <c r="K1730" s="43"/>
      <c r="T1730" s="26"/>
    </row>
    <row r="1731" spans="11:20">
      <c r="K1731" s="43"/>
      <c r="T1731" s="26"/>
    </row>
    <row r="1732" spans="11:20">
      <c r="K1732" s="43"/>
      <c r="T1732" s="26"/>
    </row>
    <row r="1733" spans="11:20">
      <c r="K1733" s="43"/>
      <c r="T1733" s="26"/>
    </row>
    <row r="1734" spans="11:20">
      <c r="K1734" s="43"/>
      <c r="T1734" s="26"/>
    </row>
    <row r="1735" spans="11:20">
      <c r="K1735" s="43"/>
      <c r="T1735" s="26"/>
    </row>
    <row r="1736" spans="11:20">
      <c r="K1736" s="43"/>
      <c r="T1736" s="26"/>
    </row>
    <row r="1737" spans="11:20">
      <c r="K1737" s="43"/>
      <c r="T1737" s="26"/>
    </row>
    <row r="1738" spans="11:20">
      <c r="K1738" s="43"/>
      <c r="T1738" s="26"/>
    </row>
    <row r="1739" spans="11:20">
      <c r="K1739" s="43"/>
      <c r="T1739" s="26"/>
    </row>
    <row r="1740" spans="11:20">
      <c r="K1740" s="43"/>
      <c r="T1740" s="26"/>
    </row>
    <row r="1741" spans="11:20">
      <c r="K1741" s="43"/>
      <c r="T1741" s="26"/>
    </row>
    <row r="1742" spans="11:20">
      <c r="K1742" s="43"/>
      <c r="T1742" s="26"/>
    </row>
    <row r="1743" spans="11:20">
      <c r="K1743" s="43"/>
      <c r="T1743" s="26"/>
    </row>
    <row r="1744" spans="11:20">
      <c r="K1744" s="43"/>
      <c r="T1744" s="26"/>
    </row>
    <row r="1745" spans="11:20">
      <c r="K1745" s="43"/>
      <c r="T1745" s="26"/>
    </row>
    <row r="1746" spans="11:20">
      <c r="K1746" s="43"/>
      <c r="T1746" s="26"/>
    </row>
    <row r="1747" spans="11:20">
      <c r="K1747" s="43"/>
      <c r="T1747" s="26"/>
    </row>
    <row r="1748" spans="11:20">
      <c r="K1748" s="43"/>
      <c r="T1748" s="26"/>
    </row>
    <row r="1749" spans="11:20">
      <c r="K1749" s="43"/>
      <c r="T1749" s="26"/>
    </row>
    <row r="1750" spans="11:20">
      <c r="K1750" s="43"/>
      <c r="T1750" s="26"/>
    </row>
    <row r="1751" spans="11:20">
      <c r="K1751" s="43"/>
      <c r="T1751" s="26"/>
    </row>
    <row r="1752" spans="11:20">
      <c r="K1752" s="43"/>
      <c r="T1752" s="26"/>
    </row>
    <row r="1753" spans="11:20">
      <c r="K1753" s="43"/>
      <c r="T1753" s="26"/>
    </row>
    <row r="1754" spans="11:20">
      <c r="K1754" s="43"/>
      <c r="T1754" s="26"/>
    </row>
    <row r="1755" spans="11:20">
      <c r="K1755" s="43"/>
      <c r="T1755" s="26"/>
    </row>
    <row r="1756" spans="11:20">
      <c r="K1756" s="43"/>
      <c r="T1756" s="26"/>
    </row>
    <row r="1757" spans="11:20">
      <c r="K1757" s="43"/>
      <c r="T1757" s="26"/>
    </row>
    <row r="1758" spans="11:20">
      <c r="K1758" s="43"/>
      <c r="T1758" s="26"/>
    </row>
    <row r="1759" spans="11:20">
      <c r="K1759" s="43"/>
      <c r="T1759" s="26"/>
    </row>
    <row r="1760" spans="11:20">
      <c r="K1760" s="43"/>
      <c r="T1760" s="26"/>
    </row>
    <row r="1761" spans="11:20">
      <c r="K1761" s="43"/>
      <c r="T1761" s="26"/>
    </row>
    <row r="1762" spans="11:20">
      <c r="K1762" s="43"/>
      <c r="T1762" s="26"/>
    </row>
    <row r="1763" spans="11:20">
      <c r="K1763" s="43"/>
      <c r="T1763" s="26"/>
    </row>
    <row r="1764" spans="11:20">
      <c r="K1764" s="43"/>
      <c r="T1764" s="26"/>
    </row>
    <row r="1765" spans="11:20">
      <c r="K1765" s="43"/>
      <c r="T1765" s="26"/>
    </row>
    <row r="1766" spans="11:20">
      <c r="K1766" s="43"/>
      <c r="T1766" s="26"/>
    </row>
    <row r="1767" spans="11:20">
      <c r="K1767" s="43"/>
      <c r="T1767" s="26"/>
    </row>
    <row r="1768" spans="11:20">
      <c r="K1768" s="43"/>
      <c r="T1768" s="26"/>
    </row>
    <row r="1769" spans="11:20">
      <c r="K1769" s="43"/>
      <c r="T1769" s="26"/>
    </row>
    <row r="1770" spans="11:20">
      <c r="K1770" s="43"/>
      <c r="T1770" s="26"/>
    </row>
    <row r="1771" spans="11:20">
      <c r="K1771" s="43"/>
      <c r="T1771" s="26"/>
    </row>
    <row r="1772" spans="11:20">
      <c r="K1772" s="43"/>
      <c r="T1772" s="26"/>
    </row>
    <row r="1773" spans="11:20">
      <c r="K1773" s="43"/>
      <c r="T1773" s="26"/>
    </row>
    <row r="1774" spans="11:20">
      <c r="K1774" s="43"/>
      <c r="T1774" s="26"/>
    </row>
    <row r="1775" spans="11:20">
      <c r="K1775" s="43"/>
      <c r="T1775" s="26"/>
    </row>
    <row r="1776" spans="11:20">
      <c r="K1776" s="43"/>
      <c r="T1776" s="26"/>
    </row>
    <row r="1777" spans="11:20">
      <c r="K1777" s="43"/>
      <c r="T1777" s="26"/>
    </row>
    <row r="1778" spans="11:20">
      <c r="K1778" s="43"/>
      <c r="T1778" s="26"/>
    </row>
    <row r="1779" spans="11:20">
      <c r="K1779" s="43"/>
      <c r="T1779" s="26"/>
    </row>
    <row r="1780" spans="11:20">
      <c r="K1780" s="43"/>
      <c r="T1780" s="26"/>
    </row>
    <row r="1781" spans="11:20">
      <c r="K1781" s="43"/>
      <c r="T1781" s="26"/>
    </row>
    <row r="1782" spans="11:20">
      <c r="K1782" s="43"/>
      <c r="T1782" s="26"/>
    </row>
    <row r="1783" spans="11:20">
      <c r="K1783" s="43"/>
      <c r="T1783" s="26"/>
    </row>
    <row r="1784" spans="11:20">
      <c r="K1784" s="43"/>
      <c r="T1784" s="26"/>
    </row>
    <row r="1785" spans="11:20">
      <c r="K1785" s="43"/>
      <c r="T1785" s="26"/>
    </row>
    <row r="1786" spans="11:20">
      <c r="K1786" s="43"/>
      <c r="T1786" s="26"/>
    </row>
    <row r="1787" spans="11:20">
      <c r="K1787" s="43"/>
      <c r="T1787" s="26"/>
    </row>
    <row r="1788" spans="11:20">
      <c r="K1788" s="43"/>
      <c r="T1788" s="26"/>
    </row>
    <row r="1789" spans="11:20">
      <c r="K1789" s="43"/>
      <c r="T1789" s="26"/>
    </row>
    <row r="1790" spans="11:20">
      <c r="K1790" s="43"/>
      <c r="T1790" s="26"/>
    </row>
    <row r="1791" spans="11:20">
      <c r="K1791" s="43"/>
      <c r="T1791" s="26"/>
    </row>
    <row r="1792" spans="11:20">
      <c r="K1792" s="43"/>
      <c r="T1792" s="26"/>
    </row>
    <row r="1793" spans="11:20">
      <c r="K1793" s="43"/>
      <c r="T1793" s="26"/>
    </row>
    <row r="1794" spans="11:20">
      <c r="K1794" s="43"/>
      <c r="T1794" s="26"/>
    </row>
    <row r="1795" spans="11:20">
      <c r="K1795" s="43"/>
      <c r="T1795" s="26"/>
    </row>
    <row r="1796" spans="11:20">
      <c r="K1796" s="43"/>
      <c r="T1796" s="26"/>
    </row>
    <row r="1797" spans="11:20">
      <c r="K1797" s="43"/>
      <c r="T1797" s="26"/>
    </row>
    <row r="1798" spans="11:20">
      <c r="K1798" s="43"/>
      <c r="T1798" s="26"/>
    </row>
    <row r="1799" spans="11:20">
      <c r="K1799" s="43"/>
      <c r="T1799" s="26"/>
    </row>
    <row r="1800" spans="11:20">
      <c r="K1800" s="43"/>
      <c r="T1800" s="26"/>
    </row>
    <row r="1801" spans="11:20">
      <c r="K1801" s="43"/>
      <c r="T1801" s="26"/>
    </row>
    <row r="1802" spans="11:20">
      <c r="K1802" s="43"/>
      <c r="T1802" s="26"/>
    </row>
    <row r="1803" spans="11:20">
      <c r="K1803" s="43"/>
      <c r="T1803" s="26"/>
    </row>
    <row r="1804" spans="11:20">
      <c r="K1804" s="43"/>
      <c r="T1804" s="26"/>
    </row>
    <row r="1805" spans="11:20">
      <c r="K1805" s="43"/>
      <c r="T1805" s="26"/>
    </row>
    <row r="1806" spans="11:20">
      <c r="K1806" s="43"/>
      <c r="T1806" s="26"/>
    </row>
    <row r="1807" spans="11:20">
      <c r="K1807" s="43"/>
      <c r="T1807" s="26"/>
    </row>
    <row r="1808" spans="11:20">
      <c r="K1808" s="43"/>
      <c r="T1808" s="26"/>
    </row>
    <row r="1809" spans="11:20">
      <c r="K1809" s="43"/>
      <c r="T1809" s="26"/>
    </row>
    <row r="1810" spans="11:20">
      <c r="K1810" s="43"/>
      <c r="T1810" s="26"/>
    </row>
    <row r="1811" spans="11:20">
      <c r="K1811" s="43"/>
      <c r="T1811" s="26"/>
    </row>
    <row r="1812" spans="11:20">
      <c r="K1812" s="43"/>
      <c r="T1812" s="26"/>
    </row>
    <row r="1813" spans="11:20">
      <c r="K1813" s="43"/>
      <c r="T1813" s="26"/>
    </row>
    <row r="1814" spans="11:20">
      <c r="K1814" s="43"/>
      <c r="T1814" s="26"/>
    </row>
    <row r="1815" spans="11:20">
      <c r="K1815" s="43"/>
      <c r="T1815" s="26"/>
    </row>
    <row r="1816" spans="11:20">
      <c r="K1816" s="43"/>
      <c r="T1816" s="26"/>
    </row>
    <row r="1817" spans="11:20">
      <c r="K1817" s="43"/>
      <c r="T1817" s="26"/>
    </row>
    <row r="1818" spans="11:20">
      <c r="K1818" s="43"/>
      <c r="T1818" s="26"/>
    </row>
    <row r="1819" spans="11:20">
      <c r="K1819" s="43"/>
      <c r="T1819" s="26"/>
    </row>
    <row r="1820" spans="11:20">
      <c r="K1820" s="43"/>
      <c r="T1820" s="26"/>
    </row>
    <row r="1821" spans="11:20">
      <c r="K1821" s="43"/>
      <c r="T1821" s="26"/>
    </row>
    <row r="1822" spans="11:20">
      <c r="K1822" s="43"/>
      <c r="T1822" s="26"/>
    </row>
    <row r="1823" spans="11:20">
      <c r="K1823" s="43"/>
      <c r="T1823" s="26"/>
    </row>
    <row r="1824" spans="11:20">
      <c r="K1824" s="43"/>
      <c r="T1824" s="26"/>
    </row>
    <row r="1825" spans="11:20">
      <c r="K1825" s="43"/>
      <c r="T1825" s="26"/>
    </row>
    <row r="1826" spans="11:20">
      <c r="K1826" s="43"/>
      <c r="T1826" s="26"/>
    </row>
    <row r="1827" spans="11:20">
      <c r="K1827" s="43"/>
      <c r="T1827" s="26"/>
    </row>
    <row r="1828" spans="11:20">
      <c r="K1828" s="43"/>
      <c r="T1828" s="26"/>
    </row>
    <row r="1829" spans="11:20">
      <c r="K1829" s="43"/>
      <c r="T1829" s="26"/>
    </row>
    <row r="1830" spans="11:20">
      <c r="K1830" s="43"/>
      <c r="T1830" s="26"/>
    </row>
    <row r="1831" spans="11:20">
      <c r="K1831" s="43"/>
      <c r="T1831" s="26"/>
    </row>
    <row r="1832" spans="11:20">
      <c r="K1832" s="43"/>
      <c r="T1832" s="26"/>
    </row>
    <row r="1833" spans="11:20">
      <c r="K1833" s="43"/>
      <c r="T1833" s="26"/>
    </row>
    <row r="1834" spans="11:20">
      <c r="K1834" s="43"/>
      <c r="T1834" s="26"/>
    </row>
    <row r="1835" spans="11:20">
      <c r="K1835" s="43"/>
      <c r="T1835" s="26"/>
    </row>
    <row r="1836" spans="11:20">
      <c r="K1836" s="43"/>
      <c r="T1836" s="26"/>
    </row>
    <row r="1837" spans="11:20">
      <c r="K1837" s="43"/>
      <c r="T1837" s="26"/>
    </row>
    <row r="1838" spans="11:20">
      <c r="K1838" s="43"/>
      <c r="T1838" s="26"/>
    </row>
    <row r="1839" spans="11:20">
      <c r="K1839" s="43"/>
      <c r="T1839" s="26"/>
    </row>
    <row r="1840" spans="11:20">
      <c r="K1840" s="43"/>
      <c r="T1840" s="26"/>
    </row>
    <row r="1841" spans="11:20">
      <c r="K1841" s="43"/>
      <c r="T1841" s="26"/>
    </row>
    <row r="1842" spans="11:20">
      <c r="K1842" s="43"/>
      <c r="T1842" s="26"/>
    </row>
    <row r="1843" spans="11:20">
      <c r="K1843" s="43"/>
      <c r="T1843" s="26"/>
    </row>
    <row r="1844" spans="11:20">
      <c r="K1844" s="43"/>
      <c r="T1844" s="26"/>
    </row>
    <row r="1845" spans="11:20">
      <c r="K1845" s="43"/>
      <c r="T1845" s="26"/>
    </row>
    <row r="1846" spans="11:20">
      <c r="K1846" s="43"/>
      <c r="T1846" s="26"/>
    </row>
    <row r="1847" spans="11:20">
      <c r="K1847" s="43"/>
      <c r="T1847" s="26"/>
    </row>
    <row r="1848" spans="11:20">
      <c r="K1848" s="43"/>
      <c r="T1848" s="26"/>
    </row>
    <row r="1849" spans="11:20">
      <c r="K1849" s="43"/>
      <c r="T1849" s="26"/>
    </row>
    <row r="1850" spans="11:20">
      <c r="K1850" s="43"/>
      <c r="T1850" s="26"/>
    </row>
    <row r="1851" spans="11:20">
      <c r="K1851" s="43"/>
      <c r="T1851" s="26"/>
    </row>
    <row r="1852" spans="11:20">
      <c r="K1852" s="43"/>
      <c r="T1852" s="26"/>
    </row>
    <row r="1853" spans="11:20">
      <c r="K1853" s="43"/>
      <c r="T1853" s="26"/>
    </row>
    <row r="1854" spans="11:20">
      <c r="K1854" s="43"/>
      <c r="T1854" s="26"/>
    </row>
    <row r="1855" spans="11:20">
      <c r="K1855" s="43"/>
      <c r="T1855" s="26"/>
    </row>
    <row r="1856" spans="11:20">
      <c r="K1856" s="43"/>
      <c r="T1856" s="26"/>
    </row>
    <row r="1857" spans="11:20">
      <c r="K1857" s="43"/>
      <c r="T1857" s="26"/>
    </row>
    <row r="1858" spans="11:20">
      <c r="K1858" s="43"/>
      <c r="T1858" s="26"/>
    </row>
    <row r="1859" spans="11:20">
      <c r="K1859" s="43"/>
      <c r="T1859" s="26"/>
    </row>
    <row r="1860" spans="11:20">
      <c r="K1860" s="43"/>
      <c r="T1860" s="26"/>
    </row>
    <row r="1861" spans="11:20">
      <c r="K1861" s="43"/>
      <c r="T1861" s="26"/>
    </row>
    <row r="1862" spans="11:20">
      <c r="K1862" s="43"/>
      <c r="T1862" s="26"/>
    </row>
    <row r="1863" spans="11:20">
      <c r="K1863" s="43"/>
      <c r="T1863" s="26"/>
    </row>
    <row r="1864" spans="11:20">
      <c r="K1864" s="43"/>
      <c r="T1864" s="26"/>
    </row>
    <row r="1865" spans="11:20">
      <c r="K1865" s="43"/>
      <c r="T1865" s="26"/>
    </row>
    <row r="1866" spans="11:20">
      <c r="K1866" s="43"/>
      <c r="T1866" s="26"/>
    </row>
    <row r="1867" spans="11:20">
      <c r="K1867" s="43"/>
      <c r="T1867" s="26"/>
    </row>
    <row r="1868" spans="11:20">
      <c r="K1868" s="43"/>
      <c r="T1868" s="26"/>
    </row>
    <row r="1869" spans="11:20">
      <c r="K1869" s="43"/>
      <c r="T1869" s="26"/>
    </row>
    <row r="1870" spans="11:20">
      <c r="K1870" s="43"/>
      <c r="T1870" s="26"/>
    </row>
    <row r="1871" spans="11:20">
      <c r="K1871" s="43"/>
      <c r="T1871" s="26"/>
    </row>
    <row r="1872" spans="11:20">
      <c r="K1872" s="43"/>
      <c r="T1872" s="26"/>
    </row>
    <row r="1873" spans="11:20">
      <c r="K1873" s="43"/>
      <c r="T1873" s="26"/>
    </row>
    <row r="1874" spans="11:20">
      <c r="K1874" s="43"/>
      <c r="T1874" s="26"/>
    </row>
    <row r="1875" spans="11:20">
      <c r="K1875" s="43"/>
      <c r="T1875" s="26"/>
    </row>
    <row r="1876" spans="11:20">
      <c r="K1876" s="43"/>
      <c r="T1876" s="26"/>
    </row>
    <row r="1877" spans="11:20">
      <c r="K1877" s="43"/>
      <c r="T1877" s="26"/>
    </row>
    <row r="1878" spans="11:20">
      <c r="K1878" s="43"/>
      <c r="T1878" s="26"/>
    </row>
    <row r="1879" spans="11:20">
      <c r="K1879" s="43"/>
      <c r="T1879" s="26"/>
    </row>
    <row r="1880" spans="11:20">
      <c r="K1880" s="43"/>
      <c r="T1880" s="26"/>
    </row>
    <row r="1881" spans="11:20">
      <c r="K1881" s="43"/>
      <c r="T1881" s="26"/>
    </row>
    <row r="1882" spans="11:20">
      <c r="K1882" s="43"/>
      <c r="T1882" s="26"/>
    </row>
    <row r="1883" spans="11:20">
      <c r="K1883" s="43"/>
      <c r="T1883" s="26"/>
    </row>
    <row r="1884" spans="11:20">
      <c r="K1884" s="43"/>
      <c r="T1884" s="26"/>
    </row>
    <row r="1885" spans="11:20">
      <c r="K1885" s="43"/>
      <c r="T1885" s="26"/>
    </row>
    <row r="1886" spans="11:20">
      <c r="K1886" s="43"/>
      <c r="T1886" s="26"/>
    </row>
    <row r="1887" spans="11:20">
      <c r="K1887" s="43"/>
      <c r="T1887" s="26"/>
    </row>
    <row r="1888" spans="11:20">
      <c r="K1888" s="43"/>
      <c r="T1888" s="26"/>
    </row>
    <row r="1889" spans="11:20">
      <c r="K1889" s="43"/>
      <c r="T1889" s="26"/>
    </row>
    <row r="1890" spans="11:20">
      <c r="K1890" s="43"/>
      <c r="T1890" s="26"/>
    </row>
    <row r="1891" spans="11:20">
      <c r="K1891" s="43"/>
      <c r="T1891" s="26"/>
    </row>
    <row r="1892" spans="11:20">
      <c r="K1892" s="43"/>
      <c r="T1892" s="26"/>
    </row>
    <row r="1893" spans="11:20">
      <c r="K1893" s="43"/>
      <c r="T1893" s="26"/>
    </row>
    <row r="1894" spans="11:20">
      <c r="K1894" s="43"/>
      <c r="T1894" s="26"/>
    </row>
    <row r="1895" spans="11:20">
      <c r="K1895" s="43"/>
      <c r="T1895" s="26"/>
    </row>
    <row r="1896" spans="11:20">
      <c r="K1896" s="43"/>
      <c r="T1896" s="26"/>
    </row>
    <row r="1897" spans="11:20">
      <c r="K1897" s="43"/>
      <c r="T1897" s="26"/>
    </row>
    <row r="1898" spans="11:20">
      <c r="K1898" s="43"/>
      <c r="T1898" s="26"/>
    </row>
    <row r="1899" spans="11:20">
      <c r="K1899" s="43"/>
      <c r="T1899" s="26"/>
    </row>
    <row r="1900" spans="11:20">
      <c r="K1900" s="43"/>
      <c r="T1900" s="26"/>
    </row>
    <row r="1901" spans="11:20">
      <c r="K1901" s="43"/>
      <c r="T1901" s="26"/>
    </row>
    <row r="1902" spans="11:20">
      <c r="K1902" s="43"/>
      <c r="T1902" s="26"/>
    </row>
    <row r="1903" spans="11:20">
      <c r="K1903" s="43"/>
      <c r="T1903" s="26"/>
    </row>
    <row r="1904" spans="11:20">
      <c r="K1904" s="43"/>
      <c r="T1904" s="26"/>
    </row>
    <row r="1905" spans="11:20">
      <c r="K1905" s="43"/>
      <c r="T1905" s="26"/>
    </row>
    <row r="1906" spans="11:20">
      <c r="K1906" s="43"/>
      <c r="T1906" s="26"/>
    </row>
    <row r="1907" spans="11:20">
      <c r="K1907" s="43"/>
      <c r="T1907" s="26"/>
    </row>
    <row r="1908" spans="11:20">
      <c r="K1908" s="43"/>
      <c r="T1908" s="26"/>
    </row>
    <row r="1909" spans="11:20">
      <c r="K1909" s="43"/>
      <c r="T1909" s="26"/>
    </row>
    <row r="1910" spans="11:20">
      <c r="K1910" s="43"/>
      <c r="T1910" s="26"/>
    </row>
    <row r="1911" spans="11:20">
      <c r="K1911" s="43"/>
      <c r="T1911" s="26"/>
    </row>
    <row r="1912" spans="11:20">
      <c r="K1912" s="43"/>
      <c r="T1912" s="26"/>
    </row>
    <row r="1913" spans="11:20">
      <c r="K1913" s="43"/>
      <c r="T1913" s="26"/>
    </row>
    <row r="1914" spans="11:20">
      <c r="K1914" s="43"/>
      <c r="T1914" s="26"/>
    </row>
    <row r="1915" spans="11:20">
      <c r="K1915" s="43"/>
      <c r="T1915" s="26"/>
    </row>
    <row r="1916" spans="11:20">
      <c r="K1916" s="43"/>
      <c r="T1916" s="26"/>
    </row>
    <row r="1917" spans="11:20">
      <c r="K1917" s="43"/>
      <c r="T1917" s="26"/>
    </row>
    <row r="1918" spans="11:20">
      <c r="K1918" s="43"/>
      <c r="T1918" s="26"/>
    </row>
    <row r="1919" spans="11:20">
      <c r="K1919" s="43"/>
      <c r="T1919" s="26"/>
    </row>
    <row r="1920" spans="11:20">
      <c r="K1920" s="43"/>
      <c r="T1920" s="26"/>
    </row>
    <row r="1921" spans="11:20">
      <c r="K1921" s="43"/>
      <c r="T1921" s="26"/>
    </row>
    <row r="1922" spans="11:20">
      <c r="K1922" s="43"/>
      <c r="T1922" s="26"/>
    </row>
    <row r="1923" spans="11:20">
      <c r="K1923" s="43"/>
      <c r="T1923" s="26"/>
    </row>
    <row r="1924" spans="11:20">
      <c r="K1924" s="43"/>
      <c r="T1924" s="26"/>
    </row>
    <row r="1925" spans="11:20">
      <c r="K1925" s="43"/>
      <c r="T1925" s="26"/>
    </row>
    <row r="1926" spans="11:20">
      <c r="K1926" s="43"/>
      <c r="T1926" s="26"/>
    </row>
    <row r="1927" spans="11:20">
      <c r="K1927" s="43"/>
      <c r="T1927" s="26"/>
    </row>
    <row r="1928" spans="11:20">
      <c r="K1928" s="43"/>
      <c r="T1928" s="26"/>
    </row>
    <row r="1929" spans="11:20">
      <c r="K1929" s="43"/>
      <c r="T1929" s="26"/>
    </row>
    <row r="1930" spans="11:20">
      <c r="K1930" s="43"/>
      <c r="T1930" s="26"/>
    </row>
    <row r="1931" spans="11:20">
      <c r="K1931" s="43"/>
      <c r="T1931" s="26"/>
    </row>
    <row r="1932" spans="11:20">
      <c r="K1932" s="43"/>
      <c r="T1932" s="26"/>
    </row>
    <row r="1933" spans="11:20">
      <c r="K1933" s="43"/>
      <c r="T1933" s="26"/>
    </row>
    <row r="1934" spans="11:20">
      <c r="K1934" s="43"/>
      <c r="T1934" s="26"/>
    </row>
    <row r="1935" spans="11:20">
      <c r="K1935" s="43"/>
      <c r="T1935" s="26"/>
    </row>
    <row r="1936" spans="11:20">
      <c r="K1936" s="43"/>
      <c r="T1936" s="26"/>
    </row>
    <row r="1937" spans="11:20">
      <c r="K1937" s="43"/>
      <c r="T1937" s="26"/>
    </row>
    <row r="1938" spans="11:20">
      <c r="K1938" s="43"/>
      <c r="T1938" s="26"/>
    </row>
    <row r="1939" spans="11:20">
      <c r="K1939" s="43"/>
      <c r="T1939" s="26"/>
    </row>
    <row r="1940" spans="11:20">
      <c r="K1940" s="43"/>
      <c r="T1940" s="26"/>
    </row>
    <row r="1941" spans="11:20">
      <c r="K1941" s="43"/>
      <c r="T1941" s="26"/>
    </row>
    <row r="1942" spans="11:20">
      <c r="K1942" s="43"/>
      <c r="T1942" s="26"/>
    </row>
    <row r="1943" spans="11:20">
      <c r="K1943" s="43"/>
      <c r="T1943" s="26"/>
    </row>
    <row r="1944" spans="11:20">
      <c r="K1944" s="43"/>
      <c r="T1944" s="26"/>
    </row>
    <row r="1945" spans="11:20">
      <c r="K1945" s="43"/>
      <c r="T1945" s="26"/>
    </row>
    <row r="1946" spans="11:20">
      <c r="K1946" s="43"/>
      <c r="T1946" s="26"/>
    </row>
    <row r="1947" spans="11:20">
      <c r="K1947" s="43"/>
      <c r="T1947" s="26"/>
    </row>
    <row r="1948" spans="11:20">
      <c r="K1948" s="43"/>
      <c r="T1948" s="26"/>
    </row>
    <row r="1949" spans="11:20">
      <c r="K1949" s="43"/>
      <c r="T1949" s="26"/>
    </row>
    <row r="1950" spans="11:20">
      <c r="K1950" s="43"/>
      <c r="T1950" s="26"/>
    </row>
    <row r="1951" spans="11:20">
      <c r="K1951" s="43"/>
      <c r="T1951" s="26"/>
    </row>
    <row r="1952" spans="11:20">
      <c r="K1952" s="43"/>
      <c r="T1952" s="26"/>
    </row>
    <row r="1953" spans="11:20">
      <c r="K1953" s="43"/>
      <c r="T1953" s="26"/>
    </row>
    <row r="1954" spans="11:20">
      <c r="K1954" s="43"/>
      <c r="T1954" s="26"/>
    </row>
    <row r="1955" spans="11:20">
      <c r="K1955" s="43"/>
      <c r="T1955" s="26"/>
    </row>
    <row r="1956" spans="11:20">
      <c r="K1956" s="43"/>
      <c r="T1956" s="26"/>
    </row>
    <row r="1957" spans="11:20">
      <c r="K1957" s="43"/>
      <c r="T1957" s="26"/>
    </row>
    <row r="1958" spans="11:20">
      <c r="K1958" s="43"/>
      <c r="T1958" s="26"/>
    </row>
    <row r="1959" spans="11:20">
      <c r="K1959" s="43"/>
      <c r="T1959" s="26"/>
    </row>
    <row r="1960" spans="11:20">
      <c r="K1960" s="43"/>
      <c r="T1960" s="26"/>
    </row>
    <row r="1961" spans="11:20">
      <c r="K1961" s="43"/>
      <c r="T1961" s="26"/>
    </row>
    <row r="1962" spans="11:20">
      <c r="K1962" s="43"/>
      <c r="T1962" s="26"/>
    </row>
    <row r="1963" spans="11:20">
      <c r="K1963" s="43"/>
      <c r="T1963" s="26"/>
    </row>
    <row r="1964" spans="11:20">
      <c r="K1964" s="43"/>
      <c r="T1964" s="26"/>
    </row>
    <row r="1965" spans="11:20">
      <c r="K1965" s="43"/>
      <c r="T1965" s="26"/>
    </row>
    <row r="1966" spans="11:20">
      <c r="K1966" s="43"/>
      <c r="T1966" s="26"/>
    </row>
    <row r="1967" spans="11:20">
      <c r="K1967" s="43"/>
      <c r="T1967" s="26"/>
    </row>
    <row r="1968" spans="11:20">
      <c r="K1968" s="43"/>
      <c r="T1968" s="26"/>
    </row>
    <row r="1969" spans="11:20">
      <c r="K1969" s="43"/>
      <c r="T1969" s="26"/>
    </row>
    <row r="1970" spans="11:20">
      <c r="K1970" s="43"/>
    </row>
    <row r="1971" spans="11:20">
      <c r="K1971" s="43"/>
    </row>
    <row r="1972" spans="11:20">
      <c r="K1972" s="43"/>
    </row>
  </sheetData>
  <sortState xmlns:xlrd2="http://schemas.microsoft.com/office/spreadsheetml/2017/richdata2" ref="A10:AQ11">
    <sortCondition ref="A10:A11"/>
  </sortState>
  <mergeCells count="24">
    <mergeCell ref="Y8:Y9"/>
    <mergeCell ref="Z8:Z9"/>
    <mergeCell ref="O8:Q8"/>
    <mergeCell ref="R8:T8"/>
    <mergeCell ref="U8:U9"/>
    <mergeCell ref="V8:V9"/>
    <mergeCell ref="W8:W9"/>
    <mergeCell ref="X8:X9"/>
    <mergeCell ref="L8:N8"/>
    <mergeCell ref="A1:Z1"/>
    <mergeCell ref="A2:Z2"/>
    <mergeCell ref="A3:Z3"/>
    <mergeCell ref="A4:Z4"/>
    <mergeCell ref="A5:Z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</mergeCells>
  <pageMargins left="0.39370078740157483" right="0.31496062992125984" top="0.54" bottom="0.15748031496062992" header="0.23622047244094491" footer="0.15748031496062992"/>
  <pageSetup paperSize="9" scale="6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AA19"/>
  <sheetViews>
    <sheetView view="pageBreakPreview" zoomScale="75" zoomScaleSheetLayoutView="75" workbookViewId="0">
      <selection activeCell="I9" sqref="I9:I11"/>
    </sheetView>
  </sheetViews>
  <sheetFormatPr defaultColWidth="9.16796875" defaultRowHeight="12.75"/>
  <cols>
    <col min="1" max="1" width="5.390625" style="122" customWidth="1"/>
    <col min="2" max="3" width="4.71875" style="122" hidden="1" customWidth="1"/>
    <col min="4" max="4" width="19.55078125" style="122" customWidth="1"/>
    <col min="5" max="5" width="10.11328125" style="122" customWidth="1"/>
    <col min="6" max="6" width="5.93359375" style="122" customWidth="1"/>
    <col min="7" max="7" width="35.6015625" style="122" customWidth="1"/>
    <col min="8" max="8" width="10.78515625" style="122" customWidth="1"/>
    <col min="9" max="9" width="18.7421875" style="122" customWidth="1"/>
    <col min="10" max="10" width="12.67578125" style="122" hidden="1" customWidth="1"/>
    <col min="11" max="11" width="26.56640625" style="122" customWidth="1"/>
    <col min="12" max="12" width="6.3359375" style="147" customWidth="1"/>
    <col min="13" max="13" width="8.76171875" style="148" customWidth="1"/>
    <col min="14" max="14" width="3.91015625" style="122" customWidth="1"/>
    <col min="15" max="15" width="6.875" style="147" customWidth="1"/>
    <col min="16" max="16" width="6.875" style="148" customWidth="1"/>
    <col min="17" max="17" width="6.875" style="122" customWidth="1"/>
    <col min="18" max="19" width="6.875" style="147" customWidth="1"/>
    <col min="20" max="20" width="8.76171875" style="148" customWidth="1"/>
    <col min="21" max="21" width="3.7734375" style="122" customWidth="1"/>
    <col min="22" max="23" width="4.8515625" style="122" customWidth="1"/>
    <col min="24" max="24" width="6.3359375" style="122" customWidth="1"/>
    <col min="25" max="25" width="6.7421875" style="122" hidden="1" customWidth="1"/>
    <col min="26" max="26" width="9.70703125" style="148" customWidth="1"/>
    <col min="27" max="27" width="7.953125" style="122" customWidth="1"/>
    <col min="28" max="16384" width="9.16796875" style="122"/>
  </cols>
  <sheetData>
    <row r="1" spans="1:27" ht="78.75" customHeight="1">
      <c r="A1" s="298" t="s">
        <v>406</v>
      </c>
      <c r="B1" s="298"/>
      <c r="C1" s="298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</row>
    <row r="2" spans="1:27" s="123" customFormat="1" ht="18" customHeight="1">
      <c r="A2" s="297" t="s">
        <v>203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</row>
    <row r="3" spans="1:27" s="124" customFormat="1" ht="18" customHeight="1">
      <c r="A3" s="267" t="s">
        <v>26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</row>
    <row r="4" spans="1:27" s="125" customFormat="1" ht="21" customHeight="1">
      <c r="A4" s="300" t="s">
        <v>244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1"/>
      <c r="AA4" s="301"/>
    </row>
    <row r="5" spans="1:27" s="123" customFormat="1" ht="15.95" customHeight="1">
      <c r="A5" s="297" t="s">
        <v>371</v>
      </c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  <c r="AA5" s="297"/>
    </row>
    <row r="6" spans="1:27" ht="19.149999999999999" customHeight="1">
      <c r="A6" s="302" t="s">
        <v>389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302"/>
      <c r="T6" s="302"/>
      <c r="U6" s="302"/>
      <c r="V6" s="302"/>
      <c r="W6" s="302"/>
      <c r="X6" s="302"/>
      <c r="Y6" s="302"/>
      <c r="Z6" s="302"/>
      <c r="AA6" s="302"/>
    </row>
    <row r="7" spans="1:27" ht="6" customHeight="1">
      <c r="A7" s="235"/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</row>
    <row r="8" spans="1:27" s="131" customFormat="1" ht="15" customHeight="1">
      <c r="A8" s="58" t="s">
        <v>147</v>
      </c>
      <c r="B8" s="126"/>
      <c r="C8" s="126"/>
      <c r="D8" s="127"/>
      <c r="E8" s="127"/>
      <c r="F8" s="127"/>
      <c r="G8" s="127"/>
      <c r="H8" s="127"/>
      <c r="I8" s="128"/>
      <c r="J8" s="128"/>
      <c r="K8" s="126"/>
      <c r="L8" s="129"/>
      <c r="M8" s="130"/>
      <c r="O8" s="129"/>
      <c r="P8" s="132"/>
      <c r="R8" s="129"/>
      <c r="S8" s="129"/>
      <c r="T8" s="132"/>
      <c r="Z8" s="176" t="s">
        <v>264</v>
      </c>
      <c r="AA8" s="133"/>
    </row>
    <row r="9" spans="1:27" s="47" customFormat="1" ht="17.25" customHeight="1">
      <c r="A9" s="289" t="s">
        <v>25</v>
      </c>
      <c r="B9" s="290" t="s">
        <v>2</v>
      </c>
      <c r="C9" s="286"/>
      <c r="D9" s="292" t="s">
        <v>14</v>
      </c>
      <c r="E9" s="292" t="s">
        <v>3</v>
      </c>
      <c r="F9" s="289" t="s">
        <v>13</v>
      </c>
      <c r="G9" s="292" t="s">
        <v>15</v>
      </c>
      <c r="H9" s="292" t="s">
        <v>3</v>
      </c>
      <c r="I9" s="292" t="s">
        <v>4</v>
      </c>
      <c r="J9" s="232"/>
      <c r="K9" s="292" t="s">
        <v>6</v>
      </c>
      <c r="L9" s="293" t="s">
        <v>39</v>
      </c>
      <c r="M9" s="293"/>
      <c r="N9" s="293"/>
      <c r="O9" s="294" t="s">
        <v>98</v>
      </c>
      <c r="P9" s="295"/>
      <c r="Q9" s="295"/>
      <c r="R9" s="295"/>
      <c r="S9" s="295"/>
      <c r="T9" s="295"/>
      <c r="U9" s="296"/>
      <c r="V9" s="283" t="s">
        <v>18</v>
      </c>
      <c r="W9" s="286" t="s">
        <v>148</v>
      </c>
      <c r="X9" s="289" t="s">
        <v>19</v>
      </c>
      <c r="Y9" s="290" t="s">
        <v>35</v>
      </c>
      <c r="Z9" s="291" t="s">
        <v>21</v>
      </c>
      <c r="AA9" s="291" t="s">
        <v>22</v>
      </c>
    </row>
    <row r="10" spans="1:27" s="47" customFormat="1" ht="17.25" customHeight="1">
      <c r="A10" s="289"/>
      <c r="B10" s="290"/>
      <c r="C10" s="287"/>
      <c r="D10" s="292"/>
      <c r="E10" s="292"/>
      <c r="F10" s="289"/>
      <c r="G10" s="292"/>
      <c r="H10" s="292"/>
      <c r="I10" s="292"/>
      <c r="J10" s="232"/>
      <c r="K10" s="292"/>
      <c r="L10" s="294" t="s">
        <v>40</v>
      </c>
      <c r="M10" s="295"/>
      <c r="N10" s="296"/>
      <c r="O10" s="294" t="s">
        <v>41</v>
      </c>
      <c r="P10" s="295"/>
      <c r="Q10" s="295"/>
      <c r="R10" s="295"/>
      <c r="S10" s="295"/>
      <c r="T10" s="295"/>
      <c r="U10" s="296"/>
      <c r="V10" s="284"/>
      <c r="W10" s="287"/>
      <c r="X10" s="289"/>
      <c r="Y10" s="290"/>
      <c r="Z10" s="291"/>
      <c r="AA10" s="291"/>
    </row>
    <row r="11" spans="1:27" s="47" customFormat="1" ht="69" customHeight="1">
      <c r="A11" s="289"/>
      <c r="B11" s="290"/>
      <c r="C11" s="288"/>
      <c r="D11" s="292"/>
      <c r="E11" s="292"/>
      <c r="F11" s="289"/>
      <c r="G11" s="292"/>
      <c r="H11" s="292"/>
      <c r="I11" s="292"/>
      <c r="J11" s="232"/>
      <c r="K11" s="292"/>
      <c r="L11" s="134" t="s">
        <v>23</v>
      </c>
      <c r="M11" s="135" t="s">
        <v>24</v>
      </c>
      <c r="N11" s="136" t="s">
        <v>25</v>
      </c>
      <c r="O11" s="14" t="s">
        <v>42</v>
      </c>
      <c r="P11" s="14" t="s">
        <v>43</v>
      </c>
      <c r="Q11" s="14" t="s">
        <v>44</v>
      </c>
      <c r="R11" s="14" t="s">
        <v>45</v>
      </c>
      <c r="S11" s="14" t="s">
        <v>23</v>
      </c>
      <c r="T11" s="135" t="s">
        <v>24</v>
      </c>
      <c r="U11" s="136" t="s">
        <v>25</v>
      </c>
      <c r="V11" s="285"/>
      <c r="W11" s="288"/>
      <c r="X11" s="289"/>
      <c r="Y11" s="290"/>
      <c r="Z11" s="291"/>
      <c r="AA11" s="291"/>
    </row>
    <row r="12" spans="1:27" s="140" customFormat="1" ht="48.75" customHeight="1">
      <c r="A12" s="44">
        <f>RANK(Z12,Z$12:Z$13,0)</f>
        <v>1</v>
      </c>
      <c r="B12" s="60"/>
      <c r="C12" s="189"/>
      <c r="D12" s="206" t="s">
        <v>186</v>
      </c>
      <c r="E12" s="204" t="s">
        <v>187</v>
      </c>
      <c r="F12" s="255">
        <v>1</v>
      </c>
      <c r="G12" s="207" t="s">
        <v>373</v>
      </c>
      <c r="H12" s="204" t="s">
        <v>109</v>
      </c>
      <c r="I12" s="255" t="s">
        <v>47</v>
      </c>
      <c r="J12" s="255" t="s">
        <v>46</v>
      </c>
      <c r="K12" s="222" t="s">
        <v>85</v>
      </c>
      <c r="L12" s="137">
        <v>131</v>
      </c>
      <c r="M12" s="138">
        <f t="shared" ref="M12:M13" si="0">L12/2-IF($W12=1,0.5,IF($W12=2,1,0))</f>
        <v>65.5</v>
      </c>
      <c r="N12" s="45">
        <f>RANK(M12,M$12:M$13,0)</f>
        <v>2</v>
      </c>
      <c r="O12" s="137">
        <v>7.1</v>
      </c>
      <c r="P12" s="137">
        <v>7</v>
      </c>
      <c r="Q12" s="137">
        <v>7</v>
      </c>
      <c r="R12" s="137">
        <v>7.3</v>
      </c>
      <c r="S12" s="137">
        <f t="shared" ref="S12:S13" si="1">SUM(O12:R12)</f>
        <v>28.400000000000002</v>
      </c>
      <c r="T12" s="138">
        <f t="shared" ref="T12:T13" si="2">S12/0.4-IF($W12=1,0.5,IF($W12=2,1,0))</f>
        <v>71</v>
      </c>
      <c r="U12" s="45">
        <f>RANK(T12,T$12:T$13,0)</f>
        <v>1</v>
      </c>
      <c r="V12" s="139"/>
      <c r="W12" s="139"/>
      <c r="X12" s="137">
        <f t="shared" ref="X12:X13" si="3">L12+S12</f>
        <v>159.4</v>
      </c>
      <c r="Y12" s="141"/>
      <c r="Z12" s="138">
        <f t="shared" ref="Z12:Z13" si="4">(M12+T12)/2-IF($V12=1,0.5,IF($V12=2,1.5,0))</f>
        <v>68.25</v>
      </c>
      <c r="AA12" s="188" t="s">
        <v>97</v>
      </c>
    </row>
    <row r="13" spans="1:27" s="187" customFormat="1" ht="48.75" customHeight="1">
      <c r="A13" s="44">
        <f>RANK(Z13,Z$12:Z$13,0)</f>
        <v>2</v>
      </c>
      <c r="B13" s="60"/>
      <c r="C13" s="189"/>
      <c r="D13" s="217" t="s">
        <v>331</v>
      </c>
      <c r="E13" s="218" t="s">
        <v>332</v>
      </c>
      <c r="F13" s="219" t="s">
        <v>8</v>
      </c>
      <c r="G13" s="220" t="s">
        <v>333</v>
      </c>
      <c r="H13" s="218" t="s">
        <v>334</v>
      </c>
      <c r="I13" s="219" t="s">
        <v>222</v>
      </c>
      <c r="J13" s="219" t="s">
        <v>335</v>
      </c>
      <c r="K13" s="222" t="s">
        <v>188</v>
      </c>
      <c r="L13" s="137">
        <v>133.5</v>
      </c>
      <c r="M13" s="138">
        <f t="shared" si="0"/>
        <v>66.75</v>
      </c>
      <c r="N13" s="45">
        <f>RANK(M13,M$12:M$13,0)</f>
        <v>1</v>
      </c>
      <c r="O13" s="137">
        <v>6.8</v>
      </c>
      <c r="P13" s="137">
        <v>6.4</v>
      </c>
      <c r="Q13" s="137">
        <v>6.7</v>
      </c>
      <c r="R13" s="137">
        <v>6.8</v>
      </c>
      <c r="S13" s="137">
        <f t="shared" si="1"/>
        <v>26.7</v>
      </c>
      <c r="T13" s="138">
        <f t="shared" si="2"/>
        <v>66.75</v>
      </c>
      <c r="U13" s="45">
        <f>RANK(T13,T$12:T$13,0)</f>
        <v>2</v>
      </c>
      <c r="V13" s="139"/>
      <c r="W13" s="139"/>
      <c r="X13" s="137">
        <f t="shared" si="3"/>
        <v>160.19999999999999</v>
      </c>
      <c r="Y13" s="141"/>
      <c r="Z13" s="138">
        <f t="shared" si="4"/>
        <v>66.75</v>
      </c>
      <c r="AA13" s="188" t="s">
        <v>97</v>
      </c>
    </row>
    <row r="14" spans="1:27" s="140" customFormat="1" ht="48.75" customHeight="1">
      <c r="A14" s="55"/>
      <c r="B14" s="61"/>
      <c r="C14" s="61"/>
      <c r="D14" s="105"/>
      <c r="E14" s="49"/>
      <c r="F14" s="62"/>
      <c r="G14" s="63"/>
      <c r="H14" s="106"/>
      <c r="I14" s="107"/>
      <c r="J14" s="108"/>
      <c r="K14" s="106"/>
      <c r="L14" s="142"/>
      <c r="M14" s="143"/>
      <c r="N14" s="56"/>
      <c r="O14" s="142"/>
      <c r="P14" s="143"/>
      <c r="Q14" s="56"/>
      <c r="R14" s="142"/>
      <c r="S14" s="142"/>
      <c r="T14" s="143"/>
      <c r="U14" s="56"/>
      <c r="V14" s="144"/>
      <c r="W14" s="144"/>
      <c r="X14" s="142"/>
      <c r="Y14" s="145"/>
      <c r="Z14" s="143"/>
      <c r="AA14" s="146"/>
    </row>
    <row r="15" spans="1:27" s="64" customFormat="1" ht="37.5" customHeight="1">
      <c r="A15" s="87"/>
      <c r="B15" s="87"/>
      <c r="C15" s="87"/>
      <c r="D15" s="87" t="s">
        <v>16</v>
      </c>
      <c r="E15" s="87"/>
      <c r="F15" s="87"/>
      <c r="G15" s="87"/>
      <c r="H15" s="87"/>
      <c r="J15" s="87"/>
      <c r="K15" s="92" t="s">
        <v>65</v>
      </c>
      <c r="L15" s="11"/>
      <c r="M15" s="12"/>
      <c r="N15" s="87"/>
      <c r="O15" s="88"/>
      <c r="P15" s="89"/>
      <c r="Q15" s="87"/>
      <c r="R15" s="88"/>
      <c r="S15" s="89"/>
      <c r="T15" s="87"/>
      <c r="U15" s="87"/>
      <c r="V15" s="87"/>
      <c r="W15" s="87"/>
      <c r="X15" s="87"/>
      <c r="Y15" s="89"/>
      <c r="Z15" s="87"/>
    </row>
    <row r="16" spans="1:27" s="64" customFormat="1" ht="37.5" customHeight="1">
      <c r="A16" s="87"/>
      <c r="B16" s="87"/>
      <c r="C16" s="87"/>
      <c r="D16" s="87"/>
      <c r="E16" s="87"/>
      <c r="F16" s="87"/>
      <c r="G16" s="87"/>
      <c r="H16" s="87"/>
      <c r="J16" s="87"/>
      <c r="K16" s="92"/>
      <c r="L16" s="11"/>
      <c r="M16" s="12"/>
      <c r="N16" s="87"/>
      <c r="O16" s="88"/>
      <c r="P16" s="89"/>
      <c r="Q16" s="87"/>
      <c r="R16" s="88"/>
      <c r="S16" s="89"/>
      <c r="T16" s="87"/>
      <c r="U16" s="87"/>
      <c r="V16" s="87"/>
      <c r="W16" s="87"/>
      <c r="X16" s="87"/>
      <c r="Y16" s="89"/>
      <c r="Z16" s="87"/>
    </row>
    <row r="17" spans="1:26" s="64" customFormat="1" ht="37.5" customHeight="1">
      <c r="A17" s="87"/>
      <c r="B17" s="87"/>
      <c r="C17" s="87"/>
      <c r="D17" s="87" t="s">
        <v>9</v>
      </c>
      <c r="E17" s="87"/>
      <c r="F17" s="87"/>
      <c r="G17" s="87"/>
      <c r="H17" s="87"/>
      <c r="J17" s="87"/>
      <c r="K17" s="1" t="s">
        <v>286</v>
      </c>
      <c r="L17" s="11"/>
      <c r="M17" s="13"/>
      <c r="O17" s="88"/>
      <c r="P17" s="89"/>
      <c r="Q17" s="87"/>
      <c r="R17" s="88"/>
      <c r="S17" s="89"/>
      <c r="T17" s="87"/>
      <c r="U17" s="87"/>
      <c r="V17" s="87"/>
      <c r="W17" s="87"/>
      <c r="X17" s="87"/>
      <c r="Y17" s="89"/>
      <c r="Z17" s="87"/>
    </row>
    <row r="18" spans="1:26">
      <c r="L18" s="24"/>
      <c r="M18" s="23"/>
      <c r="O18" s="122"/>
      <c r="P18" s="122"/>
      <c r="R18" s="122"/>
      <c r="S18" s="122"/>
      <c r="T18" s="122"/>
      <c r="Z18" s="122"/>
    </row>
    <row r="19" spans="1:26">
      <c r="K19" s="23"/>
      <c r="L19" s="24"/>
      <c r="M19" s="23"/>
      <c r="O19" s="122"/>
      <c r="P19" s="122"/>
      <c r="R19" s="122"/>
      <c r="S19" s="122"/>
      <c r="T19" s="122"/>
      <c r="Z19" s="122"/>
    </row>
  </sheetData>
  <sortState xmlns:xlrd2="http://schemas.microsoft.com/office/spreadsheetml/2017/richdata2" ref="A12:AA17">
    <sortCondition ref="A12:A17"/>
  </sortState>
  <mergeCells count="26">
    <mergeCell ref="A5:AA5"/>
    <mergeCell ref="F9:F11"/>
    <mergeCell ref="A1:AA1"/>
    <mergeCell ref="A2:AA2"/>
    <mergeCell ref="A3:AA3"/>
    <mergeCell ref="A4:AA4"/>
    <mergeCell ref="A6:AA6"/>
    <mergeCell ref="A9:A11"/>
    <mergeCell ref="B9:B11"/>
    <mergeCell ref="C9:C11"/>
    <mergeCell ref="D9:D11"/>
    <mergeCell ref="E9:E11"/>
    <mergeCell ref="AA9:AA11"/>
    <mergeCell ref="G9:G11"/>
    <mergeCell ref="H9:H11"/>
    <mergeCell ref="I9:I11"/>
    <mergeCell ref="K9:K11"/>
    <mergeCell ref="L9:N9"/>
    <mergeCell ref="O9:U9"/>
    <mergeCell ref="L10:N10"/>
    <mergeCell ref="O10:U10"/>
    <mergeCell ref="V9:V11"/>
    <mergeCell ref="W9:W11"/>
    <mergeCell ref="X9:X11"/>
    <mergeCell ref="Y9:Y11"/>
    <mergeCell ref="Z9:Z11"/>
  </mergeCells>
  <conditionalFormatting sqref="K12">
    <cfRule type="timePeriod" dxfId="19" priority="5" timePeriod="thisWeek">
      <formula>AND(TODAY()-ROUNDDOWN(K12,0)&lt;=WEEKDAY(TODAY())-1,ROUNDDOWN(K12,0)-TODAY()&lt;=7-WEEKDAY(TODAY()))</formula>
    </cfRule>
  </conditionalFormatting>
  <conditionalFormatting sqref="K12">
    <cfRule type="timePeriod" dxfId="18" priority="4" stopIfTrue="1" timePeriod="last7Days">
      <formula>AND(TODAY()-FLOOR(K12,1)&lt;=6,FLOOR(K12,1)&lt;=TODAY())</formula>
    </cfRule>
  </conditionalFormatting>
  <conditionalFormatting sqref="K13">
    <cfRule type="timePeriod" dxfId="17" priority="2" stopIfTrue="1" timePeriod="last7Days">
      <formula>AND(TODAY()-FLOOR(K13,1)&lt;=6,FLOOR(K13,1)&lt;=TODAY())</formula>
    </cfRule>
  </conditionalFormatting>
  <conditionalFormatting sqref="K13">
    <cfRule type="timePeriod" dxfId="16" priority="1" timePeriod="thisWeek">
      <formula>AND(TODAY()-ROUNDDOWN(K13,0)&lt;=WEEKDAY(TODAY())-1,ROUNDDOWN(K13,0)-TODAY()&lt;=7-WEEKDAY(TODAY()))</formula>
    </cfRule>
  </conditionalFormatting>
  <pageMargins left="0.28999999999999998" right="0.15748031496062992" top="0.45" bottom="0.15748031496062992" header="0.23622047244094491" footer="0.15748031496062992"/>
  <pageSetup paperSize="9" scale="62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AA25"/>
  <sheetViews>
    <sheetView view="pageBreakPreview" zoomScale="75" zoomScaleSheetLayoutView="75" workbookViewId="0">
      <selection activeCell="D14" sqref="D14"/>
    </sheetView>
  </sheetViews>
  <sheetFormatPr defaultColWidth="9.16796875" defaultRowHeight="12.75"/>
  <cols>
    <col min="1" max="1" width="5.390625" style="122" customWidth="1"/>
    <col min="2" max="3" width="4.71875" style="122" hidden="1" customWidth="1"/>
    <col min="4" max="4" width="19.55078125" style="122" customWidth="1"/>
    <col min="5" max="5" width="10.11328125" style="122" customWidth="1"/>
    <col min="6" max="6" width="5.93359375" style="122" customWidth="1"/>
    <col min="7" max="7" width="35.6015625" style="122" customWidth="1"/>
    <col min="8" max="8" width="10.78515625" style="122" customWidth="1"/>
    <col min="9" max="9" width="18.7421875" style="122" customWidth="1"/>
    <col min="10" max="10" width="12.67578125" style="122" hidden="1" customWidth="1"/>
    <col min="11" max="11" width="26.56640625" style="122" customWidth="1"/>
    <col min="12" max="12" width="6.3359375" style="147" customWidth="1"/>
    <col min="13" max="13" width="8.76171875" style="148" customWidth="1"/>
    <col min="14" max="14" width="3.91015625" style="122" customWidth="1"/>
    <col min="15" max="15" width="6.875" style="147" customWidth="1"/>
    <col min="16" max="16" width="6.875" style="148" customWidth="1"/>
    <col min="17" max="17" width="6.875" style="122" customWidth="1"/>
    <col min="18" max="19" width="6.875" style="147" customWidth="1"/>
    <col min="20" max="20" width="8.76171875" style="148" customWidth="1"/>
    <col min="21" max="21" width="3.7734375" style="122" customWidth="1"/>
    <col min="22" max="23" width="4.8515625" style="122" customWidth="1"/>
    <col min="24" max="24" width="6.3359375" style="122" customWidth="1"/>
    <col min="25" max="25" width="6.7421875" style="122" hidden="1" customWidth="1"/>
    <col min="26" max="26" width="9.70703125" style="148" customWidth="1"/>
    <col min="27" max="27" width="7.953125" style="122" customWidth="1"/>
    <col min="28" max="16384" width="9.16796875" style="122"/>
  </cols>
  <sheetData>
    <row r="1" spans="1:27" ht="57" customHeight="1">
      <c r="A1" s="298" t="s">
        <v>199</v>
      </c>
      <c r="B1" s="298"/>
      <c r="C1" s="298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</row>
    <row r="2" spans="1:27" ht="19.5" hidden="1" customHeight="1">
      <c r="A2" s="298"/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</row>
    <row r="3" spans="1:27" s="123" customFormat="1" ht="15.95" customHeight="1">
      <c r="A3" s="297" t="s">
        <v>200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</row>
    <row r="4" spans="1:27" s="124" customFormat="1" ht="15.95" customHeight="1">
      <c r="A4" s="267" t="s">
        <v>26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</row>
    <row r="5" spans="1:27" s="125" customFormat="1" ht="21" customHeight="1">
      <c r="A5" s="300" t="s">
        <v>244</v>
      </c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1"/>
      <c r="W5" s="301"/>
      <c r="X5" s="301"/>
      <c r="Y5" s="301"/>
      <c r="Z5" s="301"/>
      <c r="AA5" s="301"/>
    </row>
    <row r="6" spans="1:27" ht="19.149999999999999" customHeight="1">
      <c r="A6" s="302" t="s">
        <v>389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302"/>
      <c r="T6" s="302"/>
      <c r="U6" s="302"/>
      <c r="V6" s="302"/>
      <c r="W6" s="302"/>
      <c r="X6" s="302"/>
      <c r="Y6" s="302"/>
      <c r="Z6" s="302"/>
      <c r="AA6" s="302"/>
    </row>
    <row r="7" spans="1:27" ht="6" customHeight="1">
      <c r="A7" s="235"/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</row>
    <row r="8" spans="1:27" s="131" customFormat="1" ht="15" customHeight="1">
      <c r="A8" s="58" t="s">
        <v>147</v>
      </c>
      <c r="B8" s="126"/>
      <c r="C8" s="126"/>
      <c r="D8" s="127"/>
      <c r="E8" s="127"/>
      <c r="F8" s="127"/>
      <c r="G8" s="127"/>
      <c r="H8" s="127"/>
      <c r="I8" s="128"/>
      <c r="J8" s="128"/>
      <c r="K8" s="126"/>
      <c r="L8" s="129"/>
      <c r="M8" s="130"/>
      <c r="O8" s="129"/>
      <c r="P8" s="132"/>
      <c r="R8" s="129"/>
      <c r="S8" s="129"/>
      <c r="T8" s="132"/>
      <c r="Z8" s="176" t="s">
        <v>264</v>
      </c>
      <c r="AA8" s="133"/>
    </row>
    <row r="9" spans="1:27" s="47" customFormat="1" ht="17.25" customHeight="1">
      <c r="A9" s="289" t="s">
        <v>25</v>
      </c>
      <c r="B9" s="290" t="s">
        <v>2</v>
      </c>
      <c r="C9" s="286"/>
      <c r="D9" s="292" t="s">
        <v>14</v>
      </c>
      <c r="E9" s="292" t="s">
        <v>3</v>
      </c>
      <c r="F9" s="289" t="s">
        <v>13</v>
      </c>
      <c r="G9" s="292" t="s">
        <v>15</v>
      </c>
      <c r="H9" s="292" t="s">
        <v>3</v>
      </c>
      <c r="I9" s="292" t="s">
        <v>4</v>
      </c>
      <c r="J9" s="232"/>
      <c r="K9" s="292" t="s">
        <v>6</v>
      </c>
      <c r="L9" s="293" t="s">
        <v>39</v>
      </c>
      <c r="M9" s="293"/>
      <c r="N9" s="293"/>
      <c r="O9" s="294" t="s">
        <v>98</v>
      </c>
      <c r="P9" s="295"/>
      <c r="Q9" s="295"/>
      <c r="R9" s="295"/>
      <c r="S9" s="295"/>
      <c r="T9" s="295"/>
      <c r="U9" s="296"/>
      <c r="V9" s="283" t="s">
        <v>18</v>
      </c>
      <c r="W9" s="286" t="s">
        <v>148</v>
      </c>
      <c r="X9" s="289" t="s">
        <v>19</v>
      </c>
      <c r="Y9" s="290" t="s">
        <v>35</v>
      </c>
      <c r="Z9" s="291" t="s">
        <v>21</v>
      </c>
      <c r="AA9" s="291" t="s">
        <v>22</v>
      </c>
    </row>
    <row r="10" spans="1:27" s="47" customFormat="1" ht="17.25" customHeight="1">
      <c r="A10" s="289"/>
      <c r="B10" s="290"/>
      <c r="C10" s="287"/>
      <c r="D10" s="292"/>
      <c r="E10" s="292"/>
      <c r="F10" s="289"/>
      <c r="G10" s="292"/>
      <c r="H10" s="292"/>
      <c r="I10" s="292"/>
      <c r="J10" s="232"/>
      <c r="K10" s="292"/>
      <c r="L10" s="294" t="s">
        <v>40</v>
      </c>
      <c r="M10" s="295"/>
      <c r="N10" s="296"/>
      <c r="O10" s="294" t="s">
        <v>41</v>
      </c>
      <c r="P10" s="295"/>
      <c r="Q10" s="295"/>
      <c r="R10" s="295"/>
      <c r="S10" s="295"/>
      <c r="T10" s="295"/>
      <c r="U10" s="296"/>
      <c r="V10" s="284"/>
      <c r="W10" s="287"/>
      <c r="X10" s="289"/>
      <c r="Y10" s="290"/>
      <c r="Z10" s="291"/>
      <c r="AA10" s="291"/>
    </row>
    <row r="11" spans="1:27" s="47" customFormat="1" ht="69" customHeight="1">
      <c r="A11" s="289"/>
      <c r="B11" s="290"/>
      <c r="C11" s="288"/>
      <c r="D11" s="292"/>
      <c r="E11" s="292"/>
      <c r="F11" s="289"/>
      <c r="G11" s="292"/>
      <c r="H11" s="292"/>
      <c r="I11" s="292"/>
      <c r="J11" s="232"/>
      <c r="K11" s="292"/>
      <c r="L11" s="134" t="s">
        <v>23</v>
      </c>
      <c r="M11" s="135" t="s">
        <v>24</v>
      </c>
      <c r="N11" s="136" t="s">
        <v>25</v>
      </c>
      <c r="O11" s="14" t="s">
        <v>42</v>
      </c>
      <c r="P11" s="14" t="s">
        <v>43</v>
      </c>
      <c r="Q11" s="14" t="s">
        <v>44</v>
      </c>
      <c r="R11" s="14" t="s">
        <v>45</v>
      </c>
      <c r="S11" s="14" t="s">
        <v>23</v>
      </c>
      <c r="T11" s="135" t="s">
        <v>24</v>
      </c>
      <c r="U11" s="136" t="s">
        <v>25</v>
      </c>
      <c r="V11" s="285"/>
      <c r="W11" s="288"/>
      <c r="X11" s="289"/>
      <c r="Y11" s="290"/>
      <c r="Z11" s="291"/>
      <c r="AA11" s="291"/>
    </row>
    <row r="12" spans="1:27" s="140" customFormat="1" ht="42" customHeight="1">
      <c r="A12" s="44">
        <f t="shared" ref="A12:A19" si="0">RANK(Z12,Z$12:Z$19,0)</f>
        <v>1</v>
      </c>
      <c r="B12" s="60"/>
      <c r="C12" s="189"/>
      <c r="D12" s="206" t="s">
        <v>211</v>
      </c>
      <c r="E12" s="204" t="s">
        <v>212</v>
      </c>
      <c r="F12" s="255">
        <v>2</v>
      </c>
      <c r="G12" s="207" t="s">
        <v>213</v>
      </c>
      <c r="H12" s="204" t="s">
        <v>214</v>
      </c>
      <c r="I12" s="261" t="s">
        <v>76</v>
      </c>
      <c r="J12" s="261" t="s">
        <v>76</v>
      </c>
      <c r="K12" s="158" t="s">
        <v>89</v>
      </c>
      <c r="L12" s="137">
        <v>137.5</v>
      </c>
      <c r="M12" s="138">
        <f t="shared" ref="M12:M19" si="1">L12/2-IF($W12=1,0.5,IF($W12=2,1,0))</f>
        <v>68.75</v>
      </c>
      <c r="N12" s="45">
        <f t="shared" ref="N12:N19" si="2">RANK(M12,M$12:M$19,0)</f>
        <v>1</v>
      </c>
      <c r="O12" s="137">
        <v>7</v>
      </c>
      <c r="P12" s="137">
        <v>7.1</v>
      </c>
      <c r="Q12" s="137">
        <v>7.3</v>
      </c>
      <c r="R12" s="137">
        <v>7.2</v>
      </c>
      <c r="S12" s="137">
        <f t="shared" ref="S12:S19" si="3">SUM(O12:R12)</f>
        <v>28.599999999999998</v>
      </c>
      <c r="T12" s="138">
        <f t="shared" ref="T12:T19" si="4">S12/0.4-IF($W12=1,0.5,IF($W12=2,1,0))</f>
        <v>71.499999999999986</v>
      </c>
      <c r="U12" s="45">
        <f t="shared" ref="U12:U19" si="5">RANK(T12,T$12:T$19,0)</f>
        <v>1</v>
      </c>
      <c r="V12" s="139"/>
      <c r="W12" s="139"/>
      <c r="X12" s="137">
        <f t="shared" ref="X12:X19" si="6">L12+S12</f>
        <v>166.1</v>
      </c>
      <c r="Y12" s="141"/>
      <c r="Z12" s="138">
        <f t="shared" ref="Z12:Z19" si="7">(M12+T12)/2-IF($V12=1,0.5,IF($V12=2,1.5,0))</f>
        <v>70.125</v>
      </c>
      <c r="AA12" s="188">
        <v>1</v>
      </c>
    </row>
    <row r="13" spans="1:27" s="140" customFormat="1" ht="42" customHeight="1">
      <c r="A13" s="44">
        <f t="shared" si="0"/>
        <v>2</v>
      </c>
      <c r="B13" s="60"/>
      <c r="C13" s="189"/>
      <c r="D13" s="217" t="s">
        <v>133</v>
      </c>
      <c r="E13" s="218" t="s">
        <v>129</v>
      </c>
      <c r="F13" s="219" t="s">
        <v>57</v>
      </c>
      <c r="G13" s="220" t="s">
        <v>239</v>
      </c>
      <c r="H13" s="218" t="s">
        <v>130</v>
      </c>
      <c r="I13" s="219" t="s">
        <v>131</v>
      </c>
      <c r="J13" s="219" t="s">
        <v>132</v>
      </c>
      <c r="K13" s="222" t="s">
        <v>238</v>
      </c>
      <c r="L13" s="137">
        <v>129.5</v>
      </c>
      <c r="M13" s="138">
        <f t="shared" si="1"/>
        <v>64.75</v>
      </c>
      <c r="N13" s="45">
        <f t="shared" si="2"/>
        <v>4</v>
      </c>
      <c r="O13" s="137">
        <v>6.8</v>
      </c>
      <c r="P13" s="137">
        <v>6.7</v>
      </c>
      <c r="Q13" s="137">
        <v>6.9</v>
      </c>
      <c r="R13" s="137">
        <v>6.9</v>
      </c>
      <c r="S13" s="137">
        <f t="shared" si="3"/>
        <v>27.299999999999997</v>
      </c>
      <c r="T13" s="138">
        <f t="shared" si="4"/>
        <v>68.249999999999986</v>
      </c>
      <c r="U13" s="45">
        <f t="shared" si="5"/>
        <v>2</v>
      </c>
      <c r="V13" s="139"/>
      <c r="W13" s="139"/>
      <c r="X13" s="137">
        <f t="shared" si="6"/>
        <v>156.80000000000001</v>
      </c>
      <c r="Y13" s="141"/>
      <c r="Z13" s="138">
        <f t="shared" si="7"/>
        <v>66.5</v>
      </c>
      <c r="AA13" s="188">
        <v>3</v>
      </c>
    </row>
    <row r="14" spans="1:27" s="140" customFormat="1" ht="42" customHeight="1">
      <c r="A14" s="44">
        <f t="shared" si="0"/>
        <v>2</v>
      </c>
      <c r="B14" s="60"/>
      <c r="C14" s="189"/>
      <c r="D14" s="206" t="s">
        <v>359</v>
      </c>
      <c r="E14" s="204" t="s">
        <v>360</v>
      </c>
      <c r="F14" s="255" t="s">
        <v>58</v>
      </c>
      <c r="G14" s="207" t="s">
        <v>79</v>
      </c>
      <c r="H14" s="204" t="s">
        <v>71</v>
      </c>
      <c r="I14" s="255" t="s">
        <v>47</v>
      </c>
      <c r="J14" s="255" t="s">
        <v>46</v>
      </c>
      <c r="K14" s="222" t="s">
        <v>85</v>
      </c>
      <c r="L14" s="137">
        <v>134</v>
      </c>
      <c r="M14" s="138">
        <f t="shared" si="1"/>
        <v>67</v>
      </c>
      <c r="N14" s="45">
        <f t="shared" si="2"/>
        <v>2</v>
      </c>
      <c r="O14" s="137">
        <v>6.7</v>
      </c>
      <c r="P14" s="137">
        <v>6.5</v>
      </c>
      <c r="Q14" s="137">
        <v>6.6</v>
      </c>
      <c r="R14" s="137">
        <v>6.6</v>
      </c>
      <c r="S14" s="137">
        <f t="shared" si="3"/>
        <v>26.4</v>
      </c>
      <c r="T14" s="138">
        <f t="shared" si="4"/>
        <v>65.999999999999986</v>
      </c>
      <c r="U14" s="45">
        <f t="shared" si="5"/>
        <v>3</v>
      </c>
      <c r="V14" s="139"/>
      <c r="W14" s="139"/>
      <c r="X14" s="137">
        <f t="shared" si="6"/>
        <v>160.4</v>
      </c>
      <c r="Y14" s="141"/>
      <c r="Z14" s="138">
        <f t="shared" si="7"/>
        <v>66.5</v>
      </c>
      <c r="AA14" s="188">
        <v>3</v>
      </c>
    </row>
    <row r="15" spans="1:27" s="140" customFormat="1" ht="42" customHeight="1">
      <c r="A15" s="44">
        <f t="shared" si="0"/>
        <v>4</v>
      </c>
      <c r="B15" s="60"/>
      <c r="C15" s="189"/>
      <c r="D15" s="206" t="s">
        <v>162</v>
      </c>
      <c r="E15" s="204" t="s">
        <v>197</v>
      </c>
      <c r="F15" s="261" t="s">
        <v>57</v>
      </c>
      <c r="G15" s="207" t="s">
        <v>163</v>
      </c>
      <c r="H15" s="204" t="s">
        <v>164</v>
      </c>
      <c r="I15" s="255" t="s">
        <v>165</v>
      </c>
      <c r="J15" s="255" t="s">
        <v>38</v>
      </c>
      <c r="K15" s="158" t="s">
        <v>189</v>
      </c>
      <c r="L15" s="137">
        <v>129</v>
      </c>
      <c r="M15" s="138">
        <f t="shared" si="1"/>
        <v>64.5</v>
      </c>
      <c r="N15" s="45">
        <f t="shared" si="2"/>
        <v>5</v>
      </c>
      <c r="O15" s="137">
        <v>6</v>
      </c>
      <c r="P15" s="137">
        <v>6.7</v>
      </c>
      <c r="Q15" s="137">
        <v>6.8</v>
      </c>
      <c r="R15" s="137">
        <v>6.6</v>
      </c>
      <c r="S15" s="137">
        <f t="shared" si="3"/>
        <v>26.1</v>
      </c>
      <c r="T15" s="138">
        <f t="shared" si="4"/>
        <v>65.25</v>
      </c>
      <c r="U15" s="45">
        <f t="shared" si="5"/>
        <v>4</v>
      </c>
      <c r="V15" s="139"/>
      <c r="W15" s="139"/>
      <c r="X15" s="137">
        <f t="shared" si="6"/>
        <v>155.1</v>
      </c>
      <c r="Y15" s="141"/>
      <c r="Z15" s="138">
        <f t="shared" si="7"/>
        <v>64.875</v>
      </c>
      <c r="AA15" s="188" t="s">
        <v>58</v>
      </c>
    </row>
    <row r="16" spans="1:27" s="140" customFormat="1" ht="42" customHeight="1">
      <c r="A16" s="44">
        <f t="shared" si="0"/>
        <v>5</v>
      </c>
      <c r="B16" s="60"/>
      <c r="C16" s="189"/>
      <c r="D16" s="206" t="s">
        <v>314</v>
      </c>
      <c r="E16" s="204" t="s">
        <v>315</v>
      </c>
      <c r="F16" s="261">
        <v>3</v>
      </c>
      <c r="G16" s="151" t="s">
        <v>138</v>
      </c>
      <c r="H16" s="157" t="s">
        <v>111</v>
      </c>
      <c r="I16" s="150" t="s">
        <v>38</v>
      </c>
      <c r="J16" s="150" t="s">
        <v>64</v>
      </c>
      <c r="K16" s="253" t="s">
        <v>96</v>
      </c>
      <c r="L16" s="137">
        <v>131</v>
      </c>
      <c r="M16" s="138">
        <f t="shared" si="1"/>
        <v>65.5</v>
      </c>
      <c r="N16" s="45">
        <f t="shared" si="2"/>
        <v>3</v>
      </c>
      <c r="O16" s="137">
        <v>6</v>
      </c>
      <c r="P16" s="137">
        <v>6.2</v>
      </c>
      <c r="Q16" s="137">
        <v>6.5</v>
      </c>
      <c r="R16" s="137">
        <v>6.2</v>
      </c>
      <c r="S16" s="137">
        <f t="shared" si="3"/>
        <v>24.9</v>
      </c>
      <c r="T16" s="138">
        <f t="shared" si="4"/>
        <v>62.249999999999993</v>
      </c>
      <c r="U16" s="45">
        <f t="shared" si="5"/>
        <v>7</v>
      </c>
      <c r="V16" s="139"/>
      <c r="W16" s="139"/>
      <c r="X16" s="137">
        <f t="shared" si="6"/>
        <v>155.9</v>
      </c>
      <c r="Y16" s="141"/>
      <c r="Z16" s="138">
        <f t="shared" si="7"/>
        <v>63.875</v>
      </c>
      <c r="AA16" s="188" t="s">
        <v>58</v>
      </c>
    </row>
    <row r="17" spans="1:27" s="140" customFormat="1" ht="42" customHeight="1">
      <c r="A17" s="44">
        <f t="shared" si="0"/>
        <v>6</v>
      </c>
      <c r="B17" s="60"/>
      <c r="C17" s="189"/>
      <c r="D17" s="217" t="s">
        <v>234</v>
      </c>
      <c r="E17" s="218" t="s">
        <v>209</v>
      </c>
      <c r="F17" s="219" t="s">
        <v>58</v>
      </c>
      <c r="G17" s="207" t="s">
        <v>373</v>
      </c>
      <c r="H17" s="204" t="s">
        <v>109</v>
      </c>
      <c r="I17" s="255" t="s">
        <v>47</v>
      </c>
      <c r="J17" s="255" t="s">
        <v>46</v>
      </c>
      <c r="K17" s="222" t="s">
        <v>85</v>
      </c>
      <c r="L17" s="137">
        <v>124</v>
      </c>
      <c r="M17" s="138">
        <f t="shared" si="1"/>
        <v>62</v>
      </c>
      <c r="N17" s="45">
        <f t="shared" si="2"/>
        <v>6</v>
      </c>
      <c r="O17" s="137">
        <v>6.5</v>
      </c>
      <c r="P17" s="137">
        <v>6.4</v>
      </c>
      <c r="Q17" s="137">
        <v>6.7</v>
      </c>
      <c r="R17" s="137">
        <v>6.5</v>
      </c>
      <c r="S17" s="137">
        <f t="shared" si="3"/>
        <v>26.1</v>
      </c>
      <c r="T17" s="138">
        <f t="shared" si="4"/>
        <v>65.25</v>
      </c>
      <c r="U17" s="45">
        <f t="shared" si="5"/>
        <v>4</v>
      </c>
      <c r="V17" s="139"/>
      <c r="W17" s="139"/>
      <c r="X17" s="137">
        <f t="shared" si="6"/>
        <v>150.1</v>
      </c>
      <c r="Y17" s="141"/>
      <c r="Z17" s="138">
        <f t="shared" si="7"/>
        <v>63.625</v>
      </c>
      <c r="AA17" s="188" t="s">
        <v>58</v>
      </c>
    </row>
    <row r="18" spans="1:27" s="140" customFormat="1" ht="42" customHeight="1">
      <c r="A18" s="44">
        <f t="shared" si="0"/>
        <v>7</v>
      </c>
      <c r="B18" s="60"/>
      <c r="C18" s="189"/>
      <c r="D18" s="149" t="s">
        <v>299</v>
      </c>
      <c r="E18" s="157" t="s">
        <v>300</v>
      </c>
      <c r="F18" s="255" t="s">
        <v>8</v>
      </c>
      <c r="G18" s="207" t="s">
        <v>301</v>
      </c>
      <c r="H18" s="204" t="s">
        <v>302</v>
      </c>
      <c r="I18" s="255" t="s">
        <v>303</v>
      </c>
      <c r="J18" s="255" t="s">
        <v>293</v>
      </c>
      <c r="K18" s="150" t="s">
        <v>86</v>
      </c>
      <c r="L18" s="137">
        <v>122</v>
      </c>
      <c r="M18" s="138">
        <f t="shared" si="1"/>
        <v>61</v>
      </c>
      <c r="N18" s="45">
        <f t="shared" si="2"/>
        <v>7</v>
      </c>
      <c r="O18" s="137">
        <v>6.7</v>
      </c>
      <c r="P18" s="137">
        <v>6.5</v>
      </c>
      <c r="Q18" s="137">
        <v>6.2</v>
      </c>
      <c r="R18" s="137">
        <v>6.5</v>
      </c>
      <c r="S18" s="137">
        <f t="shared" si="3"/>
        <v>25.9</v>
      </c>
      <c r="T18" s="138">
        <f t="shared" si="4"/>
        <v>64.749999999999986</v>
      </c>
      <c r="U18" s="45">
        <f t="shared" si="5"/>
        <v>6</v>
      </c>
      <c r="V18" s="139">
        <v>1</v>
      </c>
      <c r="W18" s="139"/>
      <c r="X18" s="137">
        <f t="shared" si="6"/>
        <v>147.9</v>
      </c>
      <c r="Y18" s="141"/>
      <c r="Z18" s="138">
        <f t="shared" si="7"/>
        <v>62.374999999999993</v>
      </c>
      <c r="AA18" s="188" t="s">
        <v>57</v>
      </c>
    </row>
    <row r="19" spans="1:27" s="187" customFormat="1" ht="42" customHeight="1">
      <c r="A19" s="44">
        <f t="shared" si="0"/>
        <v>8</v>
      </c>
      <c r="B19" s="60"/>
      <c r="C19" s="189"/>
      <c r="D19" s="206" t="s">
        <v>361</v>
      </c>
      <c r="E19" s="204" t="s">
        <v>362</v>
      </c>
      <c r="F19" s="255" t="s">
        <v>58</v>
      </c>
      <c r="G19" s="207" t="s">
        <v>257</v>
      </c>
      <c r="H19" s="204" t="s">
        <v>258</v>
      </c>
      <c r="I19" s="255" t="s">
        <v>47</v>
      </c>
      <c r="J19" s="255" t="s">
        <v>46</v>
      </c>
      <c r="K19" s="222" t="s">
        <v>85</v>
      </c>
      <c r="L19" s="137">
        <v>113</v>
      </c>
      <c r="M19" s="138">
        <f t="shared" si="1"/>
        <v>56.5</v>
      </c>
      <c r="N19" s="45">
        <f t="shared" si="2"/>
        <v>8</v>
      </c>
      <c r="O19" s="137">
        <v>6.8</v>
      </c>
      <c r="P19" s="137">
        <v>5.9</v>
      </c>
      <c r="Q19" s="137">
        <v>5.5</v>
      </c>
      <c r="R19" s="137">
        <v>6.2</v>
      </c>
      <c r="S19" s="137">
        <f t="shared" si="3"/>
        <v>24.4</v>
      </c>
      <c r="T19" s="138">
        <f t="shared" si="4"/>
        <v>60.999999999999993</v>
      </c>
      <c r="U19" s="45">
        <f t="shared" si="5"/>
        <v>8</v>
      </c>
      <c r="V19" s="139">
        <v>1</v>
      </c>
      <c r="W19" s="139"/>
      <c r="X19" s="137">
        <f t="shared" si="6"/>
        <v>137.4</v>
      </c>
      <c r="Y19" s="141"/>
      <c r="Z19" s="138">
        <f t="shared" si="7"/>
        <v>58.25</v>
      </c>
      <c r="AA19" s="188" t="s">
        <v>97</v>
      </c>
    </row>
    <row r="20" spans="1:27" s="140" customFormat="1" ht="49.5" customHeight="1">
      <c r="A20" s="55"/>
      <c r="B20" s="61"/>
      <c r="C20" s="61"/>
      <c r="D20" s="105"/>
      <c r="E20" s="49"/>
      <c r="F20" s="62"/>
      <c r="G20" s="63"/>
      <c r="H20" s="106"/>
      <c r="I20" s="107"/>
      <c r="J20" s="108"/>
      <c r="K20" s="106"/>
      <c r="L20" s="142"/>
      <c r="M20" s="143"/>
      <c r="N20" s="56"/>
      <c r="O20" s="142"/>
      <c r="P20" s="143"/>
      <c r="Q20" s="56"/>
      <c r="R20" s="142"/>
      <c r="S20" s="142"/>
      <c r="T20" s="143"/>
      <c r="U20" s="56"/>
      <c r="V20" s="144"/>
      <c r="W20" s="144"/>
      <c r="X20" s="142"/>
      <c r="Y20" s="145"/>
      <c r="Z20" s="143"/>
      <c r="AA20" s="146"/>
    </row>
    <row r="21" spans="1:27" s="64" customFormat="1" ht="27.75" customHeight="1">
      <c r="A21" s="87"/>
      <c r="B21" s="87"/>
      <c r="C21" s="87"/>
      <c r="D21" s="87" t="s">
        <v>16</v>
      </c>
      <c r="E21" s="87"/>
      <c r="F21" s="87"/>
      <c r="G21" s="87"/>
      <c r="H21" s="87"/>
      <c r="J21" s="87"/>
      <c r="K21" s="92" t="s">
        <v>65</v>
      </c>
      <c r="L21" s="11"/>
      <c r="M21" s="12"/>
      <c r="N21" s="87"/>
      <c r="O21" s="88"/>
      <c r="P21" s="89"/>
      <c r="Q21" s="87"/>
      <c r="R21" s="88"/>
      <c r="S21" s="89"/>
      <c r="T21" s="87"/>
      <c r="U21" s="87"/>
      <c r="V21" s="87"/>
      <c r="W21" s="87"/>
      <c r="X21" s="87"/>
      <c r="Y21" s="89"/>
      <c r="Z21" s="87"/>
    </row>
    <row r="22" spans="1:27" s="64" customFormat="1" ht="27.75" customHeight="1">
      <c r="A22" s="87"/>
      <c r="B22" s="87"/>
      <c r="C22" s="87"/>
      <c r="D22" s="87"/>
      <c r="E22" s="87"/>
      <c r="F22" s="87"/>
      <c r="G22" s="87"/>
      <c r="H22" s="87"/>
      <c r="J22" s="87"/>
      <c r="K22" s="92"/>
      <c r="L22" s="11"/>
      <c r="M22" s="12"/>
      <c r="N22" s="87"/>
      <c r="O22" s="88"/>
      <c r="P22" s="89"/>
      <c r="Q22" s="87"/>
      <c r="R22" s="88"/>
      <c r="S22" s="89"/>
      <c r="T22" s="87"/>
      <c r="U22" s="87"/>
      <c r="V22" s="87"/>
      <c r="W22" s="87"/>
      <c r="X22" s="87"/>
      <c r="Y22" s="89"/>
      <c r="Z22" s="87"/>
    </row>
    <row r="23" spans="1:27" s="64" customFormat="1" ht="27.75" customHeight="1">
      <c r="A23" s="87"/>
      <c r="B23" s="87"/>
      <c r="C23" s="87"/>
      <c r="D23" s="87" t="s">
        <v>9</v>
      </c>
      <c r="E23" s="87"/>
      <c r="F23" s="87"/>
      <c r="G23" s="87"/>
      <c r="H23" s="87"/>
      <c r="J23" s="87"/>
      <c r="K23" s="1" t="s">
        <v>286</v>
      </c>
      <c r="L23" s="11"/>
      <c r="M23" s="13"/>
      <c r="O23" s="88"/>
      <c r="P23" s="89"/>
      <c r="Q23" s="87"/>
      <c r="R23" s="88"/>
      <c r="S23" s="89"/>
      <c r="T23" s="87"/>
      <c r="U23" s="87"/>
      <c r="V23" s="87"/>
      <c r="W23" s="87"/>
      <c r="X23" s="87"/>
      <c r="Y23" s="89"/>
      <c r="Z23" s="87"/>
    </row>
    <row r="24" spans="1:27">
      <c r="L24" s="24"/>
      <c r="M24" s="23"/>
      <c r="O24" s="122"/>
      <c r="P24" s="122"/>
      <c r="R24" s="122"/>
      <c r="S24" s="122"/>
      <c r="T24" s="122"/>
      <c r="Z24" s="122"/>
    </row>
    <row r="25" spans="1:27">
      <c r="K25" s="23"/>
      <c r="L25" s="24"/>
      <c r="M25" s="23"/>
      <c r="O25" s="122"/>
      <c r="P25" s="122"/>
      <c r="R25" s="122"/>
      <c r="S25" s="122"/>
      <c r="T25" s="122"/>
      <c r="Z25" s="122"/>
    </row>
  </sheetData>
  <sortState xmlns:xlrd2="http://schemas.microsoft.com/office/spreadsheetml/2017/richdata2" ref="A12:AA19">
    <sortCondition ref="A12:A19"/>
  </sortState>
  <mergeCells count="26">
    <mergeCell ref="F9:F11"/>
    <mergeCell ref="A1:AA1"/>
    <mergeCell ref="A2:AA2"/>
    <mergeCell ref="A3:AA3"/>
    <mergeCell ref="A4:AA4"/>
    <mergeCell ref="A5:AA5"/>
    <mergeCell ref="A6:AA6"/>
    <mergeCell ref="A9:A11"/>
    <mergeCell ref="B9:B11"/>
    <mergeCell ref="C9:C11"/>
    <mergeCell ref="D9:D11"/>
    <mergeCell ref="E9:E11"/>
    <mergeCell ref="AA9:AA11"/>
    <mergeCell ref="G9:G11"/>
    <mergeCell ref="H9:H11"/>
    <mergeCell ref="I9:I11"/>
    <mergeCell ref="K9:K11"/>
    <mergeCell ref="L9:N9"/>
    <mergeCell ref="O9:U9"/>
    <mergeCell ref="L10:N10"/>
    <mergeCell ref="O10:U10"/>
    <mergeCell ref="V9:V11"/>
    <mergeCell ref="W9:W11"/>
    <mergeCell ref="X9:X11"/>
    <mergeCell ref="Y9:Y11"/>
    <mergeCell ref="Z9:Z11"/>
  </mergeCells>
  <conditionalFormatting sqref="K14 K16:K18">
    <cfRule type="timePeriod" dxfId="15" priority="4" stopIfTrue="1" timePeriod="last7Days">
      <formula>AND(TODAY()-FLOOR(K14,1)&lt;=6,FLOOR(K14,1)&lt;=TODAY())</formula>
    </cfRule>
  </conditionalFormatting>
  <conditionalFormatting sqref="K14 K16:K18">
    <cfRule type="timePeriod" dxfId="14" priority="3" timePeriod="thisWeek">
      <formula>AND(TODAY()-ROUNDDOWN(K14,0)&lt;=WEEKDAY(TODAY())-1,ROUNDDOWN(K14,0)-TODAY()&lt;=7-WEEKDAY(TODAY()))</formula>
    </cfRule>
  </conditionalFormatting>
  <pageMargins left="0.28999999999999998" right="0.15748031496062992" top="0.36" bottom="0.15748031496062992" header="0.23622047244094491" footer="0.15748031496062992"/>
  <pageSetup paperSize="9" scale="62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AA28"/>
  <sheetViews>
    <sheetView view="pageBreakPreview" zoomScale="75" zoomScaleSheetLayoutView="75" workbookViewId="0">
      <selection activeCell="I12" sqref="I12"/>
    </sheetView>
  </sheetViews>
  <sheetFormatPr defaultColWidth="9.16796875" defaultRowHeight="12.75"/>
  <cols>
    <col min="1" max="1" width="5.390625" style="122" customWidth="1"/>
    <col min="2" max="3" width="4.71875" style="122" hidden="1" customWidth="1"/>
    <col min="4" max="4" width="19.55078125" style="122" customWidth="1"/>
    <col min="5" max="5" width="10.11328125" style="122" customWidth="1"/>
    <col min="6" max="6" width="5.93359375" style="122" customWidth="1"/>
    <col min="7" max="7" width="35.6015625" style="122" customWidth="1"/>
    <col min="8" max="8" width="10.78515625" style="122" customWidth="1"/>
    <col min="9" max="9" width="18.7421875" style="122" customWidth="1"/>
    <col min="10" max="10" width="12.67578125" style="122" hidden="1" customWidth="1"/>
    <col min="11" max="11" width="26.56640625" style="122" customWidth="1"/>
    <col min="12" max="12" width="6.3359375" style="147" customWidth="1"/>
    <col min="13" max="13" width="8.76171875" style="148" customWidth="1"/>
    <col min="14" max="14" width="3.91015625" style="122" customWidth="1"/>
    <col min="15" max="15" width="6.875" style="147" hidden="1" customWidth="1"/>
    <col min="16" max="16" width="6.875" style="148" customWidth="1"/>
    <col min="17" max="17" width="6.875" style="122" customWidth="1"/>
    <col min="18" max="19" width="6.875" style="147" customWidth="1"/>
    <col min="20" max="20" width="8.76171875" style="148" customWidth="1"/>
    <col min="21" max="21" width="3.7734375" style="122" customWidth="1"/>
    <col min="22" max="23" width="4.8515625" style="122" customWidth="1"/>
    <col min="24" max="24" width="6.3359375" style="122" customWidth="1"/>
    <col min="25" max="25" width="6.7421875" style="122" hidden="1" customWidth="1"/>
    <col min="26" max="26" width="9.70703125" style="148" customWidth="1"/>
    <col min="27" max="27" width="7.953125" style="122" customWidth="1"/>
    <col min="28" max="16384" width="9.16796875" style="122"/>
  </cols>
  <sheetData>
    <row r="1" spans="1:27" ht="57" customHeight="1">
      <c r="A1" s="298" t="s">
        <v>407</v>
      </c>
      <c r="B1" s="298"/>
      <c r="C1" s="298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</row>
    <row r="2" spans="1:27" ht="19.5" hidden="1" customHeight="1">
      <c r="A2" s="298"/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</row>
    <row r="3" spans="1:27" s="123" customFormat="1" ht="15.95" customHeight="1">
      <c r="A3" s="297" t="s">
        <v>200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</row>
    <row r="4" spans="1:27" s="124" customFormat="1" ht="15.95" customHeight="1">
      <c r="A4" s="267" t="s">
        <v>26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</row>
    <row r="5" spans="1:27" s="125" customFormat="1" ht="21" customHeight="1">
      <c r="A5" s="300" t="s">
        <v>245</v>
      </c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1"/>
      <c r="W5" s="301"/>
      <c r="X5" s="301"/>
      <c r="Y5" s="301"/>
      <c r="Z5" s="301"/>
      <c r="AA5" s="301"/>
    </row>
    <row r="6" spans="1:27" ht="19.149999999999999" customHeight="1">
      <c r="A6" s="302" t="s">
        <v>390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302"/>
      <c r="T6" s="302"/>
      <c r="U6" s="302"/>
      <c r="V6" s="302"/>
      <c r="W6" s="302"/>
      <c r="X6" s="302"/>
      <c r="Y6" s="302"/>
      <c r="Z6" s="302"/>
      <c r="AA6" s="302"/>
    </row>
    <row r="7" spans="1:27" ht="6" customHeight="1">
      <c r="A7" s="257"/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</row>
    <row r="8" spans="1:27" s="131" customFormat="1" ht="15" customHeight="1">
      <c r="A8" s="58" t="s">
        <v>147</v>
      </c>
      <c r="B8" s="126"/>
      <c r="C8" s="126"/>
      <c r="D8" s="127"/>
      <c r="E8" s="127"/>
      <c r="F8" s="127"/>
      <c r="G8" s="127"/>
      <c r="H8" s="127"/>
      <c r="I8" s="128"/>
      <c r="J8" s="128"/>
      <c r="K8" s="126"/>
      <c r="L8" s="129"/>
      <c r="M8" s="130"/>
      <c r="O8" s="129"/>
      <c r="P8" s="132"/>
      <c r="R8" s="129"/>
      <c r="S8" s="129"/>
      <c r="T8" s="132"/>
      <c r="Z8" s="176" t="s">
        <v>264</v>
      </c>
      <c r="AA8" s="133"/>
    </row>
    <row r="9" spans="1:27" s="47" customFormat="1" ht="17.25" customHeight="1">
      <c r="A9" s="289" t="s">
        <v>25</v>
      </c>
      <c r="B9" s="290" t="s">
        <v>2</v>
      </c>
      <c r="C9" s="286"/>
      <c r="D9" s="292" t="s">
        <v>14</v>
      </c>
      <c r="E9" s="292" t="s">
        <v>3</v>
      </c>
      <c r="F9" s="289" t="s">
        <v>13</v>
      </c>
      <c r="G9" s="292" t="s">
        <v>15</v>
      </c>
      <c r="H9" s="292" t="s">
        <v>3</v>
      </c>
      <c r="I9" s="292" t="s">
        <v>4</v>
      </c>
      <c r="J9" s="256"/>
      <c r="K9" s="292" t="s">
        <v>6</v>
      </c>
      <c r="L9" s="293" t="s">
        <v>39</v>
      </c>
      <c r="M9" s="293"/>
      <c r="N9" s="293"/>
      <c r="O9" s="294" t="s">
        <v>98</v>
      </c>
      <c r="P9" s="295"/>
      <c r="Q9" s="295"/>
      <c r="R9" s="295"/>
      <c r="S9" s="295"/>
      <c r="T9" s="295"/>
      <c r="U9" s="296"/>
      <c r="V9" s="283" t="s">
        <v>18</v>
      </c>
      <c r="W9" s="286" t="s">
        <v>148</v>
      </c>
      <c r="X9" s="289" t="s">
        <v>19</v>
      </c>
      <c r="Y9" s="290" t="s">
        <v>35</v>
      </c>
      <c r="Z9" s="291" t="s">
        <v>21</v>
      </c>
      <c r="AA9" s="291" t="s">
        <v>22</v>
      </c>
    </row>
    <row r="10" spans="1:27" s="47" customFormat="1" ht="17.25" customHeight="1">
      <c r="A10" s="289"/>
      <c r="B10" s="290"/>
      <c r="C10" s="287"/>
      <c r="D10" s="292"/>
      <c r="E10" s="292"/>
      <c r="F10" s="289"/>
      <c r="G10" s="292"/>
      <c r="H10" s="292"/>
      <c r="I10" s="292"/>
      <c r="J10" s="256"/>
      <c r="K10" s="292"/>
      <c r="L10" s="294" t="s">
        <v>40</v>
      </c>
      <c r="M10" s="295"/>
      <c r="N10" s="296"/>
      <c r="O10" s="294" t="s">
        <v>41</v>
      </c>
      <c r="P10" s="295"/>
      <c r="Q10" s="295"/>
      <c r="R10" s="295"/>
      <c r="S10" s="295"/>
      <c r="T10" s="295"/>
      <c r="U10" s="296"/>
      <c r="V10" s="284"/>
      <c r="W10" s="287"/>
      <c r="X10" s="289"/>
      <c r="Y10" s="290"/>
      <c r="Z10" s="291"/>
      <c r="AA10" s="291"/>
    </row>
    <row r="11" spans="1:27" s="47" customFormat="1" ht="69" customHeight="1">
      <c r="A11" s="289"/>
      <c r="B11" s="290"/>
      <c r="C11" s="288"/>
      <c r="D11" s="292"/>
      <c r="E11" s="292"/>
      <c r="F11" s="289"/>
      <c r="G11" s="292"/>
      <c r="H11" s="292"/>
      <c r="I11" s="292"/>
      <c r="J11" s="256"/>
      <c r="K11" s="292"/>
      <c r="L11" s="134" t="s">
        <v>23</v>
      </c>
      <c r="M11" s="135" t="s">
        <v>24</v>
      </c>
      <c r="N11" s="136" t="s">
        <v>25</v>
      </c>
      <c r="O11" s="14" t="s">
        <v>42</v>
      </c>
      <c r="P11" s="14" t="s">
        <v>43</v>
      </c>
      <c r="Q11" s="14" t="s">
        <v>44</v>
      </c>
      <c r="R11" s="14" t="s">
        <v>45</v>
      </c>
      <c r="S11" s="14" t="s">
        <v>23</v>
      </c>
      <c r="T11" s="135" t="s">
        <v>24</v>
      </c>
      <c r="U11" s="136" t="s">
        <v>25</v>
      </c>
      <c r="V11" s="285"/>
      <c r="W11" s="288"/>
      <c r="X11" s="289"/>
      <c r="Y11" s="290"/>
      <c r="Z11" s="291"/>
      <c r="AA11" s="291"/>
    </row>
    <row r="12" spans="1:27" s="140" customFormat="1" ht="42" customHeight="1">
      <c r="A12" s="44">
        <f t="shared" ref="A12:A22" si="0">RANK(Z12,Z$12:Z$22,0)</f>
        <v>1</v>
      </c>
      <c r="B12" s="60"/>
      <c r="C12" s="189"/>
      <c r="D12" s="149" t="s">
        <v>294</v>
      </c>
      <c r="E12" s="157" t="s">
        <v>295</v>
      </c>
      <c r="F12" s="203" t="s">
        <v>8</v>
      </c>
      <c r="G12" s="207" t="s">
        <v>296</v>
      </c>
      <c r="H12" s="200" t="s">
        <v>297</v>
      </c>
      <c r="I12" s="203" t="s">
        <v>298</v>
      </c>
      <c r="J12" s="203" t="s">
        <v>293</v>
      </c>
      <c r="K12" s="181" t="s">
        <v>375</v>
      </c>
      <c r="L12" s="137">
        <v>133.5</v>
      </c>
      <c r="M12" s="138">
        <f t="shared" ref="M12:M22" si="1">L12/2-IF($W12=1,0.5,IF($W12=2,1,0))</f>
        <v>66.75</v>
      </c>
      <c r="N12" s="45">
        <f t="shared" ref="N12:N22" si="2">RANK(M12,M$12:M$22,0)</f>
        <v>1</v>
      </c>
      <c r="O12" s="137"/>
      <c r="P12" s="137">
        <v>7.2</v>
      </c>
      <c r="Q12" s="137">
        <v>7.2</v>
      </c>
      <c r="R12" s="137">
        <v>7.4</v>
      </c>
      <c r="S12" s="137">
        <f t="shared" ref="S12:S22" si="3">P12+Q12+R12*2</f>
        <v>29.200000000000003</v>
      </c>
      <c r="T12" s="138">
        <f t="shared" ref="T12:T22" si="4">S12/0.4-IF($W12=1,0.5,IF($W12=2,1,0))</f>
        <v>73</v>
      </c>
      <c r="U12" s="45">
        <f t="shared" ref="U12:U22" si="5">RANK(T12,T$12:T$22,0)</f>
        <v>1</v>
      </c>
      <c r="V12" s="139"/>
      <c r="W12" s="139"/>
      <c r="X12" s="137">
        <f t="shared" ref="X12:X22" si="6">L12+S12</f>
        <v>162.69999999999999</v>
      </c>
      <c r="Y12" s="141"/>
      <c r="Z12" s="138">
        <f t="shared" ref="Z12:Z22" si="7">(M12+T12)/2-IF($V12=1,0.5,IF($V12=2,1.5,0))</f>
        <v>69.875</v>
      </c>
      <c r="AA12" s="188" t="s">
        <v>97</v>
      </c>
    </row>
    <row r="13" spans="1:27" s="140" customFormat="1" ht="42" customHeight="1">
      <c r="A13" s="44">
        <f t="shared" si="0"/>
        <v>2</v>
      </c>
      <c r="B13" s="60"/>
      <c r="C13" s="189"/>
      <c r="D13" s="206" t="s">
        <v>255</v>
      </c>
      <c r="E13" s="204" t="s">
        <v>256</v>
      </c>
      <c r="F13" s="261" t="s">
        <v>8</v>
      </c>
      <c r="G13" s="207" t="s">
        <v>247</v>
      </c>
      <c r="H13" s="204" t="s">
        <v>193</v>
      </c>
      <c r="I13" s="255" t="s">
        <v>194</v>
      </c>
      <c r="J13" s="261" t="s">
        <v>157</v>
      </c>
      <c r="K13" s="158" t="s">
        <v>330</v>
      </c>
      <c r="L13" s="137">
        <v>132.5</v>
      </c>
      <c r="M13" s="138">
        <f t="shared" si="1"/>
        <v>66.25</v>
      </c>
      <c r="N13" s="45">
        <f t="shared" si="2"/>
        <v>2</v>
      </c>
      <c r="O13" s="137"/>
      <c r="P13" s="137">
        <v>7</v>
      </c>
      <c r="Q13" s="137">
        <v>7.3</v>
      </c>
      <c r="R13" s="137">
        <v>7.1</v>
      </c>
      <c r="S13" s="137">
        <f t="shared" si="3"/>
        <v>28.5</v>
      </c>
      <c r="T13" s="138">
        <f t="shared" si="4"/>
        <v>71.25</v>
      </c>
      <c r="U13" s="45">
        <f t="shared" si="5"/>
        <v>2</v>
      </c>
      <c r="V13" s="139"/>
      <c r="W13" s="139"/>
      <c r="X13" s="137">
        <f t="shared" si="6"/>
        <v>161</v>
      </c>
      <c r="Y13" s="141"/>
      <c r="Z13" s="138">
        <f t="shared" si="7"/>
        <v>68.75</v>
      </c>
      <c r="AA13" s="188" t="s">
        <v>97</v>
      </c>
    </row>
    <row r="14" spans="1:27" s="140" customFormat="1" ht="42" customHeight="1">
      <c r="A14" s="44">
        <f t="shared" si="0"/>
        <v>3</v>
      </c>
      <c r="B14" s="60"/>
      <c r="C14" s="189"/>
      <c r="D14" s="152" t="s">
        <v>341</v>
      </c>
      <c r="E14" s="157"/>
      <c r="F14" s="161" t="s">
        <v>8</v>
      </c>
      <c r="G14" s="153" t="s">
        <v>342</v>
      </c>
      <c r="H14" s="160" t="s">
        <v>343</v>
      </c>
      <c r="I14" s="161" t="s">
        <v>344</v>
      </c>
      <c r="J14" s="161" t="s">
        <v>55</v>
      </c>
      <c r="K14" s="201" t="s">
        <v>88</v>
      </c>
      <c r="L14" s="137">
        <v>130</v>
      </c>
      <c r="M14" s="138">
        <f t="shared" si="1"/>
        <v>65</v>
      </c>
      <c r="N14" s="45">
        <f t="shared" si="2"/>
        <v>3</v>
      </c>
      <c r="O14" s="137"/>
      <c r="P14" s="137">
        <v>6.8</v>
      </c>
      <c r="Q14" s="137">
        <v>7</v>
      </c>
      <c r="R14" s="137">
        <v>7.3</v>
      </c>
      <c r="S14" s="137">
        <f t="shared" si="3"/>
        <v>28.4</v>
      </c>
      <c r="T14" s="138">
        <f t="shared" si="4"/>
        <v>70.999999999999986</v>
      </c>
      <c r="U14" s="45">
        <f t="shared" si="5"/>
        <v>3</v>
      </c>
      <c r="V14" s="139"/>
      <c r="W14" s="139"/>
      <c r="X14" s="137">
        <f t="shared" si="6"/>
        <v>158.4</v>
      </c>
      <c r="Y14" s="141"/>
      <c r="Z14" s="138">
        <f t="shared" si="7"/>
        <v>68</v>
      </c>
      <c r="AA14" s="188" t="s">
        <v>97</v>
      </c>
    </row>
    <row r="15" spans="1:27" s="140" customFormat="1" ht="42" customHeight="1">
      <c r="A15" s="44">
        <f t="shared" si="0"/>
        <v>4</v>
      </c>
      <c r="B15" s="60"/>
      <c r="C15" s="189"/>
      <c r="D15" s="179" t="s">
        <v>350</v>
      </c>
      <c r="E15" s="180" t="s">
        <v>351</v>
      </c>
      <c r="F15" s="181" t="s">
        <v>8</v>
      </c>
      <c r="G15" s="182" t="s">
        <v>352</v>
      </c>
      <c r="H15" s="180" t="s">
        <v>353</v>
      </c>
      <c r="I15" s="181" t="s">
        <v>354</v>
      </c>
      <c r="J15" s="181" t="s">
        <v>355</v>
      </c>
      <c r="K15" s="201" t="s">
        <v>356</v>
      </c>
      <c r="L15" s="137">
        <v>129.5</v>
      </c>
      <c r="M15" s="138">
        <f t="shared" si="1"/>
        <v>64.75</v>
      </c>
      <c r="N15" s="45">
        <f t="shared" si="2"/>
        <v>6</v>
      </c>
      <c r="O15" s="137"/>
      <c r="P15" s="137">
        <v>6.6</v>
      </c>
      <c r="Q15" s="137">
        <v>6.8</v>
      </c>
      <c r="R15" s="137">
        <v>6.7</v>
      </c>
      <c r="S15" s="137">
        <f t="shared" si="3"/>
        <v>26.799999999999997</v>
      </c>
      <c r="T15" s="138">
        <f t="shared" si="4"/>
        <v>66.999999999999986</v>
      </c>
      <c r="U15" s="45">
        <f t="shared" si="5"/>
        <v>4</v>
      </c>
      <c r="V15" s="139"/>
      <c r="W15" s="139"/>
      <c r="X15" s="137">
        <f t="shared" si="6"/>
        <v>156.30000000000001</v>
      </c>
      <c r="Y15" s="141"/>
      <c r="Z15" s="138">
        <f t="shared" si="7"/>
        <v>65.875</v>
      </c>
      <c r="AA15" s="188" t="s">
        <v>97</v>
      </c>
    </row>
    <row r="16" spans="1:27" s="140" customFormat="1" ht="42" customHeight="1">
      <c r="A16" s="44">
        <f t="shared" si="0"/>
        <v>5</v>
      </c>
      <c r="B16" s="60"/>
      <c r="C16" s="189"/>
      <c r="D16" s="172" t="s">
        <v>215</v>
      </c>
      <c r="E16" s="168" t="s">
        <v>216</v>
      </c>
      <c r="F16" s="169" t="s">
        <v>8</v>
      </c>
      <c r="G16" s="170" t="s">
        <v>237</v>
      </c>
      <c r="H16" s="171" t="s">
        <v>236</v>
      </c>
      <c r="I16" s="203" t="s">
        <v>76</v>
      </c>
      <c r="J16" s="163" t="s">
        <v>76</v>
      </c>
      <c r="K16" s="201" t="s">
        <v>89</v>
      </c>
      <c r="L16" s="137">
        <v>130</v>
      </c>
      <c r="M16" s="138">
        <f t="shared" si="1"/>
        <v>65</v>
      </c>
      <c r="N16" s="45">
        <f t="shared" si="2"/>
        <v>3</v>
      </c>
      <c r="O16" s="137"/>
      <c r="P16" s="137">
        <v>6.4</v>
      </c>
      <c r="Q16" s="137">
        <v>6.5</v>
      </c>
      <c r="R16" s="137">
        <v>6.7</v>
      </c>
      <c r="S16" s="137">
        <f t="shared" si="3"/>
        <v>26.3</v>
      </c>
      <c r="T16" s="138">
        <f t="shared" si="4"/>
        <v>65.75</v>
      </c>
      <c r="U16" s="45">
        <f t="shared" si="5"/>
        <v>6</v>
      </c>
      <c r="V16" s="139"/>
      <c r="W16" s="139"/>
      <c r="X16" s="137">
        <f t="shared" si="6"/>
        <v>156.30000000000001</v>
      </c>
      <c r="Y16" s="141"/>
      <c r="Z16" s="138">
        <f t="shared" si="7"/>
        <v>65.375</v>
      </c>
      <c r="AA16" s="188" t="s">
        <v>97</v>
      </c>
    </row>
    <row r="17" spans="1:27" s="140" customFormat="1" ht="42" customHeight="1">
      <c r="A17" s="44">
        <f t="shared" si="0"/>
        <v>6</v>
      </c>
      <c r="B17" s="60"/>
      <c r="C17" s="189"/>
      <c r="D17" s="164" t="s">
        <v>273</v>
      </c>
      <c r="E17" s="165" t="s">
        <v>274</v>
      </c>
      <c r="F17" s="166" t="s">
        <v>8</v>
      </c>
      <c r="G17" s="167" t="s">
        <v>275</v>
      </c>
      <c r="H17" s="165" t="s">
        <v>276</v>
      </c>
      <c r="I17" s="166" t="s">
        <v>277</v>
      </c>
      <c r="J17" s="166" t="s">
        <v>278</v>
      </c>
      <c r="K17" s="162" t="s">
        <v>374</v>
      </c>
      <c r="L17" s="137">
        <v>130</v>
      </c>
      <c r="M17" s="138">
        <f t="shared" si="1"/>
        <v>65</v>
      </c>
      <c r="N17" s="45">
        <f t="shared" si="2"/>
        <v>3</v>
      </c>
      <c r="O17" s="137"/>
      <c r="P17" s="137">
        <v>6.5</v>
      </c>
      <c r="Q17" s="137">
        <v>6.4</v>
      </c>
      <c r="R17" s="137">
        <v>6.5</v>
      </c>
      <c r="S17" s="137">
        <f t="shared" si="3"/>
        <v>25.9</v>
      </c>
      <c r="T17" s="138">
        <f t="shared" si="4"/>
        <v>64.749999999999986</v>
      </c>
      <c r="U17" s="45">
        <f t="shared" si="5"/>
        <v>7</v>
      </c>
      <c r="V17" s="139"/>
      <c r="W17" s="139"/>
      <c r="X17" s="137">
        <f t="shared" si="6"/>
        <v>155.9</v>
      </c>
      <c r="Y17" s="141"/>
      <c r="Z17" s="138">
        <f t="shared" si="7"/>
        <v>64.875</v>
      </c>
      <c r="AA17" s="188" t="s">
        <v>97</v>
      </c>
    </row>
    <row r="18" spans="1:27" s="140" customFormat="1" ht="42" customHeight="1">
      <c r="A18" s="44">
        <f t="shared" si="0"/>
        <v>7</v>
      </c>
      <c r="B18" s="60"/>
      <c r="C18" s="189"/>
      <c r="D18" s="206" t="s">
        <v>327</v>
      </c>
      <c r="E18" s="204" t="s">
        <v>175</v>
      </c>
      <c r="F18" s="213" t="s">
        <v>8</v>
      </c>
      <c r="G18" s="207" t="s">
        <v>329</v>
      </c>
      <c r="H18" s="204" t="s">
        <v>328</v>
      </c>
      <c r="I18" s="261" t="s">
        <v>324</v>
      </c>
      <c r="J18" s="261" t="s">
        <v>66</v>
      </c>
      <c r="K18" s="158" t="s">
        <v>388</v>
      </c>
      <c r="L18" s="137">
        <v>123</v>
      </c>
      <c r="M18" s="138">
        <f t="shared" si="1"/>
        <v>61.5</v>
      </c>
      <c r="N18" s="45">
        <f t="shared" si="2"/>
        <v>9</v>
      </c>
      <c r="O18" s="137"/>
      <c r="P18" s="137">
        <v>6.5</v>
      </c>
      <c r="Q18" s="137">
        <v>6.7</v>
      </c>
      <c r="R18" s="137">
        <v>6.6</v>
      </c>
      <c r="S18" s="137">
        <f t="shared" si="3"/>
        <v>26.4</v>
      </c>
      <c r="T18" s="138">
        <f t="shared" si="4"/>
        <v>65.999999999999986</v>
      </c>
      <c r="U18" s="45">
        <f t="shared" si="5"/>
        <v>5</v>
      </c>
      <c r="V18" s="139"/>
      <c r="W18" s="139"/>
      <c r="X18" s="137">
        <f t="shared" si="6"/>
        <v>149.4</v>
      </c>
      <c r="Y18" s="141"/>
      <c r="Z18" s="138">
        <f t="shared" si="7"/>
        <v>63.749999999999993</v>
      </c>
      <c r="AA18" s="188" t="s">
        <v>97</v>
      </c>
    </row>
    <row r="19" spans="1:27" s="140" customFormat="1" ht="42" customHeight="1">
      <c r="A19" s="44">
        <f t="shared" si="0"/>
        <v>8</v>
      </c>
      <c r="B19" s="60"/>
      <c r="C19" s="189"/>
      <c r="D19" s="216" t="s">
        <v>365</v>
      </c>
      <c r="E19" s="212" t="s">
        <v>51</v>
      </c>
      <c r="F19" s="213">
        <v>1</v>
      </c>
      <c r="G19" s="214" t="s">
        <v>366</v>
      </c>
      <c r="H19" s="212" t="s">
        <v>318</v>
      </c>
      <c r="I19" s="213" t="s">
        <v>38</v>
      </c>
      <c r="J19" s="213" t="s">
        <v>38</v>
      </c>
      <c r="K19" s="158" t="s">
        <v>96</v>
      </c>
      <c r="L19" s="137">
        <v>126</v>
      </c>
      <c r="M19" s="138">
        <f t="shared" si="1"/>
        <v>63</v>
      </c>
      <c r="N19" s="45">
        <f t="shared" si="2"/>
        <v>7</v>
      </c>
      <c r="O19" s="137"/>
      <c r="P19" s="137">
        <v>6.2</v>
      </c>
      <c r="Q19" s="137">
        <v>6.4</v>
      </c>
      <c r="R19" s="137">
        <v>6.4</v>
      </c>
      <c r="S19" s="137">
        <f t="shared" si="3"/>
        <v>25.400000000000002</v>
      </c>
      <c r="T19" s="138">
        <f t="shared" si="4"/>
        <v>63.5</v>
      </c>
      <c r="U19" s="45">
        <f t="shared" si="5"/>
        <v>9</v>
      </c>
      <c r="V19" s="139"/>
      <c r="W19" s="139"/>
      <c r="X19" s="137">
        <f t="shared" si="6"/>
        <v>151.4</v>
      </c>
      <c r="Y19" s="141"/>
      <c r="Z19" s="138">
        <f t="shared" si="7"/>
        <v>63.25</v>
      </c>
      <c r="AA19" s="188" t="s">
        <v>97</v>
      </c>
    </row>
    <row r="20" spans="1:27" s="140" customFormat="1" ht="42" customHeight="1">
      <c r="A20" s="44">
        <f t="shared" si="0"/>
        <v>9</v>
      </c>
      <c r="B20" s="60"/>
      <c r="C20" s="189"/>
      <c r="D20" s="202" t="s">
        <v>80</v>
      </c>
      <c r="E20" s="200" t="s">
        <v>72</v>
      </c>
      <c r="F20" s="203">
        <v>2</v>
      </c>
      <c r="G20" s="199" t="s">
        <v>387</v>
      </c>
      <c r="H20" s="200" t="s">
        <v>357</v>
      </c>
      <c r="I20" s="261" t="s">
        <v>47</v>
      </c>
      <c r="J20" s="203" t="s">
        <v>46</v>
      </c>
      <c r="K20" s="215" t="s">
        <v>85</v>
      </c>
      <c r="L20" s="137">
        <v>124</v>
      </c>
      <c r="M20" s="138">
        <f t="shared" si="1"/>
        <v>62</v>
      </c>
      <c r="N20" s="45">
        <f t="shared" si="2"/>
        <v>8</v>
      </c>
      <c r="O20" s="137"/>
      <c r="P20" s="137">
        <v>6.1</v>
      </c>
      <c r="Q20" s="137">
        <v>6.4</v>
      </c>
      <c r="R20" s="137">
        <v>6.5</v>
      </c>
      <c r="S20" s="137">
        <f t="shared" si="3"/>
        <v>25.5</v>
      </c>
      <c r="T20" s="138">
        <f t="shared" si="4"/>
        <v>63.75</v>
      </c>
      <c r="U20" s="45">
        <f t="shared" si="5"/>
        <v>8</v>
      </c>
      <c r="V20" s="139"/>
      <c r="W20" s="139"/>
      <c r="X20" s="137">
        <f t="shared" si="6"/>
        <v>149.5</v>
      </c>
      <c r="Y20" s="141"/>
      <c r="Z20" s="138">
        <f t="shared" si="7"/>
        <v>62.875</v>
      </c>
      <c r="AA20" s="188" t="s">
        <v>97</v>
      </c>
    </row>
    <row r="21" spans="1:27" s="140" customFormat="1" ht="42" customHeight="1">
      <c r="A21" s="44">
        <f t="shared" si="0"/>
        <v>10</v>
      </c>
      <c r="B21" s="60"/>
      <c r="C21" s="189"/>
      <c r="D21" s="179" t="s">
        <v>289</v>
      </c>
      <c r="E21" s="157" t="s">
        <v>290</v>
      </c>
      <c r="F21" s="203" t="s">
        <v>8</v>
      </c>
      <c r="G21" s="199" t="s">
        <v>291</v>
      </c>
      <c r="H21" s="200" t="s">
        <v>292</v>
      </c>
      <c r="I21" s="203" t="s">
        <v>293</v>
      </c>
      <c r="J21" s="203" t="s">
        <v>66</v>
      </c>
      <c r="K21" s="181" t="s">
        <v>86</v>
      </c>
      <c r="L21" s="137">
        <v>120</v>
      </c>
      <c r="M21" s="138">
        <f t="shared" si="1"/>
        <v>60</v>
      </c>
      <c r="N21" s="45">
        <f t="shared" si="2"/>
        <v>11</v>
      </c>
      <c r="O21" s="137"/>
      <c r="P21" s="137">
        <v>6.2</v>
      </c>
      <c r="Q21" s="137">
        <v>6.4</v>
      </c>
      <c r="R21" s="137">
        <v>6.4</v>
      </c>
      <c r="S21" s="137">
        <f t="shared" si="3"/>
        <v>25.400000000000002</v>
      </c>
      <c r="T21" s="138">
        <f t="shared" si="4"/>
        <v>63.5</v>
      </c>
      <c r="U21" s="45">
        <f t="shared" si="5"/>
        <v>9</v>
      </c>
      <c r="V21" s="139"/>
      <c r="W21" s="139"/>
      <c r="X21" s="137">
        <f t="shared" si="6"/>
        <v>145.4</v>
      </c>
      <c r="Y21" s="141"/>
      <c r="Z21" s="138">
        <f t="shared" si="7"/>
        <v>61.75</v>
      </c>
      <c r="AA21" s="188" t="s">
        <v>97</v>
      </c>
    </row>
    <row r="22" spans="1:27" s="187" customFormat="1" ht="42" customHeight="1">
      <c r="A22" s="44">
        <f t="shared" si="0"/>
        <v>11</v>
      </c>
      <c r="B22" s="60"/>
      <c r="C22" s="189"/>
      <c r="D22" s="206" t="s">
        <v>322</v>
      </c>
      <c r="E22" s="204" t="s">
        <v>321</v>
      </c>
      <c r="F22" s="213" t="s">
        <v>8</v>
      </c>
      <c r="G22" s="207" t="s">
        <v>325</v>
      </c>
      <c r="H22" s="204" t="s">
        <v>323</v>
      </c>
      <c r="I22" s="261" t="s">
        <v>324</v>
      </c>
      <c r="J22" s="261" t="s">
        <v>326</v>
      </c>
      <c r="K22" s="158" t="s">
        <v>89</v>
      </c>
      <c r="L22" s="137">
        <v>122.5</v>
      </c>
      <c r="M22" s="138">
        <f t="shared" si="1"/>
        <v>61.25</v>
      </c>
      <c r="N22" s="45">
        <f t="shared" si="2"/>
        <v>10</v>
      </c>
      <c r="O22" s="137"/>
      <c r="P22" s="137">
        <v>6</v>
      </c>
      <c r="Q22" s="137">
        <v>6.2</v>
      </c>
      <c r="R22" s="137">
        <v>6.2</v>
      </c>
      <c r="S22" s="137">
        <f t="shared" si="3"/>
        <v>24.6</v>
      </c>
      <c r="T22" s="138">
        <f t="shared" si="4"/>
        <v>61.5</v>
      </c>
      <c r="U22" s="45">
        <f t="shared" si="5"/>
        <v>11</v>
      </c>
      <c r="V22" s="139"/>
      <c r="W22" s="139"/>
      <c r="X22" s="137">
        <f t="shared" si="6"/>
        <v>147.1</v>
      </c>
      <c r="Y22" s="141"/>
      <c r="Z22" s="138">
        <f t="shared" si="7"/>
        <v>61.375</v>
      </c>
      <c r="AA22" s="188" t="s">
        <v>97</v>
      </c>
    </row>
    <row r="23" spans="1:27" s="140" customFormat="1" ht="49.5" customHeight="1">
      <c r="A23" s="55"/>
      <c r="B23" s="61"/>
      <c r="C23" s="61"/>
      <c r="D23" s="105"/>
      <c r="E23" s="49"/>
      <c r="F23" s="62"/>
      <c r="G23" s="63"/>
      <c r="H23" s="106"/>
      <c r="I23" s="107"/>
      <c r="J23" s="108"/>
      <c r="K23" s="106"/>
      <c r="L23" s="142"/>
      <c r="M23" s="143"/>
      <c r="N23" s="56"/>
      <c r="O23" s="142"/>
      <c r="P23" s="143"/>
      <c r="Q23" s="56"/>
      <c r="R23" s="142"/>
      <c r="S23" s="142"/>
      <c r="T23" s="143"/>
      <c r="U23" s="56"/>
      <c r="V23" s="144"/>
      <c r="W23" s="144"/>
      <c r="X23" s="142"/>
      <c r="Y23" s="145"/>
      <c r="Z23" s="143"/>
      <c r="AA23" s="146"/>
    </row>
    <row r="24" spans="1:27" s="64" customFormat="1" ht="27.75" customHeight="1">
      <c r="A24" s="87"/>
      <c r="B24" s="87"/>
      <c r="C24" s="87"/>
      <c r="D24" s="87" t="s">
        <v>16</v>
      </c>
      <c r="E24" s="87"/>
      <c r="F24" s="87"/>
      <c r="G24" s="87"/>
      <c r="H24" s="87"/>
      <c r="J24" s="87"/>
      <c r="K24" s="92" t="s">
        <v>65</v>
      </c>
      <c r="L24" s="11"/>
      <c r="M24" s="12"/>
      <c r="N24" s="87"/>
      <c r="O24" s="88"/>
      <c r="P24" s="89"/>
      <c r="Q24" s="87"/>
      <c r="R24" s="88"/>
      <c r="S24" s="89"/>
      <c r="T24" s="87"/>
      <c r="U24" s="87"/>
      <c r="V24" s="87"/>
      <c r="W24" s="87"/>
      <c r="X24" s="87"/>
      <c r="Y24" s="89"/>
      <c r="Z24" s="87"/>
    </row>
    <row r="25" spans="1:27" s="64" customFormat="1" ht="27.75" customHeight="1">
      <c r="A25" s="87"/>
      <c r="B25" s="87"/>
      <c r="C25" s="87"/>
      <c r="D25" s="87"/>
      <c r="E25" s="87"/>
      <c r="F25" s="87"/>
      <c r="G25" s="87"/>
      <c r="H25" s="87"/>
      <c r="J25" s="87"/>
      <c r="K25" s="92"/>
      <c r="L25" s="11"/>
      <c r="M25" s="12"/>
      <c r="N25" s="87"/>
      <c r="O25" s="88"/>
      <c r="P25" s="89"/>
      <c r="Q25" s="87"/>
      <c r="R25" s="88"/>
      <c r="S25" s="89"/>
      <c r="T25" s="87"/>
      <c r="U25" s="87"/>
      <c r="V25" s="87"/>
      <c r="W25" s="87"/>
      <c r="X25" s="87"/>
      <c r="Y25" s="89"/>
      <c r="Z25" s="87"/>
    </row>
    <row r="26" spans="1:27" s="64" customFormat="1" ht="27.75" customHeight="1">
      <c r="A26" s="87"/>
      <c r="B26" s="87"/>
      <c r="C26" s="87"/>
      <c r="D26" s="87" t="s">
        <v>9</v>
      </c>
      <c r="E26" s="87"/>
      <c r="F26" s="87"/>
      <c r="G26" s="87"/>
      <c r="H26" s="87"/>
      <c r="J26" s="87"/>
      <c r="K26" s="1" t="s">
        <v>286</v>
      </c>
      <c r="L26" s="11"/>
      <c r="M26" s="13"/>
      <c r="O26" s="88"/>
      <c r="P26" s="89"/>
      <c r="Q26" s="87"/>
      <c r="R26" s="88"/>
      <c r="S26" s="89"/>
      <c r="T26" s="87"/>
      <c r="U26" s="87"/>
      <c r="V26" s="87"/>
      <c r="W26" s="87"/>
      <c r="X26" s="87"/>
      <c r="Y26" s="89"/>
      <c r="Z26" s="87"/>
    </row>
    <row r="27" spans="1:27">
      <c r="L27" s="24"/>
      <c r="M27" s="23"/>
      <c r="O27" s="122"/>
      <c r="P27" s="122"/>
      <c r="R27" s="122"/>
      <c r="S27" s="122"/>
      <c r="T27" s="122"/>
      <c r="Z27" s="122"/>
    </row>
    <row r="28" spans="1:27">
      <c r="K28" s="23"/>
      <c r="L28" s="24"/>
      <c r="M28" s="23"/>
      <c r="O28" s="122"/>
      <c r="P28" s="122"/>
      <c r="R28" s="122"/>
      <c r="S28" s="122"/>
      <c r="T28" s="122"/>
      <c r="Z28" s="122"/>
    </row>
  </sheetData>
  <protectedRanges>
    <protectedRange sqref="K16" name="Диапазон1_3_1_1_3_11_1_1_3_1_1_2_2_1_1_1_1_2"/>
    <protectedRange sqref="K19" name="Диапазон1_3_1_1_3_11_1_1_3_1_1_2_2_1_1_1_1_2_1"/>
  </protectedRanges>
  <sortState xmlns:xlrd2="http://schemas.microsoft.com/office/spreadsheetml/2017/richdata2" ref="A12:AA22">
    <sortCondition descending="1" ref="Z12:Z22"/>
  </sortState>
  <mergeCells count="26">
    <mergeCell ref="V9:V11"/>
    <mergeCell ref="W9:W11"/>
    <mergeCell ref="X9:X11"/>
    <mergeCell ref="Y9:Y11"/>
    <mergeCell ref="Z9:Z11"/>
    <mergeCell ref="K9:K11"/>
    <mergeCell ref="L9:N9"/>
    <mergeCell ref="O9:U9"/>
    <mergeCell ref="L10:N10"/>
    <mergeCell ref="O10:U10"/>
    <mergeCell ref="F9:F11"/>
    <mergeCell ref="A1:AA1"/>
    <mergeCell ref="A2:AA2"/>
    <mergeCell ref="A3:AA3"/>
    <mergeCell ref="A4:AA4"/>
    <mergeCell ref="A5:AA5"/>
    <mergeCell ref="A6:AA6"/>
    <mergeCell ref="A9:A11"/>
    <mergeCell ref="B9:B11"/>
    <mergeCell ref="C9:C11"/>
    <mergeCell ref="D9:D11"/>
    <mergeCell ref="E9:E11"/>
    <mergeCell ref="AA9:AA11"/>
    <mergeCell ref="G9:G11"/>
    <mergeCell ref="H9:H11"/>
    <mergeCell ref="I9:I11"/>
  </mergeCells>
  <conditionalFormatting sqref="K14">
    <cfRule type="timePeriod" dxfId="13" priority="10" stopIfTrue="1" timePeriod="last7Days">
      <formula>AND(TODAY()-FLOOR(K14,1)&lt;=6,FLOOR(K14,1)&lt;=TODAY())</formula>
    </cfRule>
  </conditionalFormatting>
  <conditionalFormatting sqref="K14">
    <cfRule type="timePeriod" dxfId="12" priority="9" timePeriod="thisWeek">
      <formula>AND(TODAY()-ROUNDDOWN(K14,0)&lt;=WEEKDAY(TODAY())-1,ROUNDDOWN(K14,0)-TODAY()&lt;=7-WEEKDAY(TODAY()))</formula>
    </cfRule>
  </conditionalFormatting>
  <conditionalFormatting sqref="K16 K19:K21">
    <cfRule type="timePeriod" dxfId="11" priority="8" stopIfTrue="1" timePeriod="last7Days">
      <formula>AND(TODAY()-FLOOR(K16,1)&lt;=6,FLOOR(K16,1)&lt;=TODAY())</formula>
    </cfRule>
  </conditionalFormatting>
  <conditionalFormatting sqref="K16 K19:K21">
    <cfRule type="timePeriod" dxfId="10" priority="7" timePeriod="thisWeek">
      <formula>AND(TODAY()-ROUNDDOWN(K16,0)&lt;=WEEKDAY(TODAY())-1,ROUNDDOWN(K16,0)-TODAY()&lt;=7-WEEKDAY(TODAY()))</formula>
    </cfRule>
  </conditionalFormatting>
  <conditionalFormatting sqref="K15:K16">
    <cfRule type="timePeriod" dxfId="9" priority="6" stopIfTrue="1" timePeriod="last7Days">
      <formula>AND(TODAY()-FLOOR(K15,1)&lt;=6,FLOOR(K15,1)&lt;=TODAY())</formula>
    </cfRule>
  </conditionalFormatting>
  <conditionalFormatting sqref="K15:K16">
    <cfRule type="timePeriod" dxfId="8" priority="5" timePeriod="thisWeek">
      <formula>AND(TODAY()-ROUNDDOWN(K15,0)&lt;=WEEKDAY(TODAY())-1,ROUNDDOWN(K15,0)-TODAY()&lt;=7-WEEKDAY(TODAY()))</formula>
    </cfRule>
  </conditionalFormatting>
  <conditionalFormatting sqref="K19:K21">
    <cfRule type="timePeriod" dxfId="7" priority="4" stopIfTrue="1" timePeriod="last7Days">
      <formula>AND(TODAY()-FLOOR(K19,1)&lt;=6,FLOOR(K19,1)&lt;=TODAY())</formula>
    </cfRule>
  </conditionalFormatting>
  <conditionalFormatting sqref="K19:K21">
    <cfRule type="timePeriod" dxfId="6" priority="3" timePeriod="thisWeek">
      <formula>AND(TODAY()-ROUNDDOWN(K19,0)&lt;=WEEKDAY(TODAY())-1,ROUNDDOWN(K19,0)-TODAY()&lt;=7-WEEKDAY(TODAY()))</formula>
    </cfRule>
  </conditionalFormatting>
  <conditionalFormatting sqref="K22">
    <cfRule type="timePeriod" dxfId="5" priority="2" stopIfTrue="1" timePeriod="last7Days">
      <formula>AND(TODAY()-FLOOR(K22,1)&lt;=6,FLOOR(K22,1)&lt;=TODAY())</formula>
    </cfRule>
  </conditionalFormatting>
  <conditionalFormatting sqref="K22">
    <cfRule type="timePeriod" dxfId="4" priority="1" timePeriod="thisWeek">
      <formula>AND(TODAY()-ROUNDDOWN(K22,0)&lt;=WEEKDAY(TODAY())-1,ROUNDDOWN(K22,0)-TODAY()&lt;=7-WEEKDAY(TODAY()))</formula>
    </cfRule>
  </conditionalFormatting>
  <pageMargins left="0.28999999999999998" right="0.15748031496062992" top="0.36" bottom="0.15748031496062992" header="0.23622047244094491" footer="0.15748031496062992"/>
  <pageSetup paperSize="9" scale="62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AA20"/>
  <sheetViews>
    <sheetView view="pageBreakPreview" zoomScale="75" zoomScaleSheetLayoutView="75" workbookViewId="0">
      <selection activeCell="I12" sqref="I12"/>
    </sheetView>
  </sheetViews>
  <sheetFormatPr defaultColWidth="9.16796875" defaultRowHeight="12.75"/>
  <cols>
    <col min="1" max="1" width="5.390625" style="122" customWidth="1"/>
    <col min="2" max="3" width="4.71875" style="122" hidden="1" customWidth="1"/>
    <col min="4" max="4" width="19.55078125" style="122" customWidth="1"/>
    <col min="5" max="5" width="10.11328125" style="122" customWidth="1"/>
    <col min="6" max="6" width="5.93359375" style="122" customWidth="1"/>
    <col min="7" max="7" width="35.6015625" style="122" customWidth="1"/>
    <col min="8" max="8" width="10.78515625" style="122" customWidth="1"/>
    <col min="9" max="9" width="18.7421875" style="122" customWidth="1"/>
    <col min="10" max="10" width="12.67578125" style="122" hidden="1" customWidth="1"/>
    <col min="11" max="11" width="26.56640625" style="122" customWidth="1"/>
    <col min="12" max="12" width="6.3359375" style="147" customWidth="1"/>
    <col min="13" max="13" width="8.76171875" style="148" customWidth="1"/>
    <col min="14" max="14" width="3.91015625" style="122" customWidth="1"/>
    <col min="15" max="15" width="6.875" style="147" customWidth="1"/>
    <col min="16" max="16" width="6.875" style="148" customWidth="1"/>
    <col min="17" max="17" width="6.875" style="122" customWidth="1"/>
    <col min="18" max="19" width="6.875" style="147" customWidth="1"/>
    <col min="20" max="20" width="8.76171875" style="148" customWidth="1"/>
    <col min="21" max="21" width="3.7734375" style="122" customWidth="1"/>
    <col min="22" max="23" width="4.8515625" style="122" customWidth="1"/>
    <col min="24" max="24" width="6.3359375" style="122" customWidth="1"/>
    <col min="25" max="25" width="6.7421875" style="122" hidden="1" customWidth="1"/>
    <col min="26" max="26" width="9.70703125" style="148" customWidth="1"/>
    <col min="27" max="27" width="7.953125" style="122" customWidth="1"/>
    <col min="28" max="16384" width="9.16796875" style="122"/>
  </cols>
  <sheetData>
    <row r="1" spans="1:27" ht="78.75" customHeight="1">
      <c r="A1" s="298" t="s">
        <v>408</v>
      </c>
      <c r="B1" s="298"/>
      <c r="C1" s="298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</row>
    <row r="2" spans="1:27" s="123" customFormat="1" ht="18" customHeight="1">
      <c r="A2" s="297" t="s">
        <v>203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</row>
    <row r="3" spans="1:27" s="124" customFormat="1" ht="18" customHeight="1">
      <c r="A3" s="267" t="s">
        <v>26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</row>
    <row r="4" spans="1:27" s="125" customFormat="1" ht="21" customHeight="1">
      <c r="A4" s="300" t="s">
        <v>201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1"/>
      <c r="AA4" s="301"/>
    </row>
    <row r="5" spans="1:27" s="123" customFormat="1" ht="15.95" customHeight="1">
      <c r="A5" s="297" t="s">
        <v>376</v>
      </c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  <c r="AA5" s="297"/>
    </row>
    <row r="6" spans="1:27" ht="19.149999999999999" customHeight="1">
      <c r="A6" s="302" t="s">
        <v>389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302"/>
      <c r="T6" s="302"/>
      <c r="U6" s="302"/>
      <c r="V6" s="302"/>
      <c r="W6" s="302"/>
      <c r="X6" s="302"/>
      <c r="Y6" s="302"/>
      <c r="Z6" s="302"/>
      <c r="AA6" s="302"/>
    </row>
    <row r="7" spans="1:27" ht="6" customHeight="1">
      <c r="A7" s="257"/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</row>
    <row r="8" spans="1:27" s="131" customFormat="1" ht="15" customHeight="1">
      <c r="A8" s="58" t="s">
        <v>147</v>
      </c>
      <c r="B8" s="126"/>
      <c r="C8" s="126"/>
      <c r="D8" s="127"/>
      <c r="E8" s="127"/>
      <c r="F8" s="127"/>
      <c r="G8" s="127"/>
      <c r="H8" s="127"/>
      <c r="I8" s="128"/>
      <c r="J8" s="128"/>
      <c r="K8" s="126"/>
      <c r="L8" s="129"/>
      <c r="M8" s="130"/>
      <c r="O8" s="129"/>
      <c r="P8" s="132"/>
      <c r="R8" s="129"/>
      <c r="S8" s="129"/>
      <c r="T8" s="132"/>
      <c r="Z8" s="176" t="s">
        <v>264</v>
      </c>
      <c r="AA8" s="133"/>
    </row>
    <row r="9" spans="1:27" s="47" customFormat="1" ht="17.25" customHeight="1">
      <c r="A9" s="289" t="s">
        <v>25</v>
      </c>
      <c r="B9" s="290" t="s">
        <v>2</v>
      </c>
      <c r="C9" s="286"/>
      <c r="D9" s="292" t="s">
        <v>14</v>
      </c>
      <c r="E9" s="292" t="s">
        <v>3</v>
      </c>
      <c r="F9" s="289" t="s">
        <v>13</v>
      </c>
      <c r="G9" s="292" t="s">
        <v>15</v>
      </c>
      <c r="H9" s="292" t="s">
        <v>3</v>
      </c>
      <c r="I9" s="292" t="s">
        <v>4</v>
      </c>
      <c r="J9" s="256"/>
      <c r="K9" s="292" t="s">
        <v>6</v>
      </c>
      <c r="L9" s="293" t="s">
        <v>39</v>
      </c>
      <c r="M9" s="293"/>
      <c r="N9" s="293"/>
      <c r="O9" s="294" t="s">
        <v>98</v>
      </c>
      <c r="P9" s="295"/>
      <c r="Q9" s="295"/>
      <c r="R9" s="295"/>
      <c r="S9" s="295"/>
      <c r="T9" s="295"/>
      <c r="U9" s="296"/>
      <c r="V9" s="283" t="s">
        <v>18</v>
      </c>
      <c r="W9" s="286" t="s">
        <v>148</v>
      </c>
      <c r="X9" s="289" t="s">
        <v>19</v>
      </c>
      <c r="Y9" s="290" t="s">
        <v>35</v>
      </c>
      <c r="Z9" s="291" t="s">
        <v>21</v>
      </c>
      <c r="AA9" s="291" t="s">
        <v>22</v>
      </c>
    </row>
    <row r="10" spans="1:27" s="47" customFormat="1" ht="17.25" customHeight="1">
      <c r="A10" s="289"/>
      <c r="B10" s="290"/>
      <c r="C10" s="287"/>
      <c r="D10" s="292"/>
      <c r="E10" s="292"/>
      <c r="F10" s="289"/>
      <c r="G10" s="292"/>
      <c r="H10" s="292"/>
      <c r="I10" s="292"/>
      <c r="J10" s="256"/>
      <c r="K10" s="292"/>
      <c r="L10" s="294" t="s">
        <v>40</v>
      </c>
      <c r="M10" s="295"/>
      <c r="N10" s="296"/>
      <c r="O10" s="294" t="s">
        <v>41</v>
      </c>
      <c r="P10" s="295"/>
      <c r="Q10" s="295"/>
      <c r="R10" s="295"/>
      <c r="S10" s="295"/>
      <c r="T10" s="295"/>
      <c r="U10" s="296"/>
      <c r="V10" s="284"/>
      <c r="W10" s="287"/>
      <c r="X10" s="289"/>
      <c r="Y10" s="290"/>
      <c r="Z10" s="291"/>
      <c r="AA10" s="291"/>
    </row>
    <row r="11" spans="1:27" s="47" customFormat="1" ht="69" customHeight="1">
      <c r="A11" s="289"/>
      <c r="B11" s="290"/>
      <c r="C11" s="288"/>
      <c r="D11" s="292"/>
      <c r="E11" s="292"/>
      <c r="F11" s="289"/>
      <c r="G11" s="292"/>
      <c r="H11" s="292"/>
      <c r="I11" s="292"/>
      <c r="J11" s="256"/>
      <c r="K11" s="292"/>
      <c r="L11" s="134" t="s">
        <v>23</v>
      </c>
      <c r="M11" s="135" t="s">
        <v>24</v>
      </c>
      <c r="N11" s="136" t="s">
        <v>25</v>
      </c>
      <c r="O11" s="14" t="s">
        <v>42</v>
      </c>
      <c r="P11" s="14" t="s">
        <v>43</v>
      </c>
      <c r="Q11" s="14" t="s">
        <v>44</v>
      </c>
      <c r="R11" s="14" t="s">
        <v>45</v>
      </c>
      <c r="S11" s="14" t="s">
        <v>23</v>
      </c>
      <c r="T11" s="135" t="s">
        <v>24</v>
      </c>
      <c r="U11" s="136" t="s">
        <v>25</v>
      </c>
      <c r="V11" s="285"/>
      <c r="W11" s="288"/>
      <c r="X11" s="289"/>
      <c r="Y11" s="290"/>
      <c r="Z11" s="291"/>
      <c r="AA11" s="291"/>
    </row>
    <row r="12" spans="1:27" s="140" customFormat="1" ht="48.75" customHeight="1">
      <c r="A12" s="44">
        <f>RANK(Z12,Z$12:Z$14,0)</f>
        <v>1</v>
      </c>
      <c r="B12" s="60"/>
      <c r="C12" s="189"/>
      <c r="D12" s="217" t="s">
        <v>234</v>
      </c>
      <c r="E12" s="218" t="s">
        <v>209</v>
      </c>
      <c r="F12" s="219" t="s">
        <v>58</v>
      </c>
      <c r="G12" s="220" t="s">
        <v>235</v>
      </c>
      <c r="H12" s="212" t="s">
        <v>210</v>
      </c>
      <c r="I12" s="213" t="s">
        <v>47</v>
      </c>
      <c r="J12" s="213" t="s">
        <v>46</v>
      </c>
      <c r="K12" s="215" t="s">
        <v>85</v>
      </c>
      <c r="L12" s="137">
        <v>163.5</v>
      </c>
      <c r="M12" s="138">
        <f>L12/2.5-IF($W12=1,0.5,IF($W12=2,1,0))</f>
        <v>65.400000000000006</v>
      </c>
      <c r="N12" s="45">
        <f>RANK(M12,M$12:M$14,0)</f>
        <v>1</v>
      </c>
      <c r="O12" s="137">
        <v>6.7</v>
      </c>
      <c r="P12" s="137">
        <v>6.5</v>
      </c>
      <c r="Q12" s="137">
        <v>6.8</v>
      </c>
      <c r="R12" s="137">
        <v>6.7</v>
      </c>
      <c r="S12" s="137">
        <f>SUM(O12:R12)</f>
        <v>26.7</v>
      </c>
      <c r="T12" s="138">
        <f>S12/0.4-IF($W12=1,0.5,IF($W12=2,1,0))</f>
        <v>66.75</v>
      </c>
      <c r="U12" s="45">
        <f>RANK(T12,T$12:T$14,0)</f>
        <v>1</v>
      </c>
      <c r="V12" s="139"/>
      <c r="W12" s="139"/>
      <c r="X12" s="137">
        <f>L12+S12</f>
        <v>190.2</v>
      </c>
      <c r="Y12" s="141"/>
      <c r="Z12" s="138">
        <f>(M12+T12)/2-IF($V12=1,0.5,IF($V12=2,1.5,0))</f>
        <v>66.075000000000003</v>
      </c>
      <c r="AA12" s="188" t="s">
        <v>97</v>
      </c>
    </row>
    <row r="13" spans="1:27" s="140" customFormat="1" ht="48.75" customHeight="1">
      <c r="A13" s="44">
        <f>RANK(Z13,Z$12:Z$14,0)</f>
        <v>2</v>
      </c>
      <c r="B13" s="60"/>
      <c r="C13" s="189"/>
      <c r="D13" s="206" t="s">
        <v>186</v>
      </c>
      <c r="E13" s="204" t="s">
        <v>187</v>
      </c>
      <c r="F13" s="255">
        <v>1</v>
      </c>
      <c r="G13" s="207" t="s">
        <v>79</v>
      </c>
      <c r="H13" s="200" t="s">
        <v>71</v>
      </c>
      <c r="I13" s="203" t="s">
        <v>47</v>
      </c>
      <c r="J13" s="203" t="s">
        <v>46</v>
      </c>
      <c r="K13" s="215" t="s">
        <v>85</v>
      </c>
      <c r="L13" s="137">
        <v>160.5</v>
      </c>
      <c r="M13" s="138">
        <f>L13/2.5-IF($W13=1,0.5,IF($W13=2,1,0))</f>
        <v>64.2</v>
      </c>
      <c r="N13" s="45">
        <f>RANK(M13,M$12:M$14,0)</f>
        <v>2</v>
      </c>
      <c r="O13" s="137">
        <v>6.8</v>
      </c>
      <c r="P13" s="137">
        <v>6.4</v>
      </c>
      <c r="Q13" s="137">
        <v>6.4</v>
      </c>
      <c r="R13" s="137">
        <v>6.5</v>
      </c>
      <c r="S13" s="137">
        <f>SUM(O13:R13)</f>
        <v>26.1</v>
      </c>
      <c r="T13" s="138">
        <f>S13/0.4-IF($W13=1,0.5,IF($W13=2,1,0))</f>
        <v>65.25</v>
      </c>
      <c r="U13" s="45">
        <f>RANK(T13,T$12:T$14,0)</f>
        <v>2</v>
      </c>
      <c r="V13" s="139"/>
      <c r="W13" s="139"/>
      <c r="X13" s="137">
        <f>L13+S13</f>
        <v>186.6</v>
      </c>
      <c r="Y13" s="141"/>
      <c r="Z13" s="138">
        <f>(M13+T13)/2-IF($V13=1,0.5,IF($V13=2,1.5,0))</f>
        <v>64.724999999999994</v>
      </c>
      <c r="AA13" s="188" t="s">
        <v>97</v>
      </c>
    </row>
    <row r="14" spans="1:27" s="187" customFormat="1" ht="48.75" customHeight="1">
      <c r="A14" s="44">
        <f>RANK(Z14,Z$12:Z$14,0)</f>
        <v>3</v>
      </c>
      <c r="B14" s="60"/>
      <c r="C14" s="189"/>
      <c r="D14" s="206" t="s">
        <v>176</v>
      </c>
      <c r="E14" s="204" t="s">
        <v>177</v>
      </c>
      <c r="F14" s="261">
        <v>3</v>
      </c>
      <c r="G14" s="207" t="s">
        <v>178</v>
      </c>
      <c r="H14" s="200" t="s">
        <v>179</v>
      </c>
      <c r="I14" s="203" t="s">
        <v>180</v>
      </c>
      <c r="J14" s="203" t="s">
        <v>180</v>
      </c>
      <c r="K14" s="201" t="s">
        <v>190</v>
      </c>
      <c r="L14" s="137">
        <v>160</v>
      </c>
      <c r="M14" s="138">
        <f>L14/2.5-IF($W14=1,0.5,IF($W14=2,1,0))</f>
        <v>64</v>
      </c>
      <c r="N14" s="45">
        <f>RANK(M14,M$12:M$14,0)</f>
        <v>3</v>
      </c>
      <c r="O14" s="137">
        <v>6.4</v>
      </c>
      <c r="P14" s="137">
        <v>6.6</v>
      </c>
      <c r="Q14" s="137">
        <v>6.6</v>
      </c>
      <c r="R14" s="137">
        <v>6.5</v>
      </c>
      <c r="S14" s="137">
        <f>SUM(O14:R14)</f>
        <v>26.1</v>
      </c>
      <c r="T14" s="138">
        <f>S14/0.4-IF($W14=1,0.5,IF($W14=2,1,0))</f>
        <v>65.25</v>
      </c>
      <c r="U14" s="45">
        <f>RANK(T14,T$12:T$14,0)</f>
        <v>2</v>
      </c>
      <c r="V14" s="139"/>
      <c r="W14" s="139"/>
      <c r="X14" s="137">
        <f>L14+S14</f>
        <v>186.1</v>
      </c>
      <c r="Y14" s="141"/>
      <c r="Z14" s="138">
        <f>(M14+T14)/2-IF($V14=1,0.5,IF($V14=2,1.5,0))</f>
        <v>64.625</v>
      </c>
      <c r="AA14" s="188" t="s">
        <v>97</v>
      </c>
    </row>
    <row r="15" spans="1:27" s="140" customFormat="1" ht="48.75" customHeight="1">
      <c r="A15" s="55"/>
      <c r="B15" s="61"/>
      <c r="C15" s="61"/>
      <c r="D15" s="105"/>
      <c r="E15" s="49"/>
      <c r="F15" s="62"/>
      <c r="G15" s="63"/>
      <c r="H15" s="106"/>
      <c r="I15" s="107"/>
      <c r="J15" s="108"/>
      <c r="K15" s="106"/>
      <c r="L15" s="142"/>
      <c r="M15" s="143"/>
      <c r="N15" s="56"/>
      <c r="O15" s="142"/>
      <c r="P15" s="143"/>
      <c r="Q15" s="56"/>
      <c r="R15" s="142"/>
      <c r="S15" s="142"/>
      <c r="T15" s="143"/>
      <c r="U15" s="56"/>
      <c r="V15" s="144"/>
      <c r="W15" s="144"/>
      <c r="X15" s="142"/>
      <c r="Y15" s="145"/>
      <c r="Z15" s="143"/>
      <c r="AA15" s="146"/>
    </row>
    <row r="16" spans="1:27" s="64" customFormat="1" ht="37.5" customHeight="1">
      <c r="A16" s="87"/>
      <c r="B16" s="87"/>
      <c r="C16" s="87"/>
      <c r="D16" s="87" t="s">
        <v>16</v>
      </c>
      <c r="E16" s="87"/>
      <c r="F16" s="87"/>
      <c r="G16" s="87"/>
      <c r="H16" s="87"/>
      <c r="J16" s="87"/>
      <c r="K16" s="92" t="s">
        <v>65</v>
      </c>
      <c r="L16" s="11"/>
      <c r="M16" s="12"/>
      <c r="N16" s="87"/>
      <c r="O16" s="88"/>
      <c r="P16" s="89"/>
      <c r="Q16" s="87"/>
      <c r="R16" s="88"/>
      <c r="S16" s="89"/>
      <c r="T16" s="87"/>
      <c r="U16" s="87"/>
      <c r="V16" s="87"/>
      <c r="W16" s="87"/>
      <c r="X16" s="87"/>
      <c r="Y16" s="89"/>
      <c r="Z16" s="87"/>
    </row>
    <row r="17" spans="1:26" s="64" customFormat="1" ht="37.5" customHeight="1">
      <c r="A17" s="87"/>
      <c r="B17" s="87"/>
      <c r="C17" s="87"/>
      <c r="D17" s="87"/>
      <c r="E17" s="87"/>
      <c r="F17" s="87"/>
      <c r="G17" s="87"/>
      <c r="H17" s="87"/>
      <c r="J17" s="87"/>
      <c r="K17" s="92"/>
      <c r="L17" s="11"/>
      <c r="M17" s="12"/>
      <c r="N17" s="87"/>
      <c r="O17" s="88"/>
      <c r="P17" s="89"/>
      <c r="Q17" s="87"/>
      <c r="R17" s="88"/>
      <c r="S17" s="89"/>
      <c r="T17" s="87"/>
      <c r="U17" s="87"/>
      <c r="V17" s="87"/>
      <c r="W17" s="87"/>
      <c r="X17" s="87"/>
      <c r="Y17" s="89"/>
      <c r="Z17" s="87"/>
    </row>
    <row r="18" spans="1:26" s="64" customFormat="1" ht="37.5" customHeight="1">
      <c r="A18" s="87"/>
      <c r="B18" s="87"/>
      <c r="C18" s="87"/>
      <c r="D18" s="87" t="s">
        <v>9</v>
      </c>
      <c r="E18" s="87"/>
      <c r="F18" s="87"/>
      <c r="G18" s="87"/>
      <c r="H18" s="87"/>
      <c r="J18" s="87"/>
      <c r="K18" s="1" t="s">
        <v>286</v>
      </c>
      <c r="L18" s="11"/>
      <c r="M18" s="13"/>
      <c r="O18" s="88"/>
      <c r="P18" s="89"/>
      <c r="Q18" s="87"/>
      <c r="R18" s="88"/>
      <c r="S18" s="89"/>
      <c r="T18" s="87"/>
      <c r="U18" s="87"/>
      <c r="V18" s="87"/>
      <c r="W18" s="87"/>
      <c r="X18" s="87"/>
      <c r="Y18" s="89"/>
      <c r="Z18" s="87"/>
    </row>
    <row r="19" spans="1:26">
      <c r="L19" s="24"/>
      <c r="M19" s="23"/>
      <c r="O19" s="122"/>
      <c r="P19" s="122"/>
      <c r="R19" s="122"/>
      <c r="S19" s="122"/>
      <c r="T19" s="122"/>
      <c r="Z19" s="122"/>
    </row>
    <row r="20" spans="1:26">
      <c r="K20" s="23"/>
      <c r="L20" s="24"/>
      <c r="M20" s="23"/>
      <c r="O20" s="122"/>
      <c r="P20" s="122"/>
      <c r="R20" s="122"/>
      <c r="S20" s="122"/>
      <c r="T20" s="122"/>
      <c r="Z20" s="122"/>
    </row>
  </sheetData>
  <sortState xmlns:xlrd2="http://schemas.microsoft.com/office/spreadsheetml/2017/richdata2" ref="A12:AA14">
    <sortCondition ref="A12:A14"/>
  </sortState>
  <mergeCells count="26">
    <mergeCell ref="V9:V11"/>
    <mergeCell ref="W9:W11"/>
    <mergeCell ref="X9:X11"/>
    <mergeCell ref="Y9:Y11"/>
    <mergeCell ref="Z9:Z11"/>
    <mergeCell ref="K9:K11"/>
    <mergeCell ref="L9:N9"/>
    <mergeCell ref="O9:U9"/>
    <mergeCell ref="L10:N10"/>
    <mergeCell ref="O10:U10"/>
    <mergeCell ref="F9:F11"/>
    <mergeCell ref="A1:AA1"/>
    <mergeCell ref="A2:AA2"/>
    <mergeCell ref="A3:AA3"/>
    <mergeCell ref="A4:AA4"/>
    <mergeCell ref="A5:AA5"/>
    <mergeCell ref="A6:AA6"/>
    <mergeCell ref="A9:A11"/>
    <mergeCell ref="B9:B11"/>
    <mergeCell ref="C9:C11"/>
    <mergeCell ref="D9:D11"/>
    <mergeCell ref="E9:E11"/>
    <mergeCell ref="AA9:AA11"/>
    <mergeCell ref="G9:G11"/>
    <mergeCell ref="H9:H11"/>
    <mergeCell ref="I9:I11"/>
  </mergeCells>
  <pageMargins left="0.28999999999999998" right="0.15748031496062992" top="0.45" bottom="0.15748031496062992" header="0.23622047244094491" footer="0.15748031496062992"/>
  <pageSetup paperSize="9" scale="62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AA28"/>
  <sheetViews>
    <sheetView view="pageBreakPreview" zoomScale="75" zoomScaleSheetLayoutView="75" workbookViewId="0">
      <selection activeCell="L12" sqref="L12"/>
    </sheetView>
  </sheetViews>
  <sheetFormatPr defaultColWidth="9.16796875" defaultRowHeight="12.75"/>
  <cols>
    <col min="1" max="1" width="4.98828125" style="122" customWidth="1"/>
    <col min="2" max="3" width="4.71875" style="122" hidden="1" customWidth="1"/>
    <col min="4" max="4" width="19.95703125" style="122" customWidth="1"/>
    <col min="5" max="5" width="10.11328125" style="122" customWidth="1"/>
    <col min="6" max="6" width="5.93359375" style="122" customWidth="1"/>
    <col min="7" max="7" width="34.38671875" style="122" customWidth="1"/>
    <col min="8" max="8" width="10.515625" style="122" customWidth="1"/>
    <col min="9" max="9" width="16.98828125" style="122" customWidth="1"/>
    <col min="10" max="10" width="12.67578125" style="122" hidden="1" customWidth="1"/>
    <col min="11" max="11" width="24.54296875" style="122" customWidth="1"/>
    <col min="12" max="12" width="6.3359375" style="147" customWidth="1"/>
    <col min="13" max="13" width="8.76171875" style="148" customWidth="1"/>
    <col min="14" max="14" width="3.91015625" style="122" customWidth="1"/>
    <col min="15" max="15" width="6.875" style="147" customWidth="1"/>
    <col min="16" max="16" width="6.875" style="148" customWidth="1"/>
    <col min="17" max="17" width="6.875" style="122" customWidth="1"/>
    <col min="18" max="19" width="6.875" style="147" customWidth="1"/>
    <col min="20" max="20" width="8.76171875" style="148" customWidth="1"/>
    <col min="21" max="21" width="3.7734375" style="122" customWidth="1"/>
    <col min="22" max="23" width="4.8515625" style="122" customWidth="1"/>
    <col min="24" max="24" width="6.3359375" style="122" customWidth="1"/>
    <col min="25" max="25" width="6.7421875" style="122" hidden="1" customWidth="1"/>
    <col min="26" max="26" width="9.70703125" style="148" customWidth="1"/>
    <col min="27" max="27" width="7.953125" style="122" customWidth="1"/>
    <col min="28" max="16384" width="9.16796875" style="122"/>
  </cols>
  <sheetData>
    <row r="1" spans="1:27" ht="68.25" customHeight="1">
      <c r="A1" s="298" t="s">
        <v>199</v>
      </c>
      <c r="B1" s="298"/>
      <c r="C1" s="298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</row>
    <row r="2" spans="1:27" ht="19.5" hidden="1" customHeight="1">
      <c r="A2" s="298"/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</row>
    <row r="3" spans="1:27" s="123" customFormat="1" ht="15.95" customHeight="1">
      <c r="A3" s="297" t="s">
        <v>200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</row>
    <row r="4" spans="1:27" s="124" customFormat="1" ht="15.95" customHeight="1">
      <c r="A4" s="267" t="s">
        <v>26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</row>
    <row r="5" spans="1:27" s="125" customFormat="1" ht="21" customHeight="1">
      <c r="A5" s="300" t="s">
        <v>201</v>
      </c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1"/>
      <c r="W5" s="301"/>
      <c r="X5" s="301"/>
      <c r="Y5" s="301"/>
      <c r="Z5" s="301"/>
      <c r="AA5" s="301"/>
    </row>
    <row r="6" spans="1:27" ht="19.149999999999999" customHeight="1">
      <c r="A6" s="302" t="s">
        <v>389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302"/>
      <c r="T6" s="302"/>
      <c r="U6" s="302"/>
      <c r="V6" s="302"/>
      <c r="W6" s="302"/>
      <c r="X6" s="302"/>
      <c r="Y6" s="302"/>
      <c r="Z6" s="302"/>
      <c r="AA6" s="302"/>
    </row>
    <row r="7" spans="1:27" ht="12.75" customHeight="1">
      <c r="A7" s="235"/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</row>
    <row r="8" spans="1:27" s="131" customFormat="1" ht="15" customHeight="1">
      <c r="A8" s="58" t="s">
        <v>147</v>
      </c>
      <c r="B8" s="126"/>
      <c r="C8" s="126"/>
      <c r="D8" s="127"/>
      <c r="E8" s="127"/>
      <c r="F8" s="127"/>
      <c r="G8" s="127"/>
      <c r="H8" s="127"/>
      <c r="I8" s="128"/>
      <c r="J8" s="128"/>
      <c r="K8" s="126"/>
      <c r="L8" s="129"/>
      <c r="M8" s="130"/>
      <c r="O8" s="129"/>
      <c r="P8" s="132"/>
      <c r="R8" s="129"/>
      <c r="S8" s="129"/>
      <c r="T8" s="132"/>
      <c r="Z8" s="176" t="s">
        <v>264</v>
      </c>
      <c r="AA8" s="133"/>
    </row>
    <row r="9" spans="1:27" s="47" customFormat="1" ht="20.100000000000001" customHeight="1">
      <c r="A9" s="289" t="s">
        <v>25</v>
      </c>
      <c r="B9" s="290" t="s">
        <v>2</v>
      </c>
      <c r="C9" s="286"/>
      <c r="D9" s="292" t="s">
        <v>14</v>
      </c>
      <c r="E9" s="292" t="s">
        <v>3</v>
      </c>
      <c r="F9" s="289" t="s">
        <v>13</v>
      </c>
      <c r="G9" s="292" t="s">
        <v>15</v>
      </c>
      <c r="H9" s="292" t="s">
        <v>3</v>
      </c>
      <c r="I9" s="292" t="s">
        <v>4</v>
      </c>
      <c r="J9" s="232"/>
      <c r="K9" s="292" t="s">
        <v>6</v>
      </c>
      <c r="L9" s="293" t="s">
        <v>39</v>
      </c>
      <c r="M9" s="293"/>
      <c r="N9" s="293"/>
      <c r="O9" s="294" t="s">
        <v>98</v>
      </c>
      <c r="P9" s="295"/>
      <c r="Q9" s="295"/>
      <c r="R9" s="295"/>
      <c r="S9" s="295"/>
      <c r="T9" s="295"/>
      <c r="U9" s="296"/>
      <c r="V9" s="283" t="s">
        <v>18</v>
      </c>
      <c r="W9" s="286" t="s">
        <v>148</v>
      </c>
      <c r="X9" s="289" t="s">
        <v>19</v>
      </c>
      <c r="Y9" s="290" t="s">
        <v>35</v>
      </c>
      <c r="Z9" s="291" t="s">
        <v>21</v>
      </c>
      <c r="AA9" s="291" t="s">
        <v>22</v>
      </c>
    </row>
    <row r="10" spans="1:27" s="47" customFormat="1" ht="20.100000000000001" customHeight="1">
      <c r="A10" s="289"/>
      <c r="B10" s="290"/>
      <c r="C10" s="287"/>
      <c r="D10" s="292"/>
      <c r="E10" s="292"/>
      <c r="F10" s="289"/>
      <c r="G10" s="292"/>
      <c r="H10" s="292"/>
      <c r="I10" s="292"/>
      <c r="J10" s="232"/>
      <c r="K10" s="292"/>
      <c r="L10" s="294" t="s">
        <v>40</v>
      </c>
      <c r="M10" s="295"/>
      <c r="N10" s="296"/>
      <c r="O10" s="294" t="s">
        <v>41</v>
      </c>
      <c r="P10" s="295"/>
      <c r="Q10" s="295"/>
      <c r="R10" s="295"/>
      <c r="S10" s="295"/>
      <c r="T10" s="295"/>
      <c r="U10" s="296"/>
      <c r="V10" s="284"/>
      <c r="W10" s="287"/>
      <c r="X10" s="289"/>
      <c r="Y10" s="290"/>
      <c r="Z10" s="291"/>
      <c r="AA10" s="291"/>
    </row>
    <row r="11" spans="1:27" s="47" customFormat="1" ht="71.25" customHeight="1">
      <c r="A11" s="289"/>
      <c r="B11" s="290"/>
      <c r="C11" s="288"/>
      <c r="D11" s="292"/>
      <c r="E11" s="292"/>
      <c r="F11" s="289"/>
      <c r="G11" s="292"/>
      <c r="H11" s="292"/>
      <c r="I11" s="292"/>
      <c r="J11" s="232"/>
      <c r="K11" s="292"/>
      <c r="L11" s="134" t="s">
        <v>23</v>
      </c>
      <c r="M11" s="135" t="s">
        <v>24</v>
      </c>
      <c r="N11" s="136" t="s">
        <v>25</v>
      </c>
      <c r="O11" s="14" t="s">
        <v>42</v>
      </c>
      <c r="P11" s="14" t="s">
        <v>43</v>
      </c>
      <c r="Q11" s="14" t="s">
        <v>44</v>
      </c>
      <c r="R11" s="14" t="s">
        <v>45</v>
      </c>
      <c r="S11" s="14" t="s">
        <v>23</v>
      </c>
      <c r="T11" s="135" t="s">
        <v>24</v>
      </c>
      <c r="U11" s="136" t="s">
        <v>25</v>
      </c>
      <c r="V11" s="285"/>
      <c r="W11" s="288"/>
      <c r="X11" s="289"/>
      <c r="Y11" s="290"/>
      <c r="Z11" s="291"/>
      <c r="AA11" s="291"/>
    </row>
    <row r="12" spans="1:27" s="140" customFormat="1" ht="40.5" customHeight="1">
      <c r="A12" s="44">
        <f t="shared" ref="A12:A22" si="0">RANK(Z12,Z$12:Z$22,0)</f>
        <v>1</v>
      </c>
      <c r="B12" s="60"/>
      <c r="C12" s="189"/>
      <c r="D12" s="206" t="s">
        <v>82</v>
      </c>
      <c r="E12" s="204" t="s">
        <v>74</v>
      </c>
      <c r="F12" s="261">
        <v>2</v>
      </c>
      <c r="G12" s="207" t="s">
        <v>249</v>
      </c>
      <c r="H12" s="204" t="s">
        <v>61</v>
      </c>
      <c r="I12" s="261" t="s">
        <v>47</v>
      </c>
      <c r="J12" s="261" t="s">
        <v>46</v>
      </c>
      <c r="K12" s="222" t="s">
        <v>85</v>
      </c>
      <c r="L12" s="137">
        <v>180</v>
      </c>
      <c r="M12" s="138">
        <f t="shared" ref="M12:M22" si="1">L12/2.5-IF($W12=1,0.5,IF($W12=2,1,0))</f>
        <v>72</v>
      </c>
      <c r="N12" s="45">
        <f t="shared" ref="N12:N22" si="2">RANK(M12,M$12:M$22,0)</f>
        <v>1</v>
      </c>
      <c r="O12" s="137">
        <v>7.5</v>
      </c>
      <c r="P12" s="137">
        <v>7.3</v>
      </c>
      <c r="Q12" s="137">
        <v>7.3</v>
      </c>
      <c r="R12" s="137">
        <v>7.5</v>
      </c>
      <c r="S12" s="137">
        <f t="shared" ref="S12:S22" si="3">O12+P12+Q12+R12</f>
        <v>29.6</v>
      </c>
      <c r="T12" s="138">
        <f t="shared" ref="T12:T22" si="4">S12/0.4-IF($W12=1,0.5,IF($W12=2,1,0))</f>
        <v>74</v>
      </c>
      <c r="U12" s="45">
        <f t="shared" ref="U12:U22" si="5">RANK(T12,T$12:T$22,0)</f>
        <v>1</v>
      </c>
      <c r="V12" s="139"/>
      <c r="W12" s="139"/>
      <c r="X12" s="137">
        <f t="shared" ref="X12:X22" si="6">L12+S12</f>
        <v>209.6</v>
      </c>
      <c r="Y12" s="141"/>
      <c r="Z12" s="138">
        <f t="shared" ref="Z12:Z22" si="7">(M12+T12)/2-IF($V12=1,0.5,IF($V12=2,1.5,0))</f>
        <v>73</v>
      </c>
      <c r="AA12" s="188">
        <v>1</v>
      </c>
    </row>
    <row r="13" spans="1:27" s="140" customFormat="1" ht="40.5" customHeight="1">
      <c r="A13" s="44">
        <f t="shared" si="0"/>
        <v>2</v>
      </c>
      <c r="B13" s="60"/>
      <c r="C13" s="189"/>
      <c r="D13" s="206" t="s">
        <v>84</v>
      </c>
      <c r="E13" s="204" t="s">
        <v>78</v>
      </c>
      <c r="F13" s="255">
        <v>2</v>
      </c>
      <c r="G13" s="207" t="s">
        <v>143</v>
      </c>
      <c r="H13" s="204" t="s">
        <v>119</v>
      </c>
      <c r="I13" s="255" t="s">
        <v>47</v>
      </c>
      <c r="J13" s="255" t="s">
        <v>46</v>
      </c>
      <c r="K13" s="222" t="s">
        <v>85</v>
      </c>
      <c r="L13" s="137">
        <v>174</v>
      </c>
      <c r="M13" s="138">
        <f t="shared" si="1"/>
        <v>69.599999999999994</v>
      </c>
      <c r="N13" s="45">
        <f t="shared" si="2"/>
        <v>4</v>
      </c>
      <c r="O13" s="137">
        <v>7.1</v>
      </c>
      <c r="P13" s="137">
        <v>7.3</v>
      </c>
      <c r="Q13" s="137">
        <v>7.5</v>
      </c>
      <c r="R13" s="137">
        <v>7.4</v>
      </c>
      <c r="S13" s="137">
        <f t="shared" si="3"/>
        <v>29.299999999999997</v>
      </c>
      <c r="T13" s="138">
        <f t="shared" si="4"/>
        <v>73.249999999999986</v>
      </c>
      <c r="U13" s="45">
        <f t="shared" si="5"/>
        <v>2</v>
      </c>
      <c r="V13" s="139"/>
      <c r="W13" s="139"/>
      <c r="X13" s="137">
        <f t="shared" si="6"/>
        <v>203.3</v>
      </c>
      <c r="Y13" s="141"/>
      <c r="Z13" s="138">
        <f t="shared" si="7"/>
        <v>71.424999999999983</v>
      </c>
      <c r="AA13" s="188">
        <v>1</v>
      </c>
    </row>
    <row r="14" spans="1:27" s="140" customFormat="1" ht="40.5" customHeight="1">
      <c r="A14" s="44">
        <f t="shared" si="0"/>
        <v>3</v>
      </c>
      <c r="B14" s="60"/>
      <c r="C14" s="189"/>
      <c r="D14" s="206" t="s">
        <v>82</v>
      </c>
      <c r="E14" s="204" t="s">
        <v>74</v>
      </c>
      <c r="F14" s="255">
        <v>2</v>
      </c>
      <c r="G14" s="207" t="s">
        <v>181</v>
      </c>
      <c r="H14" s="204" t="s">
        <v>182</v>
      </c>
      <c r="I14" s="255" t="s">
        <v>47</v>
      </c>
      <c r="J14" s="255" t="s">
        <v>46</v>
      </c>
      <c r="K14" s="222" t="s">
        <v>85</v>
      </c>
      <c r="L14" s="137">
        <v>175</v>
      </c>
      <c r="M14" s="138">
        <f t="shared" si="1"/>
        <v>70</v>
      </c>
      <c r="N14" s="45">
        <f t="shared" si="2"/>
        <v>3</v>
      </c>
      <c r="O14" s="137">
        <v>7.5</v>
      </c>
      <c r="P14" s="137">
        <v>6.9</v>
      </c>
      <c r="Q14" s="137">
        <v>7</v>
      </c>
      <c r="R14" s="137">
        <v>7.2</v>
      </c>
      <c r="S14" s="137">
        <f t="shared" si="3"/>
        <v>28.599999999999998</v>
      </c>
      <c r="T14" s="138">
        <f t="shared" si="4"/>
        <v>71.499999999999986</v>
      </c>
      <c r="U14" s="45">
        <f t="shared" si="5"/>
        <v>4</v>
      </c>
      <c r="V14" s="139"/>
      <c r="W14" s="139"/>
      <c r="X14" s="137">
        <f t="shared" si="6"/>
        <v>203.6</v>
      </c>
      <c r="Y14" s="141"/>
      <c r="Z14" s="138">
        <f t="shared" si="7"/>
        <v>70.75</v>
      </c>
      <c r="AA14" s="188">
        <v>1</v>
      </c>
    </row>
    <row r="15" spans="1:27" s="140" customFormat="1" ht="40.5" customHeight="1">
      <c r="A15" s="44">
        <f t="shared" si="0"/>
        <v>4</v>
      </c>
      <c r="B15" s="60"/>
      <c r="C15" s="189"/>
      <c r="D15" s="206" t="s">
        <v>171</v>
      </c>
      <c r="E15" s="204" t="s">
        <v>172</v>
      </c>
      <c r="F15" s="255">
        <v>2</v>
      </c>
      <c r="G15" s="220" t="s">
        <v>173</v>
      </c>
      <c r="H15" s="204" t="s">
        <v>174</v>
      </c>
      <c r="I15" s="255" t="s">
        <v>166</v>
      </c>
      <c r="J15" s="255" t="s">
        <v>166</v>
      </c>
      <c r="K15" s="158" t="s">
        <v>192</v>
      </c>
      <c r="L15" s="137">
        <v>180</v>
      </c>
      <c r="M15" s="138">
        <f t="shared" si="1"/>
        <v>72</v>
      </c>
      <c r="N15" s="45">
        <f t="shared" si="2"/>
        <v>1</v>
      </c>
      <c r="O15" s="137">
        <v>6.8</v>
      </c>
      <c r="P15" s="137">
        <v>6.9</v>
      </c>
      <c r="Q15" s="137">
        <v>7</v>
      </c>
      <c r="R15" s="137">
        <v>7</v>
      </c>
      <c r="S15" s="137">
        <f t="shared" si="3"/>
        <v>27.7</v>
      </c>
      <c r="T15" s="138">
        <f t="shared" si="4"/>
        <v>69.25</v>
      </c>
      <c r="U15" s="45">
        <f t="shared" si="5"/>
        <v>6</v>
      </c>
      <c r="V15" s="139"/>
      <c r="W15" s="139"/>
      <c r="X15" s="137">
        <f t="shared" si="6"/>
        <v>207.7</v>
      </c>
      <c r="Y15" s="141"/>
      <c r="Z15" s="138">
        <f t="shared" si="7"/>
        <v>70.625</v>
      </c>
      <c r="AA15" s="188">
        <v>1</v>
      </c>
    </row>
    <row r="16" spans="1:27" s="140" customFormat="1" ht="40.5" customHeight="1">
      <c r="A16" s="44">
        <f t="shared" si="0"/>
        <v>5</v>
      </c>
      <c r="B16" s="60"/>
      <c r="C16" s="189"/>
      <c r="D16" s="206" t="s">
        <v>139</v>
      </c>
      <c r="E16" s="204" t="s">
        <v>120</v>
      </c>
      <c r="F16" s="255" t="s">
        <v>57</v>
      </c>
      <c r="G16" s="207" t="s">
        <v>262</v>
      </c>
      <c r="H16" s="204" t="s">
        <v>263</v>
      </c>
      <c r="I16" s="255" t="s">
        <v>47</v>
      </c>
      <c r="J16" s="255" t="s">
        <v>46</v>
      </c>
      <c r="K16" s="222" t="s">
        <v>85</v>
      </c>
      <c r="L16" s="137">
        <v>170</v>
      </c>
      <c r="M16" s="138">
        <f t="shared" si="1"/>
        <v>68</v>
      </c>
      <c r="N16" s="45">
        <f t="shared" si="2"/>
        <v>7</v>
      </c>
      <c r="O16" s="137">
        <v>7</v>
      </c>
      <c r="P16" s="137">
        <v>7.2</v>
      </c>
      <c r="Q16" s="137">
        <v>7.5</v>
      </c>
      <c r="R16" s="137">
        <v>7.3</v>
      </c>
      <c r="S16" s="137">
        <f t="shared" si="3"/>
        <v>29</v>
      </c>
      <c r="T16" s="138">
        <f t="shared" si="4"/>
        <v>72.5</v>
      </c>
      <c r="U16" s="45">
        <f t="shared" si="5"/>
        <v>3</v>
      </c>
      <c r="V16" s="139"/>
      <c r="W16" s="139"/>
      <c r="X16" s="137">
        <f t="shared" si="6"/>
        <v>199</v>
      </c>
      <c r="Y16" s="141"/>
      <c r="Z16" s="138">
        <f t="shared" si="7"/>
        <v>70.25</v>
      </c>
      <c r="AA16" s="188">
        <v>1</v>
      </c>
    </row>
    <row r="17" spans="1:27" s="140" customFormat="1" ht="40.5" customHeight="1">
      <c r="A17" s="44">
        <f t="shared" si="0"/>
        <v>6</v>
      </c>
      <c r="B17" s="60"/>
      <c r="C17" s="189"/>
      <c r="D17" s="206" t="s">
        <v>211</v>
      </c>
      <c r="E17" s="204" t="s">
        <v>212</v>
      </c>
      <c r="F17" s="255">
        <v>2</v>
      </c>
      <c r="G17" s="207" t="s">
        <v>213</v>
      </c>
      <c r="H17" s="204" t="s">
        <v>214</v>
      </c>
      <c r="I17" s="255" t="s">
        <v>76</v>
      </c>
      <c r="J17" s="255" t="s">
        <v>76</v>
      </c>
      <c r="K17" s="158" t="s">
        <v>89</v>
      </c>
      <c r="L17" s="137">
        <v>170.5</v>
      </c>
      <c r="M17" s="138">
        <f t="shared" si="1"/>
        <v>68.2</v>
      </c>
      <c r="N17" s="45">
        <f t="shared" si="2"/>
        <v>6</v>
      </c>
      <c r="O17" s="137">
        <v>6.9</v>
      </c>
      <c r="P17" s="137">
        <v>6.9</v>
      </c>
      <c r="Q17" s="137">
        <v>7</v>
      </c>
      <c r="R17" s="137">
        <v>7</v>
      </c>
      <c r="S17" s="137">
        <f t="shared" si="3"/>
        <v>27.8</v>
      </c>
      <c r="T17" s="138">
        <f t="shared" si="4"/>
        <v>69.5</v>
      </c>
      <c r="U17" s="45">
        <f t="shared" si="5"/>
        <v>5</v>
      </c>
      <c r="V17" s="139"/>
      <c r="W17" s="139"/>
      <c r="X17" s="137">
        <f t="shared" si="6"/>
        <v>198.3</v>
      </c>
      <c r="Y17" s="141"/>
      <c r="Z17" s="138">
        <f t="shared" si="7"/>
        <v>68.849999999999994</v>
      </c>
      <c r="AA17" s="188">
        <v>2</v>
      </c>
    </row>
    <row r="18" spans="1:27" s="140" customFormat="1" ht="40.5" customHeight="1">
      <c r="A18" s="44">
        <f t="shared" si="0"/>
        <v>7</v>
      </c>
      <c r="B18" s="60"/>
      <c r="C18" s="189"/>
      <c r="D18" s="206" t="s">
        <v>84</v>
      </c>
      <c r="E18" s="204" t="s">
        <v>78</v>
      </c>
      <c r="F18" s="255">
        <v>2</v>
      </c>
      <c r="G18" s="207" t="s">
        <v>260</v>
      </c>
      <c r="H18" s="204" t="s">
        <v>261</v>
      </c>
      <c r="I18" s="255" t="s">
        <v>47</v>
      </c>
      <c r="J18" s="255" t="s">
        <v>46</v>
      </c>
      <c r="K18" s="222" t="s">
        <v>85</v>
      </c>
      <c r="L18" s="137">
        <v>174</v>
      </c>
      <c r="M18" s="138">
        <f t="shared" si="1"/>
        <v>69.599999999999994</v>
      </c>
      <c r="N18" s="45">
        <f t="shared" si="2"/>
        <v>4</v>
      </c>
      <c r="O18" s="137">
        <v>6.6</v>
      </c>
      <c r="P18" s="137">
        <v>6.6</v>
      </c>
      <c r="Q18" s="137">
        <v>6.8</v>
      </c>
      <c r="R18" s="137">
        <v>6.6</v>
      </c>
      <c r="S18" s="137">
        <f t="shared" si="3"/>
        <v>26.6</v>
      </c>
      <c r="T18" s="138">
        <f t="shared" si="4"/>
        <v>66.5</v>
      </c>
      <c r="U18" s="45">
        <f t="shared" si="5"/>
        <v>8</v>
      </c>
      <c r="V18" s="139"/>
      <c r="W18" s="139"/>
      <c r="X18" s="137">
        <f t="shared" si="6"/>
        <v>200.6</v>
      </c>
      <c r="Y18" s="141"/>
      <c r="Z18" s="138">
        <f t="shared" si="7"/>
        <v>68.05</v>
      </c>
      <c r="AA18" s="188">
        <v>2</v>
      </c>
    </row>
    <row r="19" spans="1:27" s="140" customFormat="1" ht="40.5" customHeight="1">
      <c r="A19" s="44">
        <f t="shared" si="0"/>
        <v>8</v>
      </c>
      <c r="B19" s="60"/>
      <c r="C19" s="189"/>
      <c r="D19" s="206" t="s">
        <v>145</v>
      </c>
      <c r="E19" s="204" t="s">
        <v>110</v>
      </c>
      <c r="F19" s="255" t="s">
        <v>57</v>
      </c>
      <c r="G19" s="207" t="s">
        <v>358</v>
      </c>
      <c r="H19" s="204" t="s">
        <v>250</v>
      </c>
      <c r="I19" s="255" t="s">
        <v>251</v>
      </c>
      <c r="J19" s="255" t="s">
        <v>46</v>
      </c>
      <c r="K19" s="222" t="s">
        <v>85</v>
      </c>
      <c r="L19" s="137">
        <v>163.5</v>
      </c>
      <c r="M19" s="138">
        <f t="shared" si="1"/>
        <v>65.400000000000006</v>
      </c>
      <c r="N19" s="45">
        <f t="shared" si="2"/>
        <v>8</v>
      </c>
      <c r="O19" s="137">
        <v>6.6</v>
      </c>
      <c r="P19" s="137">
        <v>6.8</v>
      </c>
      <c r="Q19" s="137">
        <v>6.7</v>
      </c>
      <c r="R19" s="137">
        <v>6.7</v>
      </c>
      <c r="S19" s="137">
        <f t="shared" si="3"/>
        <v>26.799999999999997</v>
      </c>
      <c r="T19" s="138">
        <f t="shared" si="4"/>
        <v>66.999999999999986</v>
      </c>
      <c r="U19" s="45">
        <f t="shared" si="5"/>
        <v>7</v>
      </c>
      <c r="V19" s="139"/>
      <c r="W19" s="139"/>
      <c r="X19" s="137">
        <f t="shared" si="6"/>
        <v>190.3</v>
      </c>
      <c r="Y19" s="141"/>
      <c r="Z19" s="138">
        <f t="shared" si="7"/>
        <v>66.199999999999989</v>
      </c>
      <c r="AA19" s="188">
        <v>3</v>
      </c>
    </row>
    <row r="20" spans="1:27" s="140" customFormat="1" ht="40.5" customHeight="1">
      <c r="A20" s="44">
        <f t="shared" si="0"/>
        <v>9</v>
      </c>
      <c r="B20" s="60"/>
      <c r="C20" s="189"/>
      <c r="D20" s="206" t="s">
        <v>146</v>
      </c>
      <c r="E20" s="204" t="s">
        <v>118</v>
      </c>
      <c r="F20" s="255">
        <v>3</v>
      </c>
      <c r="G20" s="207" t="s">
        <v>140</v>
      </c>
      <c r="H20" s="204" t="s">
        <v>112</v>
      </c>
      <c r="I20" s="255" t="s">
        <v>47</v>
      </c>
      <c r="J20" s="255" t="s">
        <v>46</v>
      </c>
      <c r="K20" s="222" t="s">
        <v>85</v>
      </c>
      <c r="L20" s="137">
        <v>161.5</v>
      </c>
      <c r="M20" s="138">
        <f t="shared" si="1"/>
        <v>64.599999999999994</v>
      </c>
      <c r="N20" s="45">
        <f t="shared" si="2"/>
        <v>9</v>
      </c>
      <c r="O20" s="137">
        <v>6.6</v>
      </c>
      <c r="P20" s="137">
        <v>6.6</v>
      </c>
      <c r="Q20" s="137">
        <v>6.7</v>
      </c>
      <c r="R20" s="137">
        <v>6.6</v>
      </c>
      <c r="S20" s="137">
        <f t="shared" si="3"/>
        <v>26.5</v>
      </c>
      <c r="T20" s="138">
        <f t="shared" si="4"/>
        <v>66.25</v>
      </c>
      <c r="U20" s="45">
        <f t="shared" si="5"/>
        <v>9</v>
      </c>
      <c r="V20" s="139"/>
      <c r="W20" s="139"/>
      <c r="X20" s="137">
        <f t="shared" si="6"/>
        <v>188</v>
      </c>
      <c r="Y20" s="141"/>
      <c r="Z20" s="138">
        <f t="shared" si="7"/>
        <v>65.424999999999997</v>
      </c>
      <c r="AA20" s="188">
        <v>3</v>
      </c>
    </row>
    <row r="21" spans="1:27" s="140" customFormat="1" ht="40.5" customHeight="1">
      <c r="A21" s="44">
        <f t="shared" si="0"/>
        <v>10</v>
      </c>
      <c r="B21" s="60"/>
      <c r="C21" s="189"/>
      <c r="D21" s="217" t="s">
        <v>133</v>
      </c>
      <c r="E21" s="218" t="s">
        <v>129</v>
      </c>
      <c r="F21" s="219" t="s">
        <v>57</v>
      </c>
      <c r="G21" s="220" t="s">
        <v>239</v>
      </c>
      <c r="H21" s="218" t="s">
        <v>130</v>
      </c>
      <c r="I21" s="219" t="s">
        <v>131</v>
      </c>
      <c r="J21" s="219" t="s">
        <v>132</v>
      </c>
      <c r="K21" s="222" t="s">
        <v>238</v>
      </c>
      <c r="L21" s="137">
        <v>160</v>
      </c>
      <c r="M21" s="138">
        <f t="shared" si="1"/>
        <v>64</v>
      </c>
      <c r="N21" s="45">
        <f t="shared" si="2"/>
        <v>10</v>
      </c>
      <c r="O21" s="137">
        <v>6.6</v>
      </c>
      <c r="P21" s="137">
        <v>6.5</v>
      </c>
      <c r="Q21" s="137">
        <v>6.6</v>
      </c>
      <c r="R21" s="137">
        <v>6.6</v>
      </c>
      <c r="S21" s="137">
        <f t="shared" si="3"/>
        <v>26.299999999999997</v>
      </c>
      <c r="T21" s="138">
        <f t="shared" si="4"/>
        <v>65.749999999999986</v>
      </c>
      <c r="U21" s="45">
        <f t="shared" si="5"/>
        <v>10</v>
      </c>
      <c r="V21" s="139"/>
      <c r="W21" s="139"/>
      <c r="X21" s="137">
        <f t="shared" si="6"/>
        <v>186.3</v>
      </c>
      <c r="Y21" s="141"/>
      <c r="Z21" s="138">
        <f t="shared" si="7"/>
        <v>64.875</v>
      </c>
      <c r="AA21" s="188" t="s">
        <v>58</v>
      </c>
    </row>
    <row r="22" spans="1:27" s="140" customFormat="1" ht="40.5" customHeight="1">
      <c r="A22" s="44">
        <f t="shared" si="0"/>
        <v>11</v>
      </c>
      <c r="B22" s="60"/>
      <c r="C22" s="189"/>
      <c r="D22" s="206" t="s">
        <v>146</v>
      </c>
      <c r="E22" s="204" t="s">
        <v>118</v>
      </c>
      <c r="F22" s="255">
        <v>3</v>
      </c>
      <c r="G22" s="207" t="s">
        <v>257</v>
      </c>
      <c r="H22" s="204" t="s">
        <v>258</v>
      </c>
      <c r="I22" s="255" t="s">
        <v>47</v>
      </c>
      <c r="J22" s="255" t="s">
        <v>46</v>
      </c>
      <c r="K22" s="222" t="s">
        <v>85</v>
      </c>
      <c r="L22" s="137">
        <v>153</v>
      </c>
      <c r="M22" s="138">
        <f t="shared" si="1"/>
        <v>61.2</v>
      </c>
      <c r="N22" s="45">
        <f t="shared" si="2"/>
        <v>11</v>
      </c>
      <c r="O22" s="137">
        <v>6.8</v>
      </c>
      <c r="P22" s="137">
        <v>6.4</v>
      </c>
      <c r="Q22" s="137">
        <v>6.5</v>
      </c>
      <c r="R22" s="137">
        <v>6.6</v>
      </c>
      <c r="S22" s="137">
        <f t="shared" si="3"/>
        <v>26.299999999999997</v>
      </c>
      <c r="T22" s="138">
        <f t="shared" si="4"/>
        <v>65.749999999999986</v>
      </c>
      <c r="U22" s="45">
        <f t="shared" si="5"/>
        <v>10</v>
      </c>
      <c r="V22" s="139"/>
      <c r="W22" s="139"/>
      <c r="X22" s="137">
        <f t="shared" si="6"/>
        <v>179.3</v>
      </c>
      <c r="Y22" s="141"/>
      <c r="Z22" s="138">
        <f t="shared" si="7"/>
        <v>63.474999999999994</v>
      </c>
      <c r="AA22" s="188" t="s">
        <v>58</v>
      </c>
    </row>
    <row r="23" spans="1:27" s="140" customFormat="1" ht="36" customHeight="1">
      <c r="A23" s="55"/>
      <c r="B23" s="61"/>
      <c r="C23" s="61"/>
      <c r="D23" s="105"/>
      <c r="E23" s="49"/>
      <c r="F23" s="62"/>
      <c r="G23" s="63"/>
      <c r="H23" s="106"/>
      <c r="I23" s="107"/>
      <c r="J23" s="108"/>
      <c r="K23" s="106"/>
      <c r="L23" s="142"/>
      <c r="M23" s="143"/>
      <c r="N23" s="56"/>
      <c r="O23" s="142"/>
      <c r="P23" s="143"/>
      <c r="Q23" s="56"/>
      <c r="R23" s="142"/>
      <c r="S23" s="142"/>
      <c r="T23" s="143"/>
      <c r="U23" s="56"/>
      <c r="V23" s="144"/>
      <c r="W23" s="144"/>
      <c r="X23" s="142"/>
      <c r="Y23" s="145"/>
      <c r="Z23" s="143"/>
      <c r="AA23" s="146"/>
    </row>
    <row r="24" spans="1:27" s="64" customFormat="1" ht="36.75" customHeight="1">
      <c r="A24" s="87"/>
      <c r="B24" s="87"/>
      <c r="C24" s="87"/>
      <c r="D24" s="87" t="s">
        <v>16</v>
      </c>
      <c r="E24" s="87"/>
      <c r="F24" s="87"/>
      <c r="G24" s="87"/>
      <c r="H24" s="87"/>
      <c r="J24" s="87"/>
      <c r="K24" s="92" t="s">
        <v>65</v>
      </c>
      <c r="L24" s="11"/>
      <c r="M24" s="12"/>
      <c r="N24" s="87"/>
      <c r="O24" s="88"/>
      <c r="P24" s="89"/>
      <c r="Q24" s="87"/>
      <c r="R24" s="88"/>
      <c r="S24" s="89"/>
      <c r="T24" s="87"/>
      <c r="U24" s="87"/>
      <c r="V24" s="87"/>
      <c r="W24" s="87"/>
      <c r="X24" s="87"/>
      <c r="Y24" s="89"/>
      <c r="Z24" s="87"/>
    </row>
    <row r="25" spans="1:27" s="64" customFormat="1">
      <c r="A25" s="87"/>
      <c r="B25" s="87"/>
      <c r="C25" s="87"/>
      <c r="D25" s="87"/>
      <c r="E25" s="87"/>
      <c r="F25" s="87"/>
      <c r="G25" s="87"/>
      <c r="H25" s="87"/>
      <c r="J25" s="87"/>
      <c r="K25" s="92"/>
      <c r="L25" s="11"/>
      <c r="M25" s="12"/>
      <c r="N25" s="87"/>
      <c r="O25" s="88"/>
      <c r="P25" s="89"/>
      <c r="Q25" s="87"/>
      <c r="R25" s="88"/>
      <c r="S25" s="89"/>
      <c r="T25" s="87"/>
      <c r="U25" s="87"/>
      <c r="V25" s="87"/>
      <c r="W25" s="87"/>
      <c r="X25" s="87"/>
      <c r="Y25" s="89"/>
      <c r="Z25" s="87"/>
    </row>
    <row r="26" spans="1:27" s="64" customFormat="1" ht="36.75" customHeight="1">
      <c r="A26" s="87"/>
      <c r="B26" s="87"/>
      <c r="C26" s="87"/>
      <c r="D26" s="87" t="s">
        <v>9</v>
      </c>
      <c r="E26" s="87"/>
      <c r="F26" s="87"/>
      <c r="G26" s="87"/>
      <c r="H26" s="87"/>
      <c r="J26" s="87"/>
      <c r="K26" s="1" t="s">
        <v>286</v>
      </c>
      <c r="L26" s="11"/>
      <c r="M26" s="13"/>
      <c r="O26" s="88"/>
      <c r="P26" s="89"/>
      <c r="Q26" s="87"/>
      <c r="R26" s="88"/>
      <c r="S26" s="89"/>
      <c r="T26" s="87"/>
      <c r="U26" s="87"/>
      <c r="V26" s="87"/>
      <c r="W26" s="87"/>
      <c r="X26" s="87"/>
      <c r="Y26" s="89"/>
      <c r="Z26" s="87"/>
    </row>
    <row r="27" spans="1:27">
      <c r="L27" s="24"/>
      <c r="M27" s="23"/>
      <c r="O27" s="122"/>
      <c r="P27" s="122"/>
      <c r="R27" s="122"/>
      <c r="S27" s="122"/>
      <c r="T27" s="122"/>
      <c r="Z27" s="122"/>
    </row>
    <row r="28" spans="1:27">
      <c r="K28" s="23"/>
      <c r="L28" s="24"/>
      <c r="M28" s="23"/>
      <c r="O28" s="122"/>
      <c r="P28" s="122"/>
      <c r="R28" s="122"/>
      <c r="S28" s="122"/>
      <c r="T28" s="122"/>
      <c r="Z28" s="122"/>
    </row>
  </sheetData>
  <protectedRanges>
    <protectedRange sqref="K12" name="Диапазон1_3_1_1_3_11_1_1_3_1_1_2_1_3_2_3_4_1_3_1_1_7_3_2"/>
  </protectedRanges>
  <sortState xmlns:xlrd2="http://schemas.microsoft.com/office/spreadsheetml/2017/richdata2" ref="A12:AA22">
    <sortCondition descending="1" ref="Z12:Z22"/>
  </sortState>
  <mergeCells count="26">
    <mergeCell ref="F9:F11"/>
    <mergeCell ref="A1:AA1"/>
    <mergeCell ref="A2:AA2"/>
    <mergeCell ref="A3:AA3"/>
    <mergeCell ref="A4:AA4"/>
    <mergeCell ref="A5:AA5"/>
    <mergeCell ref="A6:AA6"/>
    <mergeCell ref="A9:A11"/>
    <mergeCell ref="B9:B11"/>
    <mergeCell ref="C9:C11"/>
    <mergeCell ref="D9:D11"/>
    <mergeCell ref="E9:E11"/>
    <mergeCell ref="AA9:AA11"/>
    <mergeCell ref="G9:G11"/>
    <mergeCell ref="H9:H11"/>
    <mergeCell ref="I9:I11"/>
    <mergeCell ref="K9:K11"/>
    <mergeCell ref="L9:N9"/>
    <mergeCell ref="O9:U9"/>
    <mergeCell ref="L10:N10"/>
    <mergeCell ref="O10:U10"/>
    <mergeCell ref="V9:V11"/>
    <mergeCell ref="W9:W11"/>
    <mergeCell ref="X9:X11"/>
    <mergeCell ref="Y9:Y11"/>
    <mergeCell ref="Z9:Z11"/>
  </mergeCells>
  <pageMargins left="0.26" right="0.15748031496062992" top="0.23622047244094491" bottom="0.15748031496062992" header="0.23622047244094491" footer="0.15748031496062992"/>
  <pageSetup paperSize="9" scale="64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AA22"/>
  <sheetViews>
    <sheetView view="pageBreakPreview" zoomScale="75" zoomScaleSheetLayoutView="75" workbookViewId="0">
      <selection activeCell="K16" sqref="K16"/>
    </sheetView>
  </sheetViews>
  <sheetFormatPr defaultColWidth="9.16796875" defaultRowHeight="12.75"/>
  <cols>
    <col min="1" max="1" width="4.98828125" style="122" customWidth="1"/>
    <col min="2" max="3" width="4.71875" style="122" hidden="1" customWidth="1"/>
    <col min="4" max="4" width="19.95703125" style="122" customWidth="1"/>
    <col min="5" max="5" width="10.11328125" style="122" customWidth="1"/>
    <col min="6" max="6" width="5.93359375" style="122" customWidth="1"/>
    <col min="7" max="7" width="34.38671875" style="122" customWidth="1"/>
    <col min="8" max="8" width="10.515625" style="122" customWidth="1"/>
    <col min="9" max="9" width="16.98828125" style="122" customWidth="1"/>
    <col min="10" max="10" width="12.67578125" style="122" hidden="1" customWidth="1"/>
    <col min="11" max="11" width="24.54296875" style="122" customWidth="1"/>
    <col min="12" max="12" width="6.3359375" style="147" customWidth="1"/>
    <col min="13" max="13" width="8.76171875" style="148" customWidth="1"/>
    <col min="14" max="14" width="3.91015625" style="122" customWidth="1"/>
    <col min="15" max="15" width="6.875" style="147" hidden="1" customWidth="1"/>
    <col min="16" max="16" width="6.875" style="148" customWidth="1"/>
    <col min="17" max="17" width="6.875" style="122" customWidth="1"/>
    <col min="18" max="19" width="6.875" style="147" customWidth="1"/>
    <col min="20" max="20" width="8.76171875" style="148" customWidth="1"/>
    <col min="21" max="21" width="3.7734375" style="122" customWidth="1"/>
    <col min="22" max="23" width="4.8515625" style="122" customWidth="1"/>
    <col min="24" max="24" width="6.3359375" style="122" customWidth="1"/>
    <col min="25" max="25" width="6.7421875" style="122" hidden="1" customWidth="1"/>
    <col min="26" max="26" width="9.70703125" style="148" customWidth="1"/>
    <col min="27" max="27" width="7.953125" style="122" customWidth="1"/>
    <col min="28" max="16384" width="9.16796875" style="122"/>
  </cols>
  <sheetData>
    <row r="1" spans="1:27" ht="68.25" customHeight="1">
      <c r="A1" s="298" t="s">
        <v>407</v>
      </c>
      <c r="B1" s="298"/>
      <c r="C1" s="298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</row>
    <row r="2" spans="1:27" ht="19.5" hidden="1" customHeight="1">
      <c r="A2" s="298"/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</row>
    <row r="3" spans="1:27" s="123" customFormat="1" ht="15.95" customHeight="1">
      <c r="A3" s="297" t="s">
        <v>200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</row>
    <row r="4" spans="1:27" s="124" customFormat="1" ht="15.95" customHeight="1">
      <c r="A4" s="267" t="s">
        <v>26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</row>
    <row r="5" spans="1:27" s="125" customFormat="1" ht="21" customHeight="1">
      <c r="A5" s="300" t="s">
        <v>377</v>
      </c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1"/>
      <c r="W5" s="301"/>
      <c r="X5" s="301"/>
      <c r="Y5" s="301"/>
      <c r="Z5" s="301"/>
      <c r="AA5" s="301"/>
    </row>
    <row r="6" spans="1:27" ht="19.149999999999999" customHeight="1">
      <c r="A6" s="302" t="s">
        <v>390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302"/>
      <c r="T6" s="302"/>
      <c r="U6" s="302"/>
      <c r="V6" s="302"/>
      <c r="W6" s="302"/>
      <c r="X6" s="302"/>
      <c r="Y6" s="302"/>
      <c r="Z6" s="302"/>
      <c r="AA6" s="302"/>
    </row>
    <row r="7" spans="1:27" ht="12.75" customHeight="1">
      <c r="A7" s="257"/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</row>
    <row r="8" spans="1:27" s="131" customFormat="1" ht="15" customHeight="1">
      <c r="A8" s="58" t="s">
        <v>147</v>
      </c>
      <c r="B8" s="126"/>
      <c r="C8" s="126"/>
      <c r="D8" s="127"/>
      <c r="E8" s="127"/>
      <c r="F8" s="127"/>
      <c r="G8" s="127"/>
      <c r="H8" s="127"/>
      <c r="I8" s="128"/>
      <c r="J8" s="128"/>
      <c r="K8" s="126"/>
      <c r="L8" s="129"/>
      <c r="M8" s="130"/>
      <c r="O8" s="129"/>
      <c r="P8" s="132"/>
      <c r="R8" s="129"/>
      <c r="S8" s="129"/>
      <c r="T8" s="132"/>
      <c r="Z8" s="176" t="s">
        <v>264</v>
      </c>
      <c r="AA8" s="133"/>
    </row>
    <row r="9" spans="1:27" s="47" customFormat="1" ht="20.100000000000001" customHeight="1">
      <c r="A9" s="289" t="s">
        <v>25</v>
      </c>
      <c r="B9" s="290" t="s">
        <v>2</v>
      </c>
      <c r="C9" s="286"/>
      <c r="D9" s="292" t="s">
        <v>14</v>
      </c>
      <c r="E9" s="292" t="s">
        <v>3</v>
      </c>
      <c r="F9" s="289" t="s">
        <v>13</v>
      </c>
      <c r="G9" s="292" t="s">
        <v>15</v>
      </c>
      <c r="H9" s="292" t="s">
        <v>3</v>
      </c>
      <c r="I9" s="292" t="s">
        <v>4</v>
      </c>
      <c r="J9" s="256"/>
      <c r="K9" s="292" t="s">
        <v>6</v>
      </c>
      <c r="L9" s="293" t="s">
        <v>39</v>
      </c>
      <c r="M9" s="293"/>
      <c r="N9" s="293"/>
      <c r="O9" s="294" t="s">
        <v>98</v>
      </c>
      <c r="P9" s="295"/>
      <c r="Q9" s="295"/>
      <c r="R9" s="295"/>
      <c r="S9" s="295"/>
      <c r="T9" s="295"/>
      <c r="U9" s="296"/>
      <c r="V9" s="283" t="s">
        <v>18</v>
      </c>
      <c r="W9" s="286" t="s">
        <v>148</v>
      </c>
      <c r="X9" s="289" t="s">
        <v>19</v>
      </c>
      <c r="Y9" s="290" t="s">
        <v>35</v>
      </c>
      <c r="Z9" s="291" t="s">
        <v>21</v>
      </c>
      <c r="AA9" s="291" t="s">
        <v>22</v>
      </c>
    </row>
    <row r="10" spans="1:27" s="47" customFormat="1" ht="20.100000000000001" customHeight="1">
      <c r="A10" s="289"/>
      <c r="B10" s="290"/>
      <c r="C10" s="287"/>
      <c r="D10" s="292"/>
      <c r="E10" s="292"/>
      <c r="F10" s="289"/>
      <c r="G10" s="292"/>
      <c r="H10" s="292"/>
      <c r="I10" s="292"/>
      <c r="J10" s="256"/>
      <c r="K10" s="292"/>
      <c r="L10" s="294" t="s">
        <v>40</v>
      </c>
      <c r="M10" s="295"/>
      <c r="N10" s="296"/>
      <c r="O10" s="294" t="s">
        <v>41</v>
      </c>
      <c r="P10" s="295"/>
      <c r="Q10" s="295"/>
      <c r="R10" s="295"/>
      <c r="S10" s="295"/>
      <c r="T10" s="295"/>
      <c r="U10" s="296"/>
      <c r="V10" s="284"/>
      <c r="W10" s="287"/>
      <c r="X10" s="289"/>
      <c r="Y10" s="290"/>
      <c r="Z10" s="291"/>
      <c r="AA10" s="291"/>
    </row>
    <row r="11" spans="1:27" s="47" customFormat="1" ht="71.25" customHeight="1">
      <c r="A11" s="289"/>
      <c r="B11" s="290"/>
      <c r="C11" s="288"/>
      <c r="D11" s="292"/>
      <c r="E11" s="292"/>
      <c r="F11" s="289"/>
      <c r="G11" s="292"/>
      <c r="H11" s="292"/>
      <c r="I11" s="292"/>
      <c r="J11" s="256"/>
      <c r="K11" s="292"/>
      <c r="L11" s="134" t="s">
        <v>23</v>
      </c>
      <c r="M11" s="135" t="s">
        <v>24</v>
      </c>
      <c r="N11" s="136" t="s">
        <v>25</v>
      </c>
      <c r="O11" s="14" t="s">
        <v>42</v>
      </c>
      <c r="P11" s="14" t="s">
        <v>43</v>
      </c>
      <c r="Q11" s="14" t="s">
        <v>44</v>
      </c>
      <c r="R11" s="14" t="s">
        <v>45</v>
      </c>
      <c r="S11" s="14" t="s">
        <v>23</v>
      </c>
      <c r="T11" s="135" t="s">
        <v>24</v>
      </c>
      <c r="U11" s="136" t="s">
        <v>25</v>
      </c>
      <c r="V11" s="285"/>
      <c r="W11" s="288"/>
      <c r="X11" s="289"/>
      <c r="Y11" s="290"/>
      <c r="Z11" s="291"/>
      <c r="AA11" s="291"/>
    </row>
    <row r="12" spans="1:27" s="140" customFormat="1" ht="43.5" customHeight="1">
      <c r="A12" s="44">
        <f>RANK(Z12,Z$12:Z$16,0)</f>
        <v>1</v>
      </c>
      <c r="B12" s="60"/>
      <c r="C12" s="189"/>
      <c r="D12" s="206" t="s">
        <v>345</v>
      </c>
      <c r="E12" s="204" t="s">
        <v>346</v>
      </c>
      <c r="F12" s="255" t="s">
        <v>34</v>
      </c>
      <c r="G12" s="207" t="s">
        <v>347</v>
      </c>
      <c r="H12" s="204" t="s">
        <v>348</v>
      </c>
      <c r="I12" s="255" t="s">
        <v>349</v>
      </c>
      <c r="J12" s="255" t="s">
        <v>66</v>
      </c>
      <c r="K12" s="158" t="s">
        <v>191</v>
      </c>
      <c r="L12" s="137">
        <v>176</v>
      </c>
      <c r="M12" s="138">
        <f>L12/2.5-IF($W12=1,0.5,IF($W12=2,1,0))</f>
        <v>70.400000000000006</v>
      </c>
      <c r="N12" s="45">
        <f>RANK(M12,M$12:M$16,0)</f>
        <v>1</v>
      </c>
      <c r="O12" s="137"/>
      <c r="P12" s="137">
        <v>7.8</v>
      </c>
      <c r="Q12" s="137">
        <v>8.4</v>
      </c>
      <c r="R12" s="137">
        <v>8</v>
      </c>
      <c r="S12" s="137">
        <f>P12+Q12+R12*2</f>
        <v>32.200000000000003</v>
      </c>
      <c r="T12" s="138">
        <f>S12/0.4-IF($W12=1,0.5,IF($W12=2,1,0))</f>
        <v>80.5</v>
      </c>
      <c r="U12" s="45">
        <f>RANK(T12,T$12:T$16,0)</f>
        <v>1</v>
      </c>
      <c r="V12" s="139"/>
      <c r="W12" s="139"/>
      <c r="X12" s="137">
        <f>L12+S12</f>
        <v>208.2</v>
      </c>
      <c r="Y12" s="141"/>
      <c r="Z12" s="138">
        <f>(M12+T12)/2-IF($V12=1,0.5,IF($V12=2,1.5,0))</f>
        <v>75.45</v>
      </c>
      <c r="AA12" s="188" t="s">
        <v>97</v>
      </c>
    </row>
    <row r="13" spans="1:27" s="140" customFormat="1" ht="43.5" customHeight="1">
      <c r="A13" s="44">
        <f>RANK(Z13,Z$12:Z$16,0)</f>
        <v>2</v>
      </c>
      <c r="B13" s="60"/>
      <c r="C13" s="189"/>
      <c r="D13" s="217" t="s">
        <v>280</v>
      </c>
      <c r="E13" s="157" t="s">
        <v>281</v>
      </c>
      <c r="F13" s="150" t="s">
        <v>58</v>
      </c>
      <c r="G13" s="254" t="s">
        <v>282</v>
      </c>
      <c r="H13" s="157" t="s">
        <v>283</v>
      </c>
      <c r="I13" s="150" t="s">
        <v>284</v>
      </c>
      <c r="J13" s="255" t="s">
        <v>285</v>
      </c>
      <c r="K13" s="150" t="s">
        <v>86</v>
      </c>
      <c r="L13" s="137">
        <v>167.5</v>
      </c>
      <c r="M13" s="138">
        <f>L13/2.5-IF($W13=1,0.5,IF($W13=2,1,0))</f>
        <v>67</v>
      </c>
      <c r="N13" s="45">
        <f>RANK(M13,M$12:M$16,0)</f>
        <v>2</v>
      </c>
      <c r="O13" s="137"/>
      <c r="P13" s="137">
        <v>6.8</v>
      </c>
      <c r="Q13" s="137">
        <v>6.6</v>
      </c>
      <c r="R13" s="137">
        <v>7</v>
      </c>
      <c r="S13" s="137">
        <f>P13+Q13+R13*2</f>
        <v>27.4</v>
      </c>
      <c r="T13" s="138">
        <f>S13/0.4-IF($W13=1,0.5,IF($W13=2,1,0))</f>
        <v>68.499999999999986</v>
      </c>
      <c r="U13" s="45">
        <f>RANK(T13,T$12:T$16,0)</f>
        <v>2</v>
      </c>
      <c r="V13" s="139"/>
      <c r="W13" s="139"/>
      <c r="X13" s="137">
        <f>L13+S13</f>
        <v>194.9</v>
      </c>
      <c r="Y13" s="141"/>
      <c r="Z13" s="138">
        <f>(M13+T13)/2-IF($V13=1,0.5,IF($V13=2,1.5,0))</f>
        <v>67.75</v>
      </c>
      <c r="AA13" s="188" t="s">
        <v>97</v>
      </c>
    </row>
    <row r="14" spans="1:27" s="140" customFormat="1" ht="43.5" customHeight="1">
      <c r="A14" s="44">
        <f>RANK(Z14,Z$12:Z$16,0)</f>
        <v>3</v>
      </c>
      <c r="B14" s="60"/>
      <c r="C14" s="189"/>
      <c r="D14" s="206" t="s">
        <v>136</v>
      </c>
      <c r="E14" s="204" t="s">
        <v>116</v>
      </c>
      <c r="F14" s="255" t="s">
        <v>8</v>
      </c>
      <c r="G14" s="207" t="s">
        <v>137</v>
      </c>
      <c r="H14" s="204" t="s">
        <v>117</v>
      </c>
      <c r="I14" s="255" t="s">
        <v>64</v>
      </c>
      <c r="J14" s="255" t="s">
        <v>66</v>
      </c>
      <c r="K14" s="158" t="s">
        <v>96</v>
      </c>
      <c r="L14" s="137">
        <v>163.5</v>
      </c>
      <c r="M14" s="138">
        <f>L14/2.5-IF($W14=1,0.5,IF($W14=2,1,0))</f>
        <v>65.400000000000006</v>
      </c>
      <c r="N14" s="45">
        <f>RANK(M14,M$12:M$16,0)</f>
        <v>4</v>
      </c>
      <c r="O14" s="137"/>
      <c r="P14" s="137">
        <v>6.7</v>
      </c>
      <c r="Q14" s="137">
        <v>6.9</v>
      </c>
      <c r="R14" s="137">
        <v>6.7</v>
      </c>
      <c r="S14" s="137">
        <f>P14+Q14+R14*2</f>
        <v>27</v>
      </c>
      <c r="T14" s="138">
        <f>S14/0.4-IF($W14=1,0.5,IF($W14=2,1,0))</f>
        <v>67.5</v>
      </c>
      <c r="U14" s="45">
        <f>RANK(T14,T$12:T$16,0)</f>
        <v>3</v>
      </c>
      <c r="V14" s="139"/>
      <c r="W14" s="139"/>
      <c r="X14" s="137">
        <f>L14+S14</f>
        <v>190.5</v>
      </c>
      <c r="Y14" s="141"/>
      <c r="Z14" s="138">
        <f>(M14+T14)/2-IF($V14=1,0.5,IF($V14=2,1.5,0))</f>
        <v>66.45</v>
      </c>
      <c r="AA14" s="188" t="s">
        <v>97</v>
      </c>
    </row>
    <row r="15" spans="1:27" s="140" customFormat="1" ht="43.5" customHeight="1">
      <c r="A15" s="44">
        <f>RANK(Z15,Z$12:Z$16,0)</f>
        <v>4</v>
      </c>
      <c r="B15" s="60"/>
      <c r="C15" s="189"/>
      <c r="D15" s="149" t="s">
        <v>294</v>
      </c>
      <c r="E15" s="157" t="s">
        <v>295</v>
      </c>
      <c r="F15" s="255" t="s">
        <v>8</v>
      </c>
      <c r="G15" s="207" t="s">
        <v>296</v>
      </c>
      <c r="H15" s="204" t="s">
        <v>297</v>
      </c>
      <c r="I15" s="255" t="s">
        <v>298</v>
      </c>
      <c r="J15" s="255" t="s">
        <v>293</v>
      </c>
      <c r="K15" s="150" t="s">
        <v>375</v>
      </c>
      <c r="L15" s="137">
        <v>164</v>
      </c>
      <c r="M15" s="138">
        <f>L15/2.5-IF($W15=1,0.5,IF($W15=2,1,0))</f>
        <v>65.599999999999994</v>
      </c>
      <c r="N15" s="45">
        <f>RANK(M15,M$12:M$16,0)</f>
        <v>3</v>
      </c>
      <c r="O15" s="137"/>
      <c r="P15" s="137">
        <v>6.7</v>
      </c>
      <c r="Q15" s="137">
        <v>6.5</v>
      </c>
      <c r="R15" s="137">
        <v>6.6</v>
      </c>
      <c r="S15" s="137">
        <f>P15+Q15+R15*2</f>
        <v>26.4</v>
      </c>
      <c r="T15" s="138">
        <f>S15/0.4-IF($W15=1,0.5,IF($W15=2,1,0))</f>
        <v>65.999999999999986</v>
      </c>
      <c r="U15" s="45">
        <f>RANK(T15,T$12:T$16,0)</f>
        <v>4</v>
      </c>
      <c r="V15" s="139"/>
      <c r="W15" s="139"/>
      <c r="X15" s="137">
        <f>L15+S15</f>
        <v>190.4</v>
      </c>
      <c r="Y15" s="141"/>
      <c r="Z15" s="138">
        <f>(M15+T15)/2-IF($V15=1,0.5,IF($V15=2,1.5,0))</f>
        <v>65.799999999999983</v>
      </c>
      <c r="AA15" s="188" t="s">
        <v>97</v>
      </c>
    </row>
    <row r="16" spans="1:27" s="140" customFormat="1" ht="43.5" customHeight="1">
      <c r="A16" s="44">
        <f>RANK(Z16,Z$12:Z$16,0)</f>
        <v>5</v>
      </c>
      <c r="B16" s="60"/>
      <c r="C16" s="189"/>
      <c r="D16" s="206" t="s">
        <v>336</v>
      </c>
      <c r="E16" s="204" t="s">
        <v>337</v>
      </c>
      <c r="F16" s="255" t="s">
        <v>8</v>
      </c>
      <c r="G16" s="207" t="s">
        <v>233</v>
      </c>
      <c r="H16" s="204" t="s">
        <v>169</v>
      </c>
      <c r="I16" s="255" t="s">
        <v>170</v>
      </c>
      <c r="J16" s="255" t="s">
        <v>166</v>
      </c>
      <c r="K16" s="158" t="s">
        <v>338</v>
      </c>
      <c r="L16" s="137">
        <v>157</v>
      </c>
      <c r="M16" s="138">
        <f>L16/2.5-IF($W16=1,0.5,IF($W16=2,1,0))</f>
        <v>62.8</v>
      </c>
      <c r="N16" s="45">
        <f>RANK(M16,M$12:M$16,0)</f>
        <v>5</v>
      </c>
      <c r="O16" s="137"/>
      <c r="P16" s="137">
        <v>6.5</v>
      </c>
      <c r="Q16" s="137">
        <v>6</v>
      </c>
      <c r="R16" s="137">
        <v>6.3</v>
      </c>
      <c r="S16" s="137">
        <f>P16+Q16+R16*2</f>
        <v>25.1</v>
      </c>
      <c r="T16" s="138">
        <f>S16/0.4-IF($W16=1,0.5,IF($W16=2,1,0))</f>
        <v>62.75</v>
      </c>
      <c r="U16" s="45">
        <f>RANK(T16,T$12:T$16,0)</f>
        <v>5</v>
      </c>
      <c r="V16" s="139">
        <v>1</v>
      </c>
      <c r="W16" s="139"/>
      <c r="X16" s="137">
        <f>L16+S16</f>
        <v>182.1</v>
      </c>
      <c r="Y16" s="141"/>
      <c r="Z16" s="138">
        <f>(M16+T16)/2-IF($V16=1,0.5,IF($V16=2,1.5,0))</f>
        <v>62.274999999999999</v>
      </c>
      <c r="AA16" s="188" t="s">
        <v>97</v>
      </c>
    </row>
    <row r="17" spans="1:27" s="140" customFormat="1" ht="58.5" customHeight="1">
      <c r="A17" s="55"/>
      <c r="B17" s="61"/>
      <c r="C17" s="61"/>
      <c r="D17" s="105"/>
      <c r="E17" s="49"/>
      <c r="F17" s="62"/>
      <c r="G17" s="63"/>
      <c r="H17" s="106"/>
      <c r="I17" s="107"/>
      <c r="J17" s="108"/>
      <c r="K17" s="106"/>
      <c r="L17" s="142"/>
      <c r="M17" s="143"/>
      <c r="N17" s="56"/>
      <c r="O17" s="142"/>
      <c r="P17" s="143"/>
      <c r="Q17" s="56"/>
      <c r="R17" s="142"/>
      <c r="S17" s="142"/>
      <c r="T17" s="143"/>
      <c r="U17" s="56"/>
      <c r="V17" s="144"/>
      <c r="W17" s="144"/>
      <c r="X17" s="142"/>
      <c r="Y17" s="145"/>
      <c r="Z17" s="143"/>
      <c r="AA17" s="146"/>
    </row>
    <row r="18" spans="1:27" s="64" customFormat="1" ht="36.75" customHeight="1">
      <c r="A18" s="87"/>
      <c r="B18" s="87"/>
      <c r="C18" s="87"/>
      <c r="D18" s="87" t="s">
        <v>16</v>
      </c>
      <c r="E18" s="87"/>
      <c r="F18" s="87"/>
      <c r="G18" s="87"/>
      <c r="H18" s="87"/>
      <c r="J18" s="87"/>
      <c r="K18" s="92" t="s">
        <v>65</v>
      </c>
      <c r="L18" s="11"/>
      <c r="M18" s="12"/>
      <c r="N18" s="87"/>
      <c r="O18" s="88"/>
      <c r="P18" s="89"/>
      <c r="Q18" s="87"/>
      <c r="R18" s="88"/>
      <c r="S18" s="89"/>
      <c r="T18" s="87"/>
      <c r="U18" s="87"/>
      <c r="V18" s="87"/>
      <c r="W18" s="87"/>
      <c r="X18" s="87"/>
      <c r="Y18" s="89"/>
      <c r="Z18" s="87"/>
    </row>
    <row r="19" spans="1:27" s="64" customFormat="1">
      <c r="A19" s="87"/>
      <c r="B19" s="87"/>
      <c r="C19" s="87"/>
      <c r="D19" s="87"/>
      <c r="E19" s="87"/>
      <c r="F19" s="87"/>
      <c r="G19" s="87"/>
      <c r="H19" s="87"/>
      <c r="J19" s="87"/>
      <c r="K19" s="92"/>
      <c r="L19" s="11"/>
      <c r="M19" s="12"/>
      <c r="N19" s="87"/>
      <c r="O19" s="88"/>
      <c r="P19" s="89"/>
      <c r="Q19" s="87"/>
      <c r="R19" s="88"/>
      <c r="S19" s="89"/>
      <c r="T19" s="87"/>
      <c r="U19" s="87"/>
      <c r="V19" s="87"/>
      <c r="W19" s="87"/>
      <c r="X19" s="87"/>
      <c r="Y19" s="89"/>
      <c r="Z19" s="87"/>
    </row>
    <row r="20" spans="1:27" s="64" customFormat="1" ht="36.75" customHeight="1">
      <c r="A20" s="87"/>
      <c r="B20" s="87"/>
      <c r="C20" s="87"/>
      <c r="D20" s="87" t="s">
        <v>9</v>
      </c>
      <c r="E20" s="87"/>
      <c r="F20" s="87"/>
      <c r="G20" s="87"/>
      <c r="H20" s="87"/>
      <c r="J20" s="87"/>
      <c r="K20" s="1" t="s">
        <v>286</v>
      </c>
      <c r="L20" s="11"/>
      <c r="M20" s="13"/>
      <c r="O20" s="88"/>
      <c r="P20" s="89"/>
      <c r="Q20" s="87"/>
      <c r="R20" s="88"/>
      <c r="S20" s="89"/>
      <c r="T20" s="87"/>
      <c r="U20" s="87"/>
      <c r="V20" s="87"/>
      <c r="W20" s="87"/>
      <c r="X20" s="87"/>
      <c r="Y20" s="89"/>
      <c r="Z20" s="87"/>
    </row>
    <row r="21" spans="1:27">
      <c r="L21" s="24"/>
      <c r="M21" s="23"/>
      <c r="O21" s="122"/>
      <c r="P21" s="122"/>
      <c r="R21" s="122"/>
      <c r="S21" s="122"/>
      <c r="T21" s="122"/>
      <c r="Z21" s="122"/>
    </row>
    <row r="22" spans="1:27">
      <c r="K22" s="23"/>
      <c r="L22" s="24"/>
      <c r="M22" s="23"/>
      <c r="O22" s="122"/>
      <c r="P22" s="122"/>
      <c r="R22" s="122"/>
      <c r="S22" s="122"/>
      <c r="T22" s="122"/>
      <c r="Z22" s="122"/>
    </row>
  </sheetData>
  <sortState xmlns:xlrd2="http://schemas.microsoft.com/office/spreadsheetml/2017/richdata2" ref="A12:AA16">
    <sortCondition ref="A12:A16"/>
  </sortState>
  <mergeCells count="26">
    <mergeCell ref="V9:V11"/>
    <mergeCell ref="W9:W11"/>
    <mergeCell ref="X9:X11"/>
    <mergeCell ref="Y9:Y11"/>
    <mergeCell ref="Z9:Z11"/>
    <mergeCell ref="K9:K11"/>
    <mergeCell ref="L9:N9"/>
    <mergeCell ref="O9:U9"/>
    <mergeCell ref="L10:N10"/>
    <mergeCell ref="O10:U10"/>
    <mergeCell ref="F9:F11"/>
    <mergeCell ref="A1:AA1"/>
    <mergeCell ref="A2:AA2"/>
    <mergeCell ref="A3:AA3"/>
    <mergeCell ref="A4:AA4"/>
    <mergeCell ref="A5:AA5"/>
    <mergeCell ref="A6:AA6"/>
    <mergeCell ref="A9:A11"/>
    <mergeCell ref="B9:B11"/>
    <mergeCell ref="C9:C11"/>
    <mergeCell ref="D9:D11"/>
    <mergeCell ref="E9:E11"/>
    <mergeCell ref="AA9:AA11"/>
    <mergeCell ref="G9:G11"/>
    <mergeCell ref="H9:H11"/>
    <mergeCell ref="I9:I11"/>
  </mergeCells>
  <pageMargins left="0.26" right="0.15748031496062992" top="0.23622047244094491" bottom="0.15748031496062992" header="0.23622047244094491" footer="0.15748031496062992"/>
  <pageSetup paperSize="9"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30</vt:i4>
      </vt:variant>
    </vt:vector>
  </HeadingPairs>
  <TitlesOfParts>
    <vt:vector size="46" baseType="lpstr">
      <vt:lpstr>МЛ </vt:lpstr>
      <vt:lpstr>ОП1.3</vt:lpstr>
      <vt:lpstr>ОП1.3 оз</vt:lpstr>
      <vt:lpstr>ППА п</vt:lpstr>
      <vt:lpstr>ППА д</vt:lpstr>
      <vt:lpstr>ППА оз</vt:lpstr>
      <vt:lpstr>КПд п</vt:lpstr>
      <vt:lpstr>КПд</vt:lpstr>
      <vt:lpstr>КПд оз</vt:lpstr>
      <vt:lpstr>КП п</vt:lpstr>
      <vt:lpstr>ППю</vt:lpstr>
      <vt:lpstr>ППю оз</vt:lpstr>
      <vt:lpstr>ППю л</vt:lpstr>
      <vt:lpstr>КПюн</vt:lpstr>
      <vt:lpstr>Выбор</vt:lpstr>
      <vt:lpstr>Судейская</vt:lpstr>
      <vt:lpstr>Выбор!Заголовки_для_печати</vt:lpstr>
      <vt:lpstr>КП п!Заголовки_для_печати</vt:lpstr>
      <vt:lpstr>КПд!Заголовки_для_печати</vt:lpstr>
      <vt:lpstr>КПд оз!Заголовки_для_печати</vt:lpstr>
      <vt:lpstr>КПд п!Заголовки_для_печати</vt:lpstr>
      <vt:lpstr>КПюн!Заголовки_для_печати</vt:lpstr>
      <vt:lpstr>ОП1.3!Заголовки_для_печати</vt:lpstr>
      <vt:lpstr>ОП1.3 оз!Заголовки_для_печати</vt:lpstr>
      <vt:lpstr>ППА д!Заголовки_для_печати</vt:lpstr>
      <vt:lpstr>ППА оз!Заголовки_для_печати</vt:lpstr>
      <vt:lpstr>ППА п!Заголовки_для_печати</vt:lpstr>
      <vt:lpstr>ППю!Заголовки_для_печати</vt:lpstr>
      <vt:lpstr>ППю л!Заголовки_для_печати</vt:lpstr>
      <vt:lpstr>ППю оз!Заголовки_для_печати</vt:lpstr>
      <vt:lpstr>Выбор!Область_печати</vt:lpstr>
      <vt:lpstr>КП п!Область_печати</vt:lpstr>
      <vt:lpstr>КПд!Область_печати</vt:lpstr>
      <vt:lpstr>КПд оз!Область_печати</vt:lpstr>
      <vt:lpstr>КПд п!Область_печати</vt:lpstr>
      <vt:lpstr>КПюн!Область_печати</vt:lpstr>
      <vt:lpstr>МЛ !Область_печати</vt:lpstr>
      <vt:lpstr>ОП1.3!Область_печати</vt:lpstr>
      <vt:lpstr>ОП1.3 оз!Область_печати</vt:lpstr>
      <vt:lpstr>ППА д!Область_печати</vt:lpstr>
      <vt:lpstr>ППА оз!Область_печати</vt:lpstr>
      <vt:lpstr>ППА п!Область_печати</vt:lpstr>
      <vt:lpstr>ППю!Область_печати</vt:lpstr>
      <vt:lpstr>ППю л!Область_печати</vt:lpstr>
      <vt:lpstr>ППю оз!Область_печати</vt:lpstr>
      <vt:lpstr>Судейская!Область_печати</vt:lpstr>
    </vt:vector>
  </TitlesOfParts>
  <Company>ips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 </cp:lastModifiedBy>
  <cp:lastPrinted>2023-06-10T16:24:03Z</cp:lastPrinted>
  <dcterms:created xsi:type="dcterms:W3CDTF">2015-04-26T07:55:09Z</dcterms:created>
  <dcterms:modified xsi:type="dcterms:W3CDTF">2023-06-10T18:41:09Z</dcterms:modified>
</cp:coreProperties>
</file>