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Default Extension="wmf" ContentType="image/x-wmf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Default Extension="doc" ContentType="application/msword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16605" windowHeight="9375" tabRatio="933"/>
  </bookViews>
  <sheets>
    <sheet name="МЛ " sheetId="42" r:id="rId1"/>
    <sheet name="МЛ кл" sheetId="181" r:id="rId2"/>
    <sheet name="ОСФ кл" sheetId="152" r:id="rId3"/>
    <sheet name="ППд А п" sheetId="135" r:id="rId4"/>
    <sheet name="ППд А д" sheetId="178" r:id="rId5"/>
    <sheet name="ППд А оз" sheetId="176" r:id="rId6"/>
    <sheet name="КПд" sheetId="173" r:id="rId7"/>
    <sheet name="КПд оз" sheetId="177" r:id="rId8"/>
    <sheet name="МП" sheetId="166" r:id="rId9"/>
    <sheet name="ППюн оз" sheetId="148" r:id="rId10"/>
    <sheet name="Судейская" sheetId="30" r:id="rId11"/>
  </sheets>
  <definedNames>
    <definedName name="_xlnm._FilterDatabase" localSheetId="0" hidden="1">'МЛ '!$A$6:$L$27</definedName>
    <definedName name="_xlnm._FilterDatabase" localSheetId="1" hidden="1">'МЛ кл'!$A$6:$L$28</definedName>
    <definedName name="_xlnm.Print_Area" localSheetId="6">КПд!$A$1:$AA$17</definedName>
    <definedName name="_xlnm.Print_Area" localSheetId="7">'КПд оз'!$A$1:$AA$19</definedName>
    <definedName name="_xlnm.Print_Area" localSheetId="0">'МЛ '!$A$1:$L$35</definedName>
    <definedName name="_xlnm.Print_Area" localSheetId="1">'МЛ кл'!$A$1:$L$34</definedName>
    <definedName name="_xlnm.Print_Area" localSheetId="8">МП!$A$1:$Z$16</definedName>
    <definedName name="_xlnm.Print_Area" localSheetId="2">'ОСФ кл'!$A$1:$U$28</definedName>
    <definedName name="_xlnm.Print_Area" localSheetId="4">'ППд А д'!$A$1:$AA$22</definedName>
    <definedName name="_xlnm.Print_Area" localSheetId="5">'ППд А оз'!$A$1:$AA$19</definedName>
    <definedName name="_xlnm.Print_Area" localSheetId="3">'ППд А п'!$A$1:$AA$22</definedName>
    <definedName name="_xlnm.Print_Area" localSheetId="9">'ППюн оз'!$A$1:$Z$21</definedName>
    <definedName name="_xlnm.Print_Area" localSheetId="10">Судейская!$A$1:$E$37</definedName>
  </definedNames>
  <calcPr calcId="125725"/>
</workbook>
</file>

<file path=xl/calcChain.xml><?xml version="1.0" encoding="utf-8"?>
<calcChain xmlns="http://schemas.openxmlformats.org/spreadsheetml/2006/main">
  <c r="S13" i="178"/>
  <c r="T13" s="1"/>
  <c r="M13"/>
  <c r="S17" i="135"/>
  <c r="T17" s="1"/>
  <c r="M17"/>
  <c r="S12" i="178"/>
  <c r="T12" s="1"/>
  <c r="M12"/>
  <c r="S17"/>
  <c r="T17" s="1"/>
  <c r="M17"/>
  <c r="S15"/>
  <c r="T15" s="1"/>
  <c r="M15"/>
  <c r="S14"/>
  <c r="T14" s="1"/>
  <c r="M14"/>
  <c r="S18"/>
  <c r="T18" s="1"/>
  <c r="M18"/>
  <c r="S16"/>
  <c r="T16" s="1"/>
  <c r="M16"/>
  <c r="Z17" l="1"/>
  <c r="U13"/>
  <c r="Z13"/>
  <c r="N13"/>
  <c r="Z15"/>
  <c r="Z17" i="135"/>
  <c r="Z14" i="178"/>
  <c r="N17"/>
  <c r="Z16"/>
  <c r="U18"/>
  <c r="U12"/>
  <c r="Z18"/>
  <c r="U15"/>
  <c r="Z12"/>
  <c r="U16"/>
  <c r="N18"/>
  <c r="U14"/>
  <c r="N15"/>
  <c r="U17"/>
  <c r="N12"/>
  <c r="N16"/>
  <c r="N14"/>
  <c r="W17" i="148"/>
  <c r="S17"/>
  <c r="P17"/>
  <c r="M17"/>
  <c r="W16"/>
  <c r="S16"/>
  <c r="P16"/>
  <c r="M16"/>
  <c r="W15"/>
  <c r="S15"/>
  <c r="P15"/>
  <c r="M15"/>
  <c r="S13" i="135"/>
  <c r="T13" s="1"/>
  <c r="S15"/>
  <c r="T15" s="1"/>
  <c r="S14"/>
  <c r="T14" s="1"/>
  <c r="S16"/>
  <c r="T16" s="1"/>
  <c r="M13"/>
  <c r="M15"/>
  <c r="M14"/>
  <c r="M16"/>
  <c r="S15" i="177"/>
  <c r="T15" s="1"/>
  <c r="M15"/>
  <c r="S14"/>
  <c r="T14" s="1"/>
  <c r="M14"/>
  <c r="S12"/>
  <c r="T12" s="1"/>
  <c r="M12"/>
  <c r="S13"/>
  <c r="T13" s="1"/>
  <c r="M13"/>
  <c r="S13" i="176"/>
  <c r="T13" s="1"/>
  <c r="M13"/>
  <c r="S14"/>
  <c r="T14" s="1"/>
  <c r="M14"/>
  <c r="S12"/>
  <c r="T12" s="1"/>
  <c r="M12"/>
  <c r="S15"/>
  <c r="T15" s="1"/>
  <c r="M15"/>
  <c r="T17" i="152"/>
  <c r="T19"/>
  <c r="T18"/>
  <c r="T15"/>
  <c r="T12"/>
  <c r="T13"/>
  <c r="T20"/>
  <c r="T14"/>
  <c r="T11"/>
  <c r="T10"/>
  <c r="T21"/>
  <c r="T16"/>
  <c r="T22"/>
  <c r="T24"/>
  <c r="Y15" i="148" l="1"/>
  <c r="N13" i="177"/>
  <c r="Z13"/>
  <c r="Z14" i="176"/>
  <c r="A13" i="178"/>
  <c r="A18"/>
  <c r="A15"/>
  <c r="A16"/>
  <c r="A12"/>
  <c r="A14"/>
  <c r="A17"/>
  <c r="Z16" i="135"/>
  <c r="Z14"/>
  <c r="Z15"/>
  <c r="Z13"/>
  <c r="A19" i="152"/>
  <c r="A21"/>
  <c r="A20"/>
  <c r="A22"/>
  <c r="A11"/>
  <c r="A12"/>
  <c r="A18"/>
  <c r="A17"/>
  <c r="A16"/>
  <c r="A10"/>
  <c r="A14"/>
  <c r="A13"/>
  <c r="A15"/>
  <c r="Y16" i="148"/>
  <c r="Y17"/>
  <c r="N14" i="177"/>
  <c r="Z14"/>
  <c r="U12"/>
  <c r="U15" i="176"/>
  <c r="U15" i="177"/>
  <c r="Z15"/>
  <c r="U13"/>
  <c r="N12"/>
  <c r="Z12"/>
  <c r="U14"/>
  <c r="N15"/>
  <c r="Z15" i="176"/>
  <c r="U12"/>
  <c r="U14"/>
  <c r="U13"/>
  <c r="N12"/>
  <c r="Z12"/>
  <c r="N13"/>
  <c r="Z13"/>
  <c r="N15"/>
  <c r="N14"/>
  <c r="A15" i="177" l="1"/>
  <c r="A14"/>
  <c r="A12"/>
  <c r="A13"/>
  <c r="A14" i="176"/>
  <c r="A13"/>
  <c r="A12"/>
  <c r="A15"/>
  <c r="M12" i="173" l="1"/>
  <c r="M13"/>
  <c r="S12"/>
  <c r="T12" s="1"/>
  <c r="S13"/>
  <c r="T13" s="1"/>
  <c r="Z12" l="1"/>
  <c r="Z13"/>
  <c r="U12"/>
  <c r="U13"/>
  <c r="N12"/>
  <c r="N13"/>
  <c r="A13" l="1"/>
  <c r="A12"/>
  <c r="S12" i="166"/>
  <c r="P12"/>
  <c r="M12"/>
  <c r="W12"/>
  <c r="Q12" l="1"/>
  <c r="N12"/>
  <c r="T12"/>
  <c r="Y12"/>
  <c r="W12" i="148"/>
  <c r="S12"/>
  <c r="S13"/>
  <c r="S14"/>
  <c r="P12"/>
  <c r="P13"/>
  <c r="P14"/>
  <c r="M12"/>
  <c r="M13"/>
  <c r="M14"/>
  <c r="W14"/>
  <c r="W13"/>
  <c r="S12" i="135"/>
  <c r="T12" s="1"/>
  <c r="U17" s="1"/>
  <c r="M12"/>
  <c r="N17" s="1"/>
  <c r="N12" l="1"/>
  <c r="N13"/>
  <c r="N16"/>
  <c r="N15"/>
  <c r="N14"/>
  <c r="U13"/>
  <c r="U16"/>
  <c r="U15"/>
  <c r="U14"/>
  <c r="Q15" i="148"/>
  <c r="Q17"/>
  <c r="Q16"/>
  <c r="N15"/>
  <c r="N16"/>
  <c r="N17"/>
  <c r="T15"/>
  <c r="T16"/>
  <c r="T17"/>
  <c r="Y13"/>
  <c r="N14"/>
  <c r="N13"/>
  <c r="N12"/>
  <c r="Q12"/>
  <c r="Q13"/>
  <c r="Q14"/>
  <c r="T14"/>
  <c r="T12"/>
  <c r="T13"/>
  <c r="A12" i="166"/>
  <c r="Y14" i="148"/>
  <c r="Y12"/>
  <c r="Z12" i="135"/>
  <c r="U12"/>
  <c r="A17" l="1"/>
  <c r="A14"/>
  <c r="A13"/>
  <c r="A15"/>
  <c r="A15" i="148"/>
  <c r="A17"/>
  <c r="A16"/>
  <c r="A12"/>
  <c r="A14"/>
  <c r="A13"/>
  <c r="A12" i="135"/>
</calcChain>
</file>

<file path=xl/sharedStrings.xml><?xml version="1.0" encoding="utf-8"?>
<sst xmlns="http://schemas.openxmlformats.org/spreadsheetml/2006/main" count="1207" uniqueCount="299">
  <si>
    <t>Мастер-лист</t>
  </si>
  <si>
    <t>№ п/п</t>
  </si>
  <si>
    <t>№ лошади</t>
  </si>
  <si>
    <t>Рег.№</t>
  </si>
  <si>
    <t>Владелец</t>
  </si>
  <si>
    <t>Тренер</t>
  </si>
  <si>
    <t>Команда, регион</t>
  </si>
  <si>
    <t>Отметка ветеринарной инспекции</t>
  </si>
  <si>
    <t>б/р</t>
  </si>
  <si>
    <t>1Ю</t>
  </si>
  <si>
    <t>Главный секретарь</t>
  </si>
  <si>
    <r>
      <t xml:space="preserve">Фамилия, </t>
    </r>
    <r>
      <rPr>
        <sz val="8"/>
        <rFont val="Verdana"/>
        <family val="2"/>
        <charset val="204"/>
      </rPr>
      <t>Имя всадника</t>
    </r>
  </si>
  <si>
    <r>
      <t>Кличка лошади, г.р.,</t>
    </r>
    <r>
      <rPr>
        <sz val="8"/>
        <rFont val="Verdana"/>
        <family val="2"/>
        <charset val="204"/>
      </rPr>
      <t xml:space="preserve"> масть, пол, порода, отец, место рождения</t>
    </r>
  </si>
  <si>
    <t>Зачет</t>
  </si>
  <si>
    <t>Звание, разряд</t>
  </si>
  <si>
    <r>
      <t xml:space="preserve">Фамилия, </t>
    </r>
    <r>
      <rPr>
        <sz val="9"/>
        <rFont val="Verdana"/>
        <family val="2"/>
        <charset val="204"/>
      </rPr>
      <t>Имя всадника</t>
    </r>
  </si>
  <si>
    <r>
      <t>Кличка лошади, г.р.,</t>
    </r>
    <r>
      <rPr>
        <sz val="9"/>
        <rFont val="Verdana"/>
        <family val="2"/>
        <charset val="204"/>
      </rPr>
      <t xml:space="preserve"> масть, пол, порода, отец, место рождения</t>
    </r>
  </si>
  <si>
    <t>Главный судья</t>
  </si>
  <si>
    <t>Н</t>
  </si>
  <si>
    <t>C</t>
  </si>
  <si>
    <t>Ошибки в схеме</t>
  </si>
  <si>
    <t>Всего баллов</t>
  </si>
  <si>
    <t>Всего %</t>
  </si>
  <si>
    <t>Вып.
норм.</t>
  </si>
  <si>
    <t>Баллы</t>
  </si>
  <si>
    <t>%</t>
  </si>
  <si>
    <t>Место</t>
  </si>
  <si>
    <t>Технические результаты</t>
  </si>
  <si>
    <t>Состав судейской:</t>
  </si>
  <si>
    <t>Должность</t>
  </si>
  <si>
    <t>ФИО</t>
  </si>
  <si>
    <t>Категория</t>
  </si>
  <si>
    <t>Регион</t>
  </si>
  <si>
    <t>Оценка</t>
  </si>
  <si>
    <t>Ленинградская область</t>
  </si>
  <si>
    <t>Санкт-Петербург</t>
  </si>
  <si>
    <t>Ветеринарный врач</t>
  </si>
  <si>
    <t>Допущен</t>
  </si>
  <si>
    <t xml:space="preserve">Главный судья </t>
  </si>
  <si>
    <t>М</t>
  </si>
  <si>
    <t>Технический делегат</t>
  </si>
  <si>
    <t>Блюменталь Н.А.</t>
  </si>
  <si>
    <t>Медиана</t>
  </si>
  <si>
    <t>С</t>
  </si>
  <si>
    <t>Шеф-стюард</t>
  </si>
  <si>
    <t>Справка о составе судейской коллегии:</t>
  </si>
  <si>
    <t>Езда</t>
  </si>
  <si>
    <t>Средняя оценка</t>
  </si>
  <si>
    <t>техника исп.</t>
  </si>
  <si>
    <t>качество исп.</t>
  </si>
  <si>
    <t>Посадка</t>
  </si>
  <si>
    <t>Средства управления</t>
  </si>
  <si>
    <t>Точность</t>
  </si>
  <si>
    <t>Общее впечатление</t>
  </si>
  <si>
    <t>Технические ошибки</t>
  </si>
  <si>
    <t>Судья-секретарь</t>
  </si>
  <si>
    <t>Малый Приз</t>
  </si>
  <si>
    <t>мужчины и женщины</t>
  </si>
  <si>
    <t>Судья-член Гранд-жюри</t>
  </si>
  <si>
    <t>Средний %</t>
  </si>
  <si>
    <t>Судья-член Гранд-жюри, Технический Делегат</t>
  </si>
  <si>
    <t>мальчики и девочки 10-12 лет, мальчики и девочки 12-14 лет</t>
  </si>
  <si>
    <t>Выездка - малый круг, выездка (высота в холке до 150 см)</t>
  </si>
  <si>
    <t>Выездка - малый круг</t>
  </si>
  <si>
    <t>-</t>
  </si>
  <si>
    <t>2Ю</t>
  </si>
  <si>
    <t>самостоятельно</t>
  </si>
  <si>
    <t>088898</t>
  </si>
  <si>
    <t>Краснова Е.</t>
  </si>
  <si>
    <t>3Ю</t>
  </si>
  <si>
    <t>Предварительный приз. Юноши / Общий зачет</t>
  </si>
  <si>
    <t>КСК "Комарово", Санкт-Петербург</t>
  </si>
  <si>
    <t>18 ноября 2023 г.</t>
  </si>
  <si>
    <t>028385</t>
  </si>
  <si>
    <t>020491</t>
  </si>
  <si>
    <t>Нижебовская А.</t>
  </si>
  <si>
    <t>Веклич Н.</t>
  </si>
  <si>
    <t>025885</t>
  </si>
  <si>
    <t>Громова К.</t>
  </si>
  <si>
    <t>Осина О.</t>
  </si>
  <si>
    <t>Карачевцева Т.</t>
  </si>
  <si>
    <t>051494</t>
  </si>
  <si>
    <t>027062</t>
  </si>
  <si>
    <t>Санталова О.</t>
  </si>
  <si>
    <t>017222</t>
  </si>
  <si>
    <t>Каземирчук М.</t>
  </si>
  <si>
    <t>КМС</t>
  </si>
  <si>
    <t>033410</t>
  </si>
  <si>
    <t>023290</t>
  </si>
  <si>
    <t>017495</t>
  </si>
  <si>
    <r>
      <rPr>
        <b/>
        <sz val="14"/>
        <rFont val="Verdana"/>
        <family val="2"/>
        <charset val="204"/>
      </rPr>
      <t xml:space="preserve">КУБОК ЯКОВЛЕВА Г.А.
КУБОК ПОБЕДЫ, ЭТАП
</t>
    </r>
    <r>
      <rPr>
        <sz val="14"/>
        <rFont val="Verdana"/>
        <family val="2"/>
        <charset val="204"/>
      </rPr>
      <t>Региональные соревнования</t>
    </r>
    <r>
      <rPr>
        <sz val="12"/>
        <rFont val="Verdana"/>
        <family val="2"/>
        <charset val="204"/>
      </rPr>
      <t/>
    </r>
  </si>
  <si>
    <t>Федотова Н.А.</t>
  </si>
  <si>
    <t>КСК "Комарово"</t>
  </si>
  <si>
    <t>018620</t>
  </si>
  <si>
    <t>Кудрявцева С.</t>
  </si>
  <si>
    <t>Попова И.</t>
  </si>
  <si>
    <t>027472</t>
  </si>
  <si>
    <t>Кулакова А.</t>
  </si>
  <si>
    <t>Тимошкина М.</t>
  </si>
  <si>
    <r>
      <t xml:space="preserve">ЮРЧЕНКО </t>
    </r>
    <r>
      <rPr>
        <sz val="9"/>
        <rFont val="Verdana"/>
        <family val="2"/>
        <charset val="204"/>
      </rPr>
      <t>Екатерина, 2010</t>
    </r>
  </si>
  <si>
    <r>
      <t>БЛЕСК</t>
    </r>
    <r>
      <rPr>
        <sz val="9"/>
        <rFont val="Verdana"/>
        <family val="2"/>
        <charset val="204"/>
      </rPr>
      <t>-06, мер., вор., орл.рыс., Крестник, Калгановский КЗ, Россия</t>
    </r>
  </si>
  <si>
    <r>
      <t>МИХАЙЛОВА</t>
    </r>
    <r>
      <rPr>
        <sz val="9"/>
        <rFont val="Verdana"/>
        <family val="2"/>
        <charset val="204"/>
      </rPr>
      <t xml:space="preserve"> Мария, 2012</t>
    </r>
  </si>
  <si>
    <r>
      <t>ЕВА</t>
    </r>
    <r>
      <rPr>
        <sz val="9"/>
        <rFont val="Verdana"/>
        <family val="2"/>
        <charset val="204"/>
      </rPr>
      <t>-16, коб., гнед.,полукр., Березняк 3, Беларусь</t>
    </r>
  </si>
  <si>
    <r>
      <t>ДЕЛЬФИН-</t>
    </r>
    <r>
      <rPr>
        <sz val="9"/>
        <rFont val="Verdana"/>
        <family val="2"/>
        <charset val="204"/>
      </rPr>
      <t>08 (135), мер., сер., лошадь класса пони, неизв., Беларусь</t>
    </r>
  </si>
  <si>
    <t>011241</t>
  </si>
  <si>
    <t>Локтионов В.</t>
  </si>
  <si>
    <r>
      <t>ЛУЦЕНКО</t>
    </r>
    <r>
      <rPr>
        <sz val="9"/>
        <rFont val="Verdana"/>
        <family val="2"/>
        <charset val="204"/>
      </rPr>
      <t xml:space="preserve"> Зоя, 2010</t>
    </r>
  </si>
  <si>
    <t>Попова Е.</t>
  </si>
  <si>
    <t>023003</t>
  </si>
  <si>
    <t>Веврик Е.</t>
  </si>
  <si>
    <t>Костылева Т.</t>
  </si>
  <si>
    <t>017624</t>
  </si>
  <si>
    <t>Скороход М.</t>
  </si>
  <si>
    <r>
      <t>ХАЙ ФЛАЙ</t>
    </r>
    <r>
      <rPr>
        <sz val="9"/>
        <rFont val="Verdana"/>
        <family val="2"/>
        <charset val="204"/>
      </rPr>
      <t>-09, жер., генд., трак., Фаберже, Россия</t>
    </r>
  </si>
  <si>
    <t>099809</t>
  </si>
  <si>
    <t>101410</t>
  </si>
  <si>
    <r>
      <t xml:space="preserve">ОСИПЦОВА </t>
    </r>
    <r>
      <rPr>
        <sz val="9"/>
        <rFont val="Verdana"/>
        <family val="2"/>
        <charset val="204"/>
      </rPr>
      <t>Ульяна, 2010</t>
    </r>
  </si>
  <si>
    <t>Щербакова Ж.</t>
  </si>
  <si>
    <t>Смыкова Е.</t>
  </si>
  <si>
    <t>010333</t>
  </si>
  <si>
    <t>Липатова Н.</t>
  </si>
  <si>
    <r>
      <t>ЧИБИС</t>
    </r>
    <r>
      <rPr>
        <sz val="9"/>
        <rFont val="Verdana"/>
        <family val="2"/>
        <charset val="204"/>
      </rPr>
      <t>-07, мер., т.гнед., вестф., Континус Граннус</t>
    </r>
  </si>
  <si>
    <r>
      <t xml:space="preserve">БАРСУКОВА </t>
    </r>
    <r>
      <rPr>
        <sz val="9"/>
        <rFont val="Verdana"/>
        <family val="2"/>
        <charset val="204"/>
      </rPr>
      <t>Наталья</t>
    </r>
  </si>
  <si>
    <r>
      <t>ДЕЛОРЕНС</t>
    </r>
    <r>
      <rPr>
        <sz val="9"/>
        <rFont val="Verdana"/>
        <family val="2"/>
        <charset val="204"/>
      </rPr>
      <t>-15, коб., сер., полукр., Домбай, Россия</t>
    </r>
  </si>
  <si>
    <r>
      <t>АРСЕНТЬЕВА</t>
    </r>
    <r>
      <rPr>
        <sz val="9"/>
        <rFont val="Verdana"/>
        <family val="2"/>
        <charset val="204"/>
      </rPr>
      <t xml:space="preserve"> Рада, 2011</t>
    </r>
  </si>
  <si>
    <t xml:space="preserve">Обязательная программа №1 (ОСФ) Тест А </t>
  </si>
  <si>
    <t xml:space="preserve">Траектория </t>
  </si>
  <si>
    <t>Ритм</t>
  </si>
  <si>
    <t>Положение ног</t>
  </si>
  <si>
    <t>Положение рук</t>
  </si>
  <si>
    <t>Гармония</t>
  </si>
  <si>
    <t>к-во ош.</t>
  </si>
  <si>
    <t>Кольцова Д.Д.</t>
  </si>
  <si>
    <t>Додонова О.А.</t>
  </si>
  <si>
    <t>Горбачева М.С.</t>
  </si>
  <si>
    <t>Санталова О.В.</t>
  </si>
  <si>
    <t>Аравина Д.О.</t>
  </si>
  <si>
    <t>Серова А.В.</t>
  </si>
  <si>
    <t>Технический Делегат</t>
  </si>
  <si>
    <r>
      <t xml:space="preserve">КУБОК ЯКОВЛЕВА Г.А.
КУБОК ПОБЕДЫ, ЭТАП
</t>
    </r>
    <r>
      <rPr>
        <sz val="14"/>
        <rFont val="Verdana"/>
        <family val="2"/>
        <charset val="204"/>
      </rPr>
      <t>Региональные соревнования</t>
    </r>
  </si>
  <si>
    <t>1К</t>
  </si>
  <si>
    <t>ВК</t>
  </si>
  <si>
    <t>2К</t>
  </si>
  <si>
    <t>КСК "Комарово",
Санкт-Петербург</t>
  </si>
  <si>
    <t>ч/в,
Ленинградская область</t>
  </si>
  <si>
    <t>Предварительный приз. Дети. Тест А / Общий зачет</t>
  </si>
  <si>
    <t>Предварительный приз. Дети. Тест А</t>
  </si>
  <si>
    <r>
      <t xml:space="preserve">КУБОК ЯКОВЛЕВА Г.А.
КУБОК ПОБЕДЫ, ЭТАП
</t>
    </r>
    <r>
      <rPr>
        <sz val="16"/>
        <rFont val="Verdana"/>
        <family val="2"/>
        <charset val="204"/>
      </rPr>
      <t>Региональные соревнования</t>
    </r>
  </si>
  <si>
    <t>Командный приз. Дети</t>
  </si>
  <si>
    <t xml:space="preserve"> юноши и девушки 14-18 лет, мужчины и женщины</t>
  </si>
  <si>
    <t>Блюменталь Н.А. - ВК - Санкт-Петербург</t>
  </si>
  <si>
    <t>Кольцова Д.Д. - 1К - Санкт-Петербург</t>
  </si>
  <si>
    <t>Горбачева М.С. - 1К - Санкт-Петербург</t>
  </si>
  <si>
    <t>Шевченко Е.</t>
  </si>
  <si>
    <r>
      <t xml:space="preserve">ШЕВЧЕНКО </t>
    </r>
    <r>
      <rPr>
        <sz val="9"/>
        <rFont val="Verdana"/>
        <family val="2"/>
        <charset val="204"/>
      </rPr>
      <t>Екатерина</t>
    </r>
  </si>
  <si>
    <t>050989</t>
  </si>
  <si>
    <r>
      <t>БРУСКО</t>
    </r>
    <r>
      <rPr>
        <sz val="9"/>
        <rFont val="Verdana"/>
        <family val="2"/>
        <charset val="204"/>
      </rPr>
      <t xml:space="preserve"> Дарья, 2012</t>
    </r>
  </si>
  <si>
    <r>
      <t xml:space="preserve">СМОЛЕХА </t>
    </r>
    <r>
      <rPr>
        <sz val="9"/>
        <rFont val="Verdana"/>
        <family val="2"/>
        <charset val="204"/>
      </rPr>
      <t>Валерия, 2012</t>
    </r>
  </si>
  <si>
    <r>
      <t>ОСИНА</t>
    </r>
    <r>
      <rPr>
        <sz val="9"/>
        <rFont val="Verdana"/>
        <family val="2"/>
        <charset val="204"/>
      </rPr>
      <t xml:space="preserve"> Ольга</t>
    </r>
  </si>
  <si>
    <r>
      <t>АЛЕКСЕЕВА</t>
    </r>
    <r>
      <rPr>
        <sz val="9"/>
        <rFont val="Verdana"/>
        <family val="2"/>
        <charset val="204"/>
      </rPr>
      <t xml:space="preserve"> Арина, 2012</t>
    </r>
  </si>
  <si>
    <t>029771</t>
  </si>
  <si>
    <r>
      <t xml:space="preserve">ОХОТНИКОВА </t>
    </r>
    <r>
      <rPr>
        <sz val="9"/>
        <rFont val="Verdana"/>
        <family val="2"/>
        <charset val="204"/>
      </rPr>
      <t>Ксения, 2013</t>
    </r>
  </si>
  <si>
    <t>Алябьева Ю.</t>
  </si>
  <si>
    <t>007412</t>
  </si>
  <si>
    <t>013487</t>
  </si>
  <si>
    <r>
      <t>ПАЙБОЛД</t>
    </r>
    <r>
      <rPr>
        <sz val="9"/>
        <rFont val="Verdana"/>
        <family val="2"/>
        <charset val="204"/>
      </rPr>
      <t>-14 (122), мер., вор.-чуб., аппалуза-пони, Принц II, Россия</t>
    </r>
  </si>
  <si>
    <t>023276</t>
  </si>
  <si>
    <r>
      <t>ПЕППИ</t>
    </r>
    <r>
      <rPr>
        <sz val="9"/>
        <rFont val="Verdana"/>
        <family val="2"/>
        <charset val="204"/>
      </rPr>
      <t>-16 (138), коб., гнед.-пег., класс пони, неизв., Россия</t>
    </r>
  </si>
  <si>
    <t>027467</t>
  </si>
  <si>
    <t>ООО «РДС-Агро»</t>
  </si>
  <si>
    <r>
      <t>ЗНАХАРЬ</t>
    </r>
    <r>
      <rPr>
        <sz val="9"/>
        <rFont val="Verdana"/>
        <family val="2"/>
        <charset val="204"/>
      </rPr>
      <t>-14, жер., вор., ганн., Злат 23, Рязанская область</t>
    </r>
  </si>
  <si>
    <t>017494</t>
  </si>
  <si>
    <r>
      <t>КАМЕШКИР Р Т</t>
    </r>
    <r>
      <rPr>
        <sz val="9"/>
        <rFont val="Verdana"/>
        <family val="2"/>
        <charset val="204"/>
      </rPr>
      <t>-16, жер., сер., орл.рыс., Шабур, Россия</t>
    </r>
  </si>
  <si>
    <r>
      <t>БЕРНШТЕЙН</t>
    </r>
    <r>
      <rPr>
        <sz val="9"/>
        <rFont val="Verdana"/>
        <family val="2"/>
        <charset val="204"/>
      </rPr>
      <t xml:space="preserve"> София, 2010</t>
    </r>
  </si>
  <si>
    <t>115510</t>
  </si>
  <si>
    <t>005853</t>
  </si>
  <si>
    <t>Смоленков В.</t>
  </si>
  <si>
    <r>
      <t>КУДЕНКО</t>
    </r>
    <r>
      <rPr>
        <sz val="9"/>
        <rFont val="Verdana"/>
        <family val="2"/>
        <charset val="204"/>
      </rPr>
      <t xml:space="preserve"> Татьяна, 2013</t>
    </r>
  </si>
  <si>
    <t>015440</t>
  </si>
  <si>
    <t>Семина Т.</t>
  </si>
  <si>
    <r>
      <t>КАННА</t>
    </r>
    <r>
      <rPr>
        <sz val="9"/>
        <rFont val="Verdana"/>
        <family val="2"/>
        <charset val="204"/>
      </rPr>
      <t>-11, коб., гнед., полукр., неизв., Украина</t>
    </r>
  </si>
  <si>
    <r>
      <t>ВОЛОЧАЙ</t>
    </r>
    <r>
      <rPr>
        <sz val="9"/>
        <rFont val="Verdana"/>
        <family val="2"/>
        <charset val="204"/>
      </rPr>
      <t xml:space="preserve"> Алина, 2001</t>
    </r>
  </si>
  <si>
    <r>
      <t xml:space="preserve">КОШЕЧКИНА </t>
    </r>
    <r>
      <rPr>
        <sz val="9"/>
        <rFont val="Verdana"/>
        <family val="2"/>
        <charset val="204"/>
      </rPr>
      <t>Полина, 2013</t>
    </r>
  </si>
  <si>
    <t xml:space="preserve">КСК "Комарово" </t>
  </si>
  <si>
    <r>
      <t>ЭФЕС</t>
    </r>
    <r>
      <rPr>
        <sz val="9"/>
        <rFont val="Verdana"/>
        <family val="2"/>
        <charset val="204"/>
      </rPr>
      <t>-14, мер., гнед., полукр., неизв., Россия</t>
    </r>
  </si>
  <si>
    <r>
      <t>ПРАДА</t>
    </r>
    <r>
      <rPr>
        <sz val="9"/>
        <rFont val="Verdana"/>
        <family val="2"/>
        <charset val="204"/>
      </rPr>
      <t>-09, коб., гнед., трак., Пикет 61, Ленинградская область</t>
    </r>
  </si>
  <si>
    <t>016135</t>
  </si>
  <si>
    <t>Лебедева А.</t>
  </si>
  <si>
    <r>
      <t>ВИНОВНИЦА ТОРЖЕСТВА</t>
    </r>
    <r>
      <rPr>
        <sz val="9"/>
        <rFont val="Verdana"/>
        <family val="2"/>
        <charset val="204"/>
      </rPr>
      <t>-11, коб., сер., полукр., неизв., Россия</t>
    </r>
  </si>
  <si>
    <r>
      <t>РУХЛОВА</t>
    </r>
    <r>
      <rPr>
        <sz val="9"/>
        <rFont val="Verdana"/>
        <family val="2"/>
        <charset val="204"/>
      </rPr>
      <t xml:space="preserve"> Анна, 2009</t>
    </r>
  </si>
  <si>
    <r>
      <t>РУХЛОВА</t>
    </r>
    <r>
      <rPr>
        <sz val="9"/>
        <rFont val="Verdana"/>
        <family val="2"/>
        <charset val="204"/>
      </rPr>
      <t xml:space="preserve"> Ольга, 2009</t>
    </r>
  </si>
  <si>
    <r>
      <t xml:space="preserve">ФАЙЗИЕВА </t>
    </r>
    <r>
      <rPr>
        <sz val="9"/>
        <rFont val="Verdana"/>
        <family val="2"/>
        <charset val="204"/>
      </rPr>
      <t>Вероника, 2006</t>
    </r>
  </si>
  <si>
    <t>157406</t>
  </si>
  <si>
    <r>
      <t xml:space="preserve">БЕЗРОДНЫЙ </t>
    </r>
    <r>
      <rPr>
        <sz val="9"/>
        <rFont val="Verdana"/>
        <family val="2"/>
        <charset val="204"/>
      </rPr>
      <t>Максим, 2011</t>
    </r>
  </si>
  <si>
    <t>КСК "Комарово", 
Санкт-Петербург</t>
  </si>
  <si>
    <r>
      <t xml:space="preserve">КАБАНОВА </t>
    </r>
    <r>
      <rPr>
        <sz val="9"/>
        <rFont val="Verdana"/>
        <family val="2"/>
        <charset val="204"/>
      </rPr>
      <t>Елизавета, 2008</t>
    </r>
  </si>
  <si>
    <t>003814</t>
  </si>
  <si>
    <r>
      <t>САННИ БОЙ-</t>
    </r>
    <r>
      <rPr>
        <sz val="9"/>
        <rFont val="Verdana"/>
        <family val="2"/>
        <charset val="204"/>
      </rPr>
      <t>10 (125), мер., рыж., класс пони, Посандо, Россия</t>
    </r>
  </si>
  <si>
    <t>021414</t>
  </si>
  <si>
    <t>Зазулина Е.</t>
  </si>
  <si>
    <r>
      <t xml:space="preserve">ГОЛУБЕВА </t>
    </r>
    <r>
      <rPr>
        <sz val="9"/>
        <rFont val="Verdana"/>
        <family val="2"/>
        <charset val="204"/>
      </rPr>
      <t>Аксинья, 2013</t>
    </r>
  </si>
  <si>
    <r>
      <t>САННИ БОЙ-</t>
    </r>
    <r>
      <rPr>
        <sz val="9"/>
        <rFont val="Verdana"/>
        <family val="2"/>
        <charset val="204"/>
      </rPr>
      <t>10 (128), мер., рыж., класс пони, Посандо, Россия</t>
    </r>
  </si>
  <si>
    <t>КСК "Райдер"</t>
  </si>
  <si>
    <r>
      <t>ПОЛИКУШИНА</t>
    </r>
    <r>
      <rPr>
        <sz val="9"/>
        <rFont val="Verdana"/>
        <family val="2"/>
        <charset val="204"/>
      </rPr>
      <t xml:space="preserve"> Софья, 2005</t>
    </r>
  </si>
  <si>
    <t>147005</t>
  </si>
  <si>
    <t>011721</t>
  </si>
  <si>
    <t>Егорова Н.</t>
  </si>
  <si>
    <t>137413</t>
  </si>
  <si>
    <r>
      <t xml:space="preserve">ГРИГОРЬЕВА </t>
    </r>
    <r>
      <rPr>
        <sz val="9"/>
        <rFont val="Verdana"/>
        <family val="2"/>
        <charset val="204"/>
      </rPr>
      <t>Ксения, 2012</t>
    </r>
  </si>
  <si>
    <t>015712</t>
  </si>
  <si>
    <t>023091</t>
  </si>
  <si>
    <t>Григорьева М.</t>
  </si>
  <si>
    <t>Шеко Ю.</t>
  </si>
  <si>
    <r>
      <t>ЛЕВАШОВА</t>
    </r>
    <r>
      <rPr>
        <sz val="9"/>
        <rFont val="Verdana"/>
        <family val="2"/>
        <charset val="204"/>
      </rPr>
      <t xml:space="preserve"> Вероника, 2009</t>
    </r>
  </si>
  <si>
    <t>130309</t>
  </si>
  <si>
    <r>
      <t>АВТОГРАФ-</t>
    </r>
    <r>
      <rPr>
        <sz val="9"/>
        <rFont val="Verdana"/>
        <family val="2"/>
        <charset val="204"/>
      </rPr>
      <t>08, мер., рыж. укр.верх., Гвидон, Украина</t>
    </r>
  </si>
  <si>
    <t>016623</t>
  </si>
  <si>
    <t>Ильина А.</t>
  </si>
  <si>
    <r>
      <t>АРТЮХОВА</t>
    </r>
    <r>
      <rPr>
        <sz val="9"/>
        <rFont val="Verdana"/>
        <family val="2"/>
        <charset val="204"/>
      </rPr>
      <t xml:space="preserve"> Евдокия, 2008</t>
    </r>
  </si>
  <si>
    <t>182908</t>
  </si>
  <si>
    <t>Волкова А.</t>
  </si>
  <si>
    <r>
      <t>ДАКОТА</t>
    </r>
    <r>
      <rPr>
        <sz val="9"/>
        <rFont val="Verdana"/>
        <family val="2"/>
        <charset val="204"/>
      </rPr>
      <t>-14 (125), коб., сол., класс пони, Тревор, Россия</t>
    </r>
  </si>
  <si>
    <r>
      <t>ТЕКИЯ</t>
    </r>
    <r>
      <rPr>
        <sz val="9"/>
        <rFont val="Verdana"/>
        <family val="2"/>
        <charset val="204"/>
      </rPr>
      <t>-15, коб., сер., полукр., неизв., Россия</t>
    </r>
  </si>
  <si>
    <t>027482</t>
  </si>
  <si>
    <r>
      <t xml:space="preserve">ЗУСЬ-СОБОЛЕВА </t>
    </r>
    <r>
      <rPr>
        <sz val="9"/>
        <rFont val="Verdana"/>
        <family val="2"/>
        <charset val="204"/>
      </rPr>
      <t xml:space="preserve"> Анастасия, 2007</t>
    </r>
  </si>
  <si>
    <t>044307</t>
  </si>
  <si>
    <r>
      <t xml:space="preserve">ЗУСЬ-СОБОЛЕВА </t>
    </r>
    <r>
      <rPr>
        <sz val="9"/>
        <rFont val="Verdana"/>
        <family val="2"/>
        <charset val="204"/>
      </rPr>
      <t>Виктория, 2007</t>
    </r>
  </si>
  <si>
    <t>044407</t>
  </si>
  <si>
    <r>
      <t xml:space="preserve">СТЕПАНОВА </t>
    </r>
    <r>
      <rPr>
        <sz val="9"/>
        <rFont val="Verdana"/>
        <family val="2"/>
        <charset val="204"/>
      </rPr>
      <t>Дарья, 2010</t>
    </r>
  </si>
  <si>
    <t>023654</t>
  </si>
  <si>
    <t>Пигида А.</t>
  </si>
  <si>
    <r>
      <t>ФАНТАСТИК</t>
    </r>
    <r>
      <rPr>
        <sz val="9"/>
        <rFont val="Verdana"/>
        <family val="2"/>
        <charset val="204"/>
      </rPr>
      <t>-10, мер., вор., полукр., Аристей, Россия</t>
    </r>
  </si>
  <si>
    <t>ч/в,
 Ленинградская область</t>
  </si>
  <si>
    <t>ч/в, 
Санкт-Петербург</t>
  </si>
  <si>
    <t>КСК "Райдер",
Ленинградская область</t>
  </si>
  <si>
    <r>
      <t>САМУРАЙ</t>
    </r>
    <r>
      <rPr>
        <sz val="9"/>
        <rFont val="Verdana"/>
        <family val="2"/>
        <charset val="204"/>
      </rPr>
      <t>-15 (126), мер., сер., лошадь класса пони, неизв., Россия</t>
    </r>
  </si>
  <si>
    <t>025979</t>
  </si>
  <si>
    <t>011314</t>
  </si>
  <si>
    <r>
      <t xml:space="preserve">СОКОЛОВА </t>
    </r>
    <r>
      <rPr>
        <sz val="9"/>
        <rFont val="Verdana"/>
        <family val="2"/>
        <charset val="204"/>
      </rPr>
      <t>Ольга</t>
    </r>
  </si>
  <si>
    <t>038589</t>
  </si>
  <si>
    <r>
      <t xml:space="preserve">КОНОВАЛОВА </t>
    </r>
    <r>
      <rPr>
        <sz val="9"/>
        <rFont val="Verdana"/>
        <family val="2"/>
        <charset val="204"/>
      </rPr>
      <t>Ксения</t>
    </r>
  </si>
  <si>
    <r>
      <t>ЦИСТИАНА-</t>
    </r>
    <r>
      <rPr>
        <sz val="9"/>
        <rFont val="Verdana"/>
        <family val="2"/>
        <charset val="204"/>
      </rPr>
      <t>17, коб., сер., терск., Цистон Х, Россия</t>
    </r>
  </si>
  <si>
    <r>
      <t xml:space="preserve">ДОМАНЧУК </t>
    </r>
    <r>
      <rPr>
        <sz val="9"/>
        <rFont val="Verdana"/>
        <family val="2"/>
        <charset val="204"/>
      </rPr>
      <t>Любовь</t>
    </r>
  </si>
  <si>
    <t>004089</t>
  </si>
  <si>
    <r>
      <t>РОСАРИА</t>
    </r>
    <r>
      <rPr>
        <sz val="9"/>
        <rFont val="Verdana"/>
        <family val="2"/>
        <charset val="204"/>
      </rPr>
      <t>-17, коб., зол.-рыж., буд., Ромул 14, Россия</t>
    </r>
  </si>
  <si>
    <t>028333</t>
  </si>
  <si>
    <t>Тихомирова Е.
Шиндер С.</t>
  </si>
  <si>
    <t>025433</t>
  </si>
  <si>
    <t>Михайлова Я.</t>
  </si>
  <si>
    <r>
      <t>МИХАЙЛОВА</t>
    </r>
    <r>
      <rPr>
        <sz val="9"/>
        <color indexed="8"/>
        <rFont val="Verdana"/>
        <family val="2"/>
        <charset val="204"/>
      </rPr>
      <t xml:space="preserve"> Янина</t>
    </r>
  </si>
  <si>
    <t>008381</t>
  </si>
  <si>
    <r>
      <t>МАЙБАХ</t>
    </r>
    <r>
      <rPr>
        <sz val="9"/>
        <color indexed="8"/>
        <rFont val="Verdana"/>
        <family val="2"/>
        <charset val="204"/>
      </rPr>
      <t>-11, мер., рыж., полукр., Хадас 7, Россия</t>
    </r>
  </si>
  <si>
    <r>
      <t xml:space="preserve">ТИХОМИРОВА </t>
    </r>
    <r>
      <rPr>
        <sz val="9"/>
        <rFont val="Verdana"/>
        <family val="2"/>
        <charset val="204"/>
      </rPr>
      <t>Елена</t>
    </r>
  </si>
  <si>
    <r>
      <t>КОТТЕР</t>
    </r>
    <r>
      <rPr>
        <sz val="9"/>
        <rFont val="Verdana"/>
        <family val="2"/>
        <charset val="204"/>
      </rPr>
      <t xml:space="preserve"> Арина, 2009</t>
    </r>
  </si>
  <si>
    <t>054509</t>
  </si>
  <si>
    <r>
      <t>ВЕКТОР</t>
    </r>
    <r>
      <rPr>
        <sz val="9"/>
        <rFont val="Verdana"/>
        <family val="2"/>
        <charset val="204"/>
      </rPr>
      <t>-12, мер., сер., полукр., Казначей, Россия</t>
    </r>
  </si>
  <si>
    <t>030152</t>
  </si>
  <si>
    <t>023872</t>
  </si>
  <si>
    <t>Меккелева А.</t>
  </si>
  <si>
    <t>КСК "Хорс Тревел",
Санкт-Петербург</t>
  </si>
  <si>
    <t>КСК "Фрирайд",
Санкт-Петербург</t>
  </si>
  <si>
    <t>КСК "Фрирайд",
Ленинградская область</t>
  </si>
  <si>
    <r>
      <t xml:space="preserve">ТАИРОВА </t>
    </r>
    <r>
      <rPr>
        <sz val="9"/>
        <rFont val="Verdana"/>
        <family val="2"/>
        <charset val="204"/>
      </rPr>
      <t>Татьяна, 2013</t>
    </r>
  </si>
  <si>
    <r>
      <t xml:space="preserve">Зачет "Дети"
</t>
    </r>
    <r>
      <rPr>
        <sz val="11"/>
        <rFont val="Verdana"/>
        <family val="2"/>
        <charset val="204"/>
      </rPr>
      <t>мальчики и девочки 10-14 лет</t>
    </r>
  </si>
  <si>
    <r>
      <t xml:space="preserve">Зачет "Общий зачет"
</t>
    </r>
    <r>
      <rPr>
        <sz val="11"/>
        <rFont val="Verdana"/>
        <family val="2"/>
        <charset val="204"/>
      </rPr>
      <t>мальчики и девочки 10-14 лет, юноши и девушки 14-18 лет, мужчины и женщины</t>
    </r>
  </si>
  <si>
    <t>ч/в</t>
  </si>
  <si>
    <t>КСК "Хорс Тревел"</t>
  </si>
  <si>
    <t>КСК "Райдер</t>
  </si>
  <si>
    <r>
      <t>МАСШТАБ-</t>
    </r>
    <r>
      <rPr>
        <sz val="9"/>
        <rFont val="Verdana"/>
        <family val="2"/>
        <charset val="204"/>
      </rPr>
      <t>03, мер., рыж., буд., Мегаполис, Россия</t>
    </r>
  </si>
  <si>
    <r>
      <t>ПРАДА</t>
    </r>
    <r>
      <rPr>
        <sz val="9"/>
        <rFont val="Verdana"/>
        <family val="2"/>
        <charset val="204"/>
      </rPr>
      <t>-09, коб., гнед., трак., Пикет 61, Россия</t>
    </r>
  </si>
  <si>
    <r>
      <t>АМСТЕРДАМ</t>
    </r>
    <r>
      <rPr>
        <sz val="9"/>
        <rFont val="Verdana"/>
        <family val="2"/>
        <charset val="204"/>
      </rPr>
      <t>-11, мер., рыж., помесь, Адреналин, Россия</t>
    </r>
  </si>
  <si>
    <r>
      <t>АНТЕЙ ЧЕМПИОН</t>
    </r>
    <r>
      <rPr>
        <sz val="9"/>
        <rFont val="Verdana"/>
        <family val="2"/>
        <charset val="204"/>
      </rPr>
      <t>-08, жер., кар., голшт., Бунтарь, Россия</t>
    </r>
  </si>
  <si>
    <t>Читчик</t>
  </si>
  <si>
    <t>3К</t>
  </si>
  <si>
    <t>Судьи: С - Горбачева М. - 1К - Ленинградская область, Кольцова Д. - 1К - Санкт-Петербург, Аравина Д. - 2К - Санкт-Петербург</t>
  </si>
  <si>
    <t>ч/в,
Санкт-Петербург</t>
  </si>
  <si>
    <t>140613</t>
  </si>
  <si>
    <t>КСК "Комарово",
Ленинградская область</t>
  </si>
  <si>
    <t>Судьи: С - Горбачева М. - 1К - Ленинградская обл., Н -  Додонова О. - ВК - Ленинградская обл., Кольцова Д. - 1К - Санкт-Петербург, Аравина Д. - 2К - Санкт-Петербург</t>
  </si>
  <si>
    <t>Судьи: С - Горбачева М. - 1К - Ленинградская обл., Н -  Додонова О. - ВК - Ленинградская обл., Кольцова Д. - 1К - Санкт-Петербург</t>
  </si>
  <si>
    <r>
      <t>АРИЗОНА</t>
    </r>
    <r>
      <rPr>
        <sz val="9"/>
        <rFont val="Verdana"/>
        <family val="2"/>
        <charset val="204"/>
      </rPr>
      <t>-11(150), коб., гн-пег., полукр., неизв., Беларусь</t>
    </r>
  </si>
  <si>
    <t>Выездка (высота в холке до 150 см)</t>
  </si>
  <si>
    <t xml:space="preserve">мальчики и девочки 9-12 лет, мальчики и девочки 12-16 лет, </t>
  </si>
  <si>
    <t>исключен</t>
  </si>
  <si>
    <r>
      <t>ИВАНОВА</t>
    </r>
    <r>
      <rPr>
        <sz val="9"/>
        <rFont val="Verdana"/>
        <family val="2"/>
        <charset val="204"/>
      </rPr>
      <t xml:space="preserve"> Станислава, 2014</t>
    </r>
  </si>
  <si>
    <r>
      <t xml:space="preserve">ЕВСЮКОВА </t>
    </r>
    <r>
      <rPr>
        <sz val="9"/>
        <rFont val="Verdana"/>
        <family val="2"/>
        <charset val="204"/>
      </rPr>
      <t>Юлия, 2014</t>
    </r>
  </si>
  <si>
    <r>
      <rPr>
        <b/>
        <sz val="14"/>
        <rFont val="Verdana"/>
        <family val="2"/>
        <charset val="204"/>
      </rPr>
      <t xml:space="preserve">КУБОК ЯКОВЛЕВА Г.А.
КУБОК ПОБЕДЫ, ЭТАП
</t>
    </r>
    <r>
      <rPr>
        <sz val="14"/>
        <rFont val="Verdana"/>
        <family val="2"/>
        <charset val="204"/>
      </rPr>
      <t>Клубные соревнования</t>
    </r>
    <r>
      <rPr>
        <sz val="12"/>
        <rFont val="Verdana"/>
        <family val="2"/>
        <charset val="204"/>
      </rPr>
      <t/>
    </r>
  </si>
  <si>
    <t>Судьи: С - Кольцова Д. - 1К - Санкт-Петербург, Н -  Додонова О. - ВК - Ленинградская обл., Горбачева М. - 1К - Ленинградская обл.</t>
  </si>
  <si>
    <t>Судьи: С - Кольцова Д. - 1К - Санкт-Петербург, Н -  Додонова О. - ВК - Ленинградская обл., Горбачева М. - 1К - Ленинградская обл., Аравина Д. - 2К - Санкт-Петербург</t>
  </si>
  <si>
    <t>мальчики и девочки 10-12 лет, мальчики и девочки 12-14 лет, 
мальчики и девочки 9-12 лет, мальчики и девочки 12-16 лет, 
юноши и девушки 14-18 лет, мужчины и женщины</t>
  </si>
  <si>
    <r>
      <t xml:space="preserve">АРТАМОНОВА </t>
    </r>
    <r>
      <rPr>
        <sz val="9"/>
        <rFont val="Verdana"/>
        <family val="2"/>
        <charset val="204"/>
      </rPr>
      <t>Екатерина, 2009</t>
    </r>
  </si>
  <si>
    <t>Командный приз. Дети / Общий зачет</t>
  </si>
  <si>
    <r>
      <t xml:space="preserve">Судьи: Н - </t>
    </r>
    <r>
      <rPr>
        <sz val="10"/>
        <rFont val="Verdana"/>
        <family val="2"/>
        <charset val="204"/>
      </rPr>
      <t xml:space="preserve">Кольцова Д. - 1К - Санкт-Петербург, </t>
    </r>
    <r>
      <rPr>
        <b/>
        <sz val="10"/>
        <rFont val="Verdana"/>
        <family val="2"/>
        <charset val="204"/>
      </rPr>
      <t xml:space="preserve">С -  Додонова О. - ВК - Ленинградская область, М - </t>
    </r>
    <r>
      <rPr>
        <sz val="10"/>
        <rFont val="Verdana"/>
        <family val="2"/>
        <charset val="204"/>
      </rPr>
      <t>Аравина Д. - 2К - Санкт-Петербург</t>
    </r>
  </si>
  <si>
    <t>Поленова Д.В.</t>
  </si>
  <si>
    <r>
      <t>МАЙБАХ</t>
    </r>
    <r>
      <rPr>
        <sz val="9"/>
        <rFont val="Verdana"/>
        <family val="2"/>
        <charset val="204"/>
      </rPr>
      <t>-11, мер., рыж., полукр., Хадас 7, Россия</t>
    </r>
  </si>
  <si>
    <r>
      <t>МИХАЙЛОВА</t>
    </r>
    <r>
      <rPr>
        <sz val="9"/>
        <rFont val="Verdana"/>
        <family val="2"/>
        <charset val="204"/>
      </rPr>
      <t xml:space="preserve"> Янина</t>
    </r>
  </si>
  <si>
    <r>
      <t>ХАРЛЕЙ-</t>
    </r>
    <r>
      <rPr>
        <sz val="9"/>
        <rFont val="Verdana"/>
        <family val="2"/>
        <charset val="204"/>
      </rPr>
      <t>09, мер, рыж, РСП, Ланист, Россия</t>
    </r>
  </si>
  <si>
    <r>
      <t xml:space="preserve">КУБОК ЯКОВЛЕВА Г.А.
КУБОК ПОБЕДЫ, ЭТАП
</t>
    </r>
    <r>
      <rPr>
        <sz val="16"/>
        <rFont val="Verdana"/>
        <family val="2"/>
        <charset val="204"/>
      </rPr>
      <t>Клубные соревнования</t>
    </r>
  </si>
  <si>
    <r>
      <rPr>
        <b/>
        <sz val="16"/>
        <rFont val="Verdana"/>
        <family val="2"/>
        <charset val="204"/>
      </rPr>
      <t xml:space="preserve">КУБОК ЯКОВЛЕВА Г.А.
</t>
    </r>
    <r>
      <rPr>
        <sz val="16"/>
        <rFont val="Verdana"/>
        <family val="2"/>
        <charset val="204"/>
      </rPr>
      <t>Клубные соревнования</t>
    </r>
  </si>
</sst>
</file>

<file path=xl/styles.xml><?xml version="1.0" encoding="utf-8"?>
<styleSheet xmlns="http://schemas.openxmlformats.org/spreadsheetml/2006/main">
  <numFmts count="17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0.000"/>
    <numFmt numFmtId="170" formatCode="0.0"/>
    <numFmt numFmtId="171" formatCode="_(\$* #,##0.00_);_(\$* \(#,##0.00\);_(\$* \-??_);_(@_)"/>
    <numFmt numFmtId="172" formatCode="_-* #,##0.00&quot;р.&quot;_-;\-* #,##0.00&quot;р.&quot;_-;_-* \-??&quot;р.&quot;_-;_-@_-"/>
    <numFmt numFmtId="173" formatCode="&quot;SFr.&quot;\ #,##0;&quot;SFr.&quot;\ \-#,##0"/>
    <numFmt numFmtId="174" formatCode="_-* #,##0\ &quot;SFr.&quot;_-;\-* #,##0\ &quot;SFr.&quot;_-;_-* &quot;-&quot;\ &quot;SFr.&quot;_-;_-@_-"/>
    <numFmt numFmtId="175" formatCode="_ &quot;SFr.&quot;\ * #,##0.00_ ;_ &quot;SFr.&quot;\ * \-#,##0.00_ ;_ &quot;SFr.&quot;\ * &quot;-&quot;??_ ;_ @_ "/>
    <numFmt numFmtId="176" formatCode="_-* #,##0.00_р_._-;\-* #,##0.00_р_._-;_-* \-??_р_._-;_-@_-"/>
    <numFmt numFmtId="177" formatCode="000000"/>
    <numFmt numFmtId="178" formatCode="[$-419]General"/>
  </numFmts>
  <fonts count="63">
    <font>
      <sz val="10"/>
      <name val="Arial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  <charset val="204"/>
    </font>
    <font>
      <b/>
      <sz val="14"/>
      <name val="Verdana"/>
      <family val="2"/>
      <charset val="204"/>
    </font>
    <font>
      <sz val="10"/>
      <name val="Verdana"/>
      <family val="2"/>
      <charset val="204"/>
    </font>
    <font>
      <b/>
      <sz val="11"/>
      <name val="Verdana"/>
      <family val="2"/>
      <charset val="204"/>
    </font>
    <font>
      <b/>
      <sz val="9"/>
      <name val="Verdana"/>
      <family val="2"/>
      <charset val="204"/>
    </font>
    <font>
      <b/>
      <sz val="8"/>
      <name val="Verdana"/>
      <family val="2"/>
      <charset val="204"/>
    </font>
    <font>
      <sz val="8"/>
      <name val="Verdana"/>
      <family val="2"/>
      <charset val="204"/>
    </font>
    <font>
      <sz val="9"/>
      <name val="Verdana"/>
      <family val="2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name val="Arial Cyr"/>
    </font>
    <font>
      <sz val="10"/>
      <name val="Arial Cyr"/>
      <family val="2"/>
      <charset val="204"/>
    </font>
    <font>
      <b/>
      <sz val="10"/>
      <name val="Verdana"/>
      <family val="2"/>
      <charset val="204"/>
    </font>
    <font>
      <i/>
      <sz val="12"/>
      <name val="Verdana"/>
      <family val="2"/>
      <charset val="204"/>
    </font>
    <font>
      <b/>
      <sz val="12"/>
      <name val="Verdana"/>
      <family val="2"/>
      <charset val="204"/>
    </font>
    <font>
      <b/>
      <i/>
      <sz val="9"/>
      <name val="Arial Cyr"/>
      <charset val="204"/>
    </font>
    <font>
      <i/>
      <sz val="9"/>
      <name val="Verdana"/>
      <family val="2"/>
      <charset val="204"/>
    </font>
    <font>
      <b/>
      <i/>
      <sz val="9"/>
      <name val="Verdana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2"/>
      <name val="Arial"/>
      <family val="2"/>
      <charset val="204"/>
    </font>
    <font>
      <b/>
      <u/>
      <sz val="14"/>
      <name val="Verdana"/>
      <family val="2"/>
      <charset val="204"/>
    </font>
    <font>
      <sz val="12"/>
      <name val="Verdana"/>
      <family val="2"/>
      <charset val="204"/>
    </font>
    <font>
      <b/>
      <sz val="10"/>
      <name val="Arial"/>
      <family val="2"/>
      <charset val="204"/>
    </font>
    <font>
      <b/>
      <i/>
      <sz val="12"/>
      <name val="Verdana"/>
      <family val="2"/>
      <charset val="204"/>
    </font>
    <font>
      <sz val="14"/>
      <name val="Verdana"/>
      <family val="2"/>
      <charset val="204"/>
    </font>
    <font>
      <b/>
      <sz val="16"/>
      <name val="Verdana"/>
      <family val="2"/>
      <charset val="204"/>
    </font>
    <font>
      <sz val="10"/>
      <color indexed="36"/>
      <name val="Arial"/>
      <family val="2"/>
      <charset val="204"/>
    </font>
    <font>
      <sz val="9"/>
      <color indexed="8"/>
      <name val="Verdana"/>
      <family val="2"/>
      <charset val="204"/>
    </font>
    <font>
      <sz val="10"/>
      <color indexed="10"/>
      <name val="Arial"/>
      <family val="2"/>
      <charset val="204"/>
    </font>
    <font>
      <b/>
      <sz val="9"/>
      <color indexed="8"/>
      <name val="Verdana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9"/>
      <color theme="1"/>
      <name val="Verdana"/>
      <family val="2"/>
      <charset val="204"/>
    </font>
    <font>
      <sz val="16"/>
      <name val="Verdana"/>
      <family val="2"/>
      <charset val="204"/>
    </font>
    <font>
      <sz val="12"/>
      <name val="Times New Roman"/>
      <family val="1"/>
      <charset val="204"/>
    </font>
    <font>
      <sz val="11"/>
      <name val="Verdana"/>
      <family val="2"/>
      <charset val="204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072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34" fillId="0" borderId="0"/>
    <xf numFmtId="0" fontId="6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3" fillId="12" borderId="1" applyNumberFormat="0" applyAlignment="0" applyProtection="0"/>
    <xf numFmtId="0" fontId="3" fillId="13" borderId="1" applyNumberFormat="0" applyAlignment="0" applyProtection="0"/>
    <xf numFmtId="0" fontId="3" fillId="13" borderId="1" applyNumberFormat="0" applyAlignment="0" applyProtection="0"/>
    <xf numFmtId="0" fontId="3" fillId="12" borderId="1" applyNumberFormat="0" applyAlignment="0" applyProtection="0"/>
    <xf numFmtId="0" fontId="4" fillId="38" borderId="2" applyNumberFormat="0" applyAlignment="0" applyProtection="0"/>
    <xf numFmtId="0" fontId="4" fillId="39" borderId="2" applyNumberFormat="0" applyAlignment="0" applyProtection="0"/>
    <xf numFmtId="0" fontId="4" fillId="39" borderId="2" applyNumberFormat="0" applyAlignment="0" applyProtection="0"/>
    <xf numFmtId="0" fontId="4" fillId="38" borderId="2" applyNumberFormat="0" applyAlignment="0" applyProtection="0"/>
    <xf numFmtId="0" fontId="5" fillId="38" borderId="1" applyNumberFormat="0" applyAlignment="0" applyProtection="0"/>
    <xf numFmtId="0" fontId="5" fillId="39" borderId="1" applyNumberFormat="0" applyAlignment="0" applyProtection="0"/>
    <xf numFmtId="0" fontId="5" fillId="39" borderId="1" applyNumberFormat="0" applyAlignment="0" applyProtection="0"/>
    <xf numFmtId="0" fontId="5" fillId="38" borderId="1" applyNumberFormat="0" applyAlignment="0" applyProtection="0"/>
    <xf numFmtId="164" fontId="1" fillId="0" borderId="0" applyFont="0" applyFill="0" applyBorder="0" applyAlignment="0" applyProtection="0"/>
    <xf numFmtId="171" fontId="6" fillId="0" borderId="0" applyFill="0" applyBorder="0" applyAlignment="0" applyProtection="0"/>
    <xf numFmtId="171" fontId="6" fillId="0" borderId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2" fontId="7" fillId="0" borderId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1" fillId="0" borderId="0" applyFont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6" fillId="0" borderId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6" fillId="0" borderId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2" fontId="7" fillId="0" borderId="0" applyFill="0" applyBorder="0" applyAlignment="0" applyProtection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2" fontId="7" fillId="0" borderId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1" fontId="6" fillId="0" borderId="0" applyFill="0" applyBorder="0" applyAlignment="0" applyProtection="0"/>
    <xf numFmtId="171" fontId="6" fillId="0" borderId="0" applyFill="0" applyBorder="0" applyAlignment="0" applyProtection="0"/>
    <xf numFmtId="171" fontId="6" fillId="0" borderId="0" applyFill="0" applyBorder="0" applyAlignment="0" applyProtection="0"/>
    <xf numFmtId="171" fontId="6" fillId="0" borderId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1" fontId="6" fillId="0" borderId="0" applyFill="0" applyBorder="0" applyAlignment="0" applyProtection="0"/>
    <xf numFmtId="171" fontId="6" fillId="0" borderId="0" applyFill="0" applyBorder="0" applyAlignment="0" applyProtection="0"/>
    <xf numFmtId="171" fontId="6" fillId="0" borderId="0" applyFill="0" applyBorder="0" applyAlignment="0" applyProtection="0"/>
    <xf numFmtId="171" fontId="6" fillId="0" borderId="0" applyFill="0" applyBorder="0" applyAlignment="0" applyProtection="0"/>
    <xf numFmtId="171" fontId="6" fillId="0" borderId="0" applyFill="0" applyBorder="0" applyAlignment="0" applyProtection="0"/>
    <xf numFmtId="171" fontId="6" fillId="0" borderId="0" applyFill="0" applyBorder="0" applyAlignment="0" applyProtection="0"/>
    <xf numFmtId="164" fontId="33" fillId="0" borderId="0" applyFont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2" fontId="7" fillId="0" borderId="0" applyFill="0" applyBorder="0" applyAlignment="0" applyProtection="0"/>
    <xf numFmtId="172" fontId="6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1" fontId="7" fillId="0" borderId="0" applyFill="0" applyBorder="0" applyAlignment="0" applyProtection="0"/>
    <xf numFmtId="172" fontId="6" fillId="0" borderId="0" applyFill="0" applyBorder="0" applyAlignment="0" applyProtection="0"/>
    <xf numFmtId="164" fontId="8" fillId="0" borderId="0" applyFont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4" fontId="7" fillId="0" borderId="0" applyFill="0" applyBorder="0" applyAlignment="0" applyProtection="0"/>
    <xf numFmtId="174" fontId="7" fillId="0" borderId="0" applyFill="0" applyBorder="0" applyAlignment="0" applyProtection="0"/>
    <xf numFmtId="174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5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64" fontId="8" fillId="0" borderId="0" applyFont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64" fontId="8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7" fillId="0" borderId="0" applyFill="0" applyBorder="0" applyAlignment="0" applyProtection="0"/>
    <xf numFmtId="164" fontId="8" fillId="0" borderId="0" applyFont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164" fontId="8" fillId="0" borderId="0" applyFont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164" fontId="8" fillId="0" borderId="0" applyFont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 applyFill="0" applyBorder="0" applyAlignment="0" applyProtection="0"/>
    <xf numFmtId="167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7" fillId="0" borderId="0" applyFill="0" applyBorder="0" applyAlignment="0" applyProtection="0"/>
    <xf numFmtId="17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6" fillId="0" borderId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6" fillId="0" borderId="0" applyFill="0" applyBorder="0" applyAlignment="0" applyProtection="0"/>
    <xf numFmtId="164" fontId="1" fillId="0" borderId="0" applyFont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72" fontId="34" fillId="0" borderId="0" applyFill="0" applyBorder="0" applyAlignment="0" applyProtection="0"/>
    <xf numFmtId="164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64" fontId="1" fillId="0" borderId="0" applyFont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72" fontId="34" fillId="0" borderId="0" applyFill="0" applyBorder="0" applyAlignment="0" applyProtection="0"/>
    <xf numFmtId="167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71" fontId="6" fillId="0" borderId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6" fillId="0" borderId="0" applyFill="0" applyBorder="0" applyAlignment="0" applyProtection="0"/>
    <xf numFmtId="16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1" fontId="6" fillId="0" borderId="0" applyFill="0" applyBorder="0" applyAlignment="0" applyProtection="0"/>
    <xf numFmtId="171" fontId="7" fillId="0" borderId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6" fillId="0" borderId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71" fontId="6" fillId="0" borderId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6" fillId="0" borderId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71" fontId="6" fillId="0" borderId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6" fillId="0" borderId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71" fontId="6" fillId="0" borderId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71" fontId="6" fillId="0" borderId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67" fontId="6" fillId="0" borderId="0" applyFont="0" applyFill="0" applyBorder="0" applyAlignment="0" applyProtection="0"/>
    <xf numFmtId="171" fontId="7" fillId="0" borderId="0" applyFill="0" applyBorder="0" applyAlignment="0" applyProtection="0"/>
    <xf numFmtId="171" fontId="6" fillId="0" borderId="0" applyFill="0" applyBorder="0" applyAlignment="0" applyProtection="0"/>
    <xf numFmtId="171" fontId="7" fillId="0" borderId="0" applyFill="0" applyBorder="0" applyAlignment="0" applyProtection="0"/>
    <xf numFmtId="171" fontId="7" fillId="0" borderId="0" applyFill="0" applyBorder="0" applyAlignment="0" applyProtection="0"/>
    <xf numFmtId="171" fontId="6" fillId="0" borderId="0" applyFill="0" applyBorder="0" applyAlignment="0" applyProtection="0"/>
    <xf numFmtId="171" fontId="7" fillId="0" borderId="0" applyFill="0" applyBorder="0" applyAlignment="0" applyProtection="0"/>
    <xf numFmtId="171" fontId="6" fillId="0" borderId="0" applyFill="0" applyBorder="0" applyAlignment="0" applyProtection="0"/>
    <xf numFmtId="171" fontId="7" fillId="0" borderId="0" applyFill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40" borderId="7" applyNumberFormat="0" applyAlignment="0" applyProtection="0"/>
    <xf numFmtId="0" fontId="13" fillId="41" borderId="7" applyNumberFormat="0" applyAlignment="0" applyProtection="0"/>
    <xf numFmtId="0" fontId="13" fillId="41" borderId="7" applyNumberFormat="0" applyAlignment="0" applyProtection="0"/>
    <xf numFmtId="0" fontId="13" fillId="40" borderId="7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33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34" fillId="0" borderId="0"/>
    <xf numFmtId="0" fontId="3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31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6" fillId="0" borderId="0"/>
    <xf numFmtId="0" fontId="3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56" fillId="0" borderId="0"/>
    <xf numFmtId="0" fontId="1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34" fillId="0" borderId="0"/>
    <xf numFmtId="0" fontId="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5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56" fillId="0" borderId="0"/>
    <xf numFmtId="0" fontId="6" fillId="0" borderId="0"/>
    <xf numFmtId="0" fontId="34" fillId="0" borderId="0"/>
    <xf numFmtId="0" fontId="7" fillId="0" borderId="0"/>
    <xf numFmtId="0" fontId="6" fillId="0" borderId="0"/>
    <xf numFmtId="0" fontId="7" fillId="0" borderId="0"/>
    <xf numFmtId="0" fontId="56" fillId="0" borderId="0"/>
    <xf numFmtId="0" fontId="34" fillId="0" borderId="0"/>
    <xf numFmtId="0" fontId="7" fillId="0" borderId="0"/>
    <xf numFmtId="0" fontId="56" fillId="0" borderId="0"/>
    <xf numFmtId="0" fontId="5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57" fillId="0" borderId="0"/>
    <xf numFmtId="0" fontId="5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58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58" fillId="0" borderId="0"/>
    <xf numFmtId="0" fontId="6" fillId="0" borderId="0"/>
    <xf numFmtId="0" fontId="1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8" fillId="0" borderId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4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" fillId="44" borderId="8" applyNumberFormat="0" applyFont="0" applyAlignment="0" applyProtection="0"/>
    <xf numFmtId="0" fontId="1" fillId="45" borderId="8" applyNumberFormat="0" applyAlignment="0" applyProtection="0"/>
    <xf numFmtId="0" fontId="6" fillId="45" borderId="8" applyNumberFormat="0" applyAlignment="0" applyProtection="0"/>
    <xf numFmtId="0" fontId="6" fillId="45" borderId="8" applyNumberFormat="0" applyAlignment="0" applyProtection="0"/>
    <xf numFmtId="0" fontId="6" fillId="44" borderId="8" applyNumberFormat="0" applyFont="0" applyAlignment="0" applyProtection="0"/>
    <xf numFmtId="9" fontId="29" fillId="0" borderId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76" fontId="7" fillId="0" borderId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7" borderId="0" applyNumberFormat="0" applyBorder="0" applyAlignment="0" applyProtection="0"/>
    <xf numFmtId="0" fontId="20" fillId="6" borderId="0" applyNumberFormat="0" applyBorder="0" applyAlignment="0" applyProtection="0"/>
    <xf numFmtId="0" fontId="5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56" fillId="0" borderId="0"/>
    <xf numFmtId="0" fontId="6" fillId="0" borderId="0"/>
  </cellStyleXfs>
  <cellXfs count="311">
    <xf numFmtId="0" fontId="0" fillId="0" borderId="0" xfId="0"/>
    <xf numFmtId="0" fontId="23" fillId="0" borderId="0" xfId="1002" applyNumberFormat="1" applyFont="1" applyFill="1" applyBorder="1" applyAlignment="1" applyProtection="1">
      <alignment vertical="center"/>
      <protection locked="0"/>
    </xf>
    <xf numFmtId="49" fontId="23" fillId="0" borderId="0" xfId="1002" applyNumberFormat="1" applyFont="1" applyFill="1" applyBorder="1" applyAlignment="1" applyProtection="1">
      <alignment vertical="center"/>
      <protection locked="0"/>
    </xf>
    <xf numFmtId="49" fontId="27" fillId="0" borderId="0" xfId="0" applyNumberFormat="1" applyFont="1" applyFill="1" applyBorder="1" applyAlignment="1">
      <alignment horizontal="center" vertical="center" wrapText="1"/>
    </xf>
    <xf numFmtId="0" fontId="27" fillId="0" borderId="0" xfId="0" applyNumberFormat="1" applyFont="1" applyFill="1" applyBorder="1" applyAlignment="1">
      <alignment horizontal="center" vertical="center" wrapText="1"/>
    </xf>
    <xf numFmtId="0" fontId="26" fillId="0" borderId="0" xfId="1022" applyNumberFormat="1" applyFont="1" applyFill="1" applyBorder="1" applyAlignment="1" applyProtection="1">
      <alignment horizontal="left" vertical="center" wrapText="1"/>
      <protection locked="0"/>
    </xf>
    <xf numFmtId="0" fontId="27" fillId="0" borderId="0" xfId="1011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1003" applyNumberFormat="1" applyFont="1" applyFill="1" applyBorder="1" applyAlignment="1" applyProtection="1">
      <alignment vertical="center"/>
      <protection locked="0"/>
    </xf>
    <xf numFmtId="0" fontId="41" fillId="0" borderId="0" xfId="1005" applyFont="1" applyAlignment="1" applyProtection="1">
      <alignment vertical="center"/>
      <protection locked="0"/>
    </xf>
    <xf numFmtId="0" fontId="6" fillId="0" borderId="0" xfId="1020" applyFont="1" applyAlignment="1" applyProtection="1">
      <alignment vertical="center"/>
      <protection locked="0"/>
    </xf>
    <xf numFmtId="0" fontId="42" fillId="0" borderId="0" xfId="1020" applyFont="1" applyAlignment="1" applyProtection="1">
      <alignment vertical="center"/>
      <protection locked="0"/>
    </xf>
    <xf numFmtId="0" fontId="43" fillId="0" borderId="0" xfId="1020" applyFont="1" applyAlignment="1" applyProtection="1">
      <alignment vertical="center"/>
      <protection locked="0"/>
    </xf>
    <xf numFmtId="0" fontId="25" fillId="0" borderId="0" xfId="1020" applyFont="1" applyProtection="1">
      <protection locked="0"/>
    </xf>
    <xf numFmtId="0" fontId="25" fillId="0" borderId="0" xfId="1020" applyFont="1" applyAlignment="1" applyProtection="1">
      <alignment wrapText="1"/>
      <protection locked="0"/>
    </xf>
    <xf numFmtId="0" fontId="25" fillId="0" borderId="0" xfId="1020" applyFont="1" applyAlignment="1" applyProtection="1">
      <alignment shrinkToFit="1"/>
      <protection locked="0"/>
    </xf>
    <xf numFmtId="1" fontId="38" fillId="0" borderId="0" xfId="1020" applyNumberFormat="1" applyFont="1" applyProtection="1">
      <protection locked="0"/>
    </xf>
    <xf numFmtId="169" fontId="25" fillId="0" borderId="0" xfId="1020" applyNumberFormat="1" applyFont="1" applyProtection="1">
      <protection locked="0"/>
    </xf>
    <xf numFmtId="0" fontId="38" fillId="0" borderId="0" xfId="1020" applyFont="1" applyProtection="1">
      <protection locked="0"/>
    </xf>
    <xf numFmtId="169" fontId="38" fillId="0" borderId="0" xfId="1020" applyNumberFormat="1" applyFont="1" applyProtection="1">
      <protection locked="0"/>
    </xf>
    <xf numFmtId="0" fontId="25" fillId="0" borderId="0" xfId="1020" applyFont="1" applyBorder="1" applyAlignment="1" applyProtection="1">
      <alignment horizontal="right" vertical="center"/>
      <protection locked="0"/>
    </xf>
    <xf numFmtId="0" fontId="43" fillId="0" borderId="0" xfId="1005" applyFont="1" applyAlignment="1" applyProtection="1">
      <alignment vertical="center"/>
      <protection locked="0"/>
    </xf>
    <xf numFmtId="1" fontId="28" fillId="46" borderId="10" xfId="1008" applyNumberFormat="1" applyFont="1" applyFill="1" applyBorder="1" applyAlignment="1" applyProtection="1">
      <alignment horizontal="center" vertical="center" textRotation="90" wrapText="1"/>
      <protection locked="0"/>
    </xf>
    <xf numFmtId="169" fontId="28" fillId="46" borderId="10" xfId="1008" applyNumberFormat="1" applyFont="1" applyFill="1" applyBorder="1" applyAlignment="1" applyProtection="1">
      <alignment horizontal="center" vertical="center" wrapText="1"/>
      <protection locked="0"/>
    </xf>
    <xf numFmtId="0" fontId="28" fillId="46" borderId="10" xfId="1008" applyFont="1" applyFill="1" applyBorder="1" applyAlignment="1" applyProtection="1">
      <alignment horizontal="center" vertical="center" textRotation="90" wrapText="1"/>
      <protection locked="0"/>
    </xf>
    <xf numFmtId="0" fontId="23" fillId="0" borderId="10" xfId="1020" applyFont="1" applyFill="1" applyBorder="1" applyAlignment="1" applyProtection="1">
      <alignment horizontal="center" vertical="center"/>
      <protection locked="0"/>
    </xf>
    <xf numFmtId="0" fontId="30" fillId="0" borderId="0" xfId="1005" applyFont="1" applyAlignment="1" applyProtection="1">
      <alignment vertical="center"/>
      <protection locked="0"/>
    </xf>
    <xf numFmtId="0" fontId="23" fillId="0" borderId="0" xfId="1008" applyFont="1" applyBorder="1" applyAlignment="1" applyProtection="1">
      <alignment horizontal="center" vertical="center" wrapText="1"/>
      <protection locked="0"/>
    </xf>
    <xf numFmtId="0" fontId="23" fillId="0" borderId="0" xfId="1020" applyFont="1" applyFill="1" applyBorder="1" applyAlignment="1" applyProtection="1">
      <alignment horizontal="center" vertical="center"/>
      <protection locked="0"/>
    </xf>
    <xf numFmtId="0" fontId="28" fillId="46" borderId="0" xfId="0" applyNumberFormat="1" applyFont="1" applyFill="1" applyBorder="1" applyAlignment="1">
      <alignment horizontal="center" vertical="center" wrapText="1"/>
    </xf>
    <xf numFmtId="170" fontId="28" fillId="0" borderId="0" xfId="1005" applyNumberFormat="1" applyFont="1" applyBorder="1" applyAlignment="1" applyProtection="1">
      <alignment horizontal="center" vertical="center" wrapText="1"/>
      <protection locked="0"/>
    </xf>
    <xf numFmtId="169" fontId="40" fillId="0" borderId="0" xfId="1005" applyNumberFormat="1" applyFont="1" applyBorder="1" applyAlignment="1" applyProtection="1">
      <alignment horizontal="center" vertical="center" wrapText="1"/>
      <protection locked="0"/>
    </xf>
    <xf numFmtId="0" fontId="25" fillId="0" borderId="0" xfId="1005" applyFont="1" applyBorder="1" applyAlignment="1" applyProtection="1">
      <alignment horizontal="center" vertical="center" wrapText="1"/>
      <protection locked="0"/>
    </xf>
    <xf numFmtId="1" fontId="28" fillId="0" borderId="0" xfId="1005" applyNumberFormat="1" applyFont="1" applyBorder="1" applyAlignment="1" applyProtection="1">
      <alignment horizontal="center" vertical="center" wrapText="1"/>
      <protection locked="0"/>
    </xf>
    <xf numFmtId="0" fontId="26" fillId="0" borderId="0" xfId="1005" applyFont="1" applyBorder="1" applyAlignment="1" applyProtection="1">
      <alignment horizontal="center" vertical="center" wrapText="1"/>
      <protection locked="0"/>
    </xf>
    <xf numFmtId="0" fontId="23" fillId="0" borderId="0" xfId="1005" applyFont="1" applyAlignment="1" applyProtection="1">
      <alignment vertical="center"/>
      <protection locked="0"/>
    </xf>
    <xf numFmtId="0" fontId="6" fillId="0" borderId="0" xfId="1005" applyNumberFormat="1" applyFont="1" applyFill="1" applyBorder="1" applyAlignment="1" applyProtection="1">
      <alignment horizontal="center" vertical="center"/>
      <protection locked="0"/>
    </xf>
    <xf numFmtId="0" fontId="23" fillId="0" borderId="0" xfId="1005" applyNumberFormat="1" applyFont="1" applyFill="1" applyBorder="1" applyAlignment="1" applyProtection="1">
      <alignment vertical="center"/>
      <protection locked="0"/>
    </xf>
    <xf numFmtId="1" fontId="23" fillId="0" borderId="0" xfId="1005" applyNumberFormat="1" applyFont="1" applyAlignment="1" applyProtection="1">
      <alignment vertical="center"/>
      <protection locked="0"/>
    </xf>
    <xf numFmtId="169" fontId="23" fillId="0" borderId="0" xfId="1005" applyNumberFormat="1" applyFont="1" applyAlignment="1" applyProtection="1">
      <alignment vertical="center"/>
      <protection locked="0"/>
    </xf>
    <xf numFmtId="0" fontId="6" fillId="0" borderId="0" xfId="1005" applyNumberFormat="1" applyFont="1" applyFill="1" applyBorder="1" applyAlignment="1" applyProtection="1">
      <alignment vertical="center"/>
      <protection locked="0"/>
    </xf>
    <xf numFmtId="1" fontId="41" fillId="0" borderId="0" xfId="1005" applyNumberFormat="1" applyFont="1" applyAlignment="1" applyProtection="1">
      <alignment vertical="center"/>
      <protection locked="0"/>
    </xf>
    <xf numFmtId="169" fontId="41" fillId="0" borderId="0" xfId="1005" applyNumberFormat="1" applyFont="1" applyAlignment="1" applyProtection="1">
      <alignment vertical="center"/>
      <protection locked="0"/>
    </xf>
    <xf numFmtId="0" fontId="26" fillId="0" borderId="0" xfId="1011" applyNumberFormat="1" applyFont="1" applyFill="1" applyBorder="1" applyAlignment="1" applyProtection="1">
      <alignment vertical="center" wrapText="1"/>
      <protection locked="0"/>
    </xf>
    <xf numFmtId="0" fontId="27" fillId="0" borderId="0" xfId="0" applyNumberFormat="1" applyFont="1" applyFill="1" applyBorder="1" applyAlignment="1" applyProtection="1">
      <alignment horizontal="center" vertical="center"/>
      <protection locked="0"/>
    </xf>
    <xf numFmtId="0" fontId="27" fillId="0" borderId="0" xfId="477" applyNumberFormat="1" applyFont="1" applyFill="1" applyBorder="1" applyAlignment="1" applyProtection="1">
      <alignment horizontal="center" vertical="center"/>
      <protection locked="0"/>
    </xf>
    <xf numFmtId="0" fontId="6" fillId="0" borderId="0" xfId="1014" applyFont="1" applyFill="1" applyAlignment="1" applyProtection="1">
      <alignment horizontal="center" vertical="center"/>
      <protection locked="0"/>
    </xf>
    <xf numFmtId="0" fontId="30" fillId="0" borderId="0" xfId="1014" applyFont="1" applyFill="1" applyAlignment="1" applyProtection="1">
      <alignment horizontal="center" vertical="center"/>
      <protection locked="0"/>
    </xf>
    <xf numFmtId="0" fontId="22" fillId="0" borderId="0" xfId="1023" applyFont="1" applyFill="1" applyAlignment="1">
      <alignment vertical="center" wrapText="1"/>
    </xf>
    <xf numFmtId="0" fontId="6" fillId="0" borderId="0" xfId="700"/>
    <xf numFmtId="0" fontId="44" fillId="0" borderId="0" xfId="1002" applyNumberFormat="1" applyFont="1" applyFill="1" applyBorder="1" applyAlignment="1" applyProtection="1">
      <alignment vertical="center"/>
      <protection locked="0"/>
    </xf>
    <xf numFmtId="0" fontId="35" fillId="0" borderId="0" xfId="1005" applyFont="1" applyAlignment="1" applyProtection="1">
      <alignment horizontal="center"/>
      <protection locked="0"/>
    </xf>
    <xf numFmtId="0" fontId="44" fillId="0" borderId="10" xfId="1002" applyNumberFormat="1" applyFont="1" applyFill="1" applyBorder="1" applyAlignment="1" applyProtection="1">
      <alignment vertical="center"/>
      <protection locked="0"/>
    </xf>
    <xf numFmtId="0" fontId="23" fillId="0" borderId="10" xfId="1002" applyNumberFormat="1" applyFont="1" applyFill="1" applyBorder="1" applyAlignment="1" applyProtection="1">
      <alignment vertical="center"/>
      <protection locked="0"/>
    </xf>
    <xf numFmtId="0" fontId="25" fillId="46" borderId="10" xfId="1020" applyFont="1" applyFill="1" applyBorder="1" applyAlignment="1" applyProtection="1">
      <alignment horizontal="center" vertical="center" wrapText="1"/>
      <protection locked="0"/>
    </xf>
    <xf numFmtId="0" fontId="43" fillId="0" borderId="0" xfId="1014" applyFont="1" applyFill="1" applyAlignment="1" applyProtection="1">
      <alignment vertical="center"/>
      <protection locked="0"/>
    </xf>
    <xf numFmtId="0" fontId="25" fillId="0" borderId="0" xfId="1014" applyFont="1" applyFill="1" applyProtection="1">
      <protection locked="0"/>
    </xf>
    <xf numFmtId="0" fontId="25" fillId="0" borderId="0" xfId="1014" applyFont="1" applyFill="1" applyAlignment="1" applyProtection="1">
      <alignment wrapText="1"/>
      <protection locked="0"/>
    </xf>
    <xf numFmtId="0" fontId="25" fillId="0" borderId="0" xfId="1014" applyFont="1" applyFill="1" applyAlignment="1" applyProtection="1">
      <alignment shrinkToFit="1"/>
      <protection locked="0"/>
    </xf>
    <xf numFmtId="0" fontId="25" fillId="0" borderId="0" xfId="1014" applyFont="1" applyFill="1" applyAlignment="1" applyProtection="1">
      <alignment horizontal="left"/>
      <protection locked="0"/>
    </xf>
    <xf numFmtId="0" fontId="38" fillId="0" borderId="0" xfId="1014" applyFont="1" applyFill="1" applyProtection="1">
      <protection locked="0"/>
    </xf>
    <xf numFmtId="0" fontId="26" fillId="0" borderId="10" xfId="1014" applyFont="1" applyFill="1" applyBorder="1" applyAlignment="1" applyProtection="1">
      <alignment horizontal="center" vertical="center" textRotation="90" wrapText="1"/>
      <protection locked="0"/>
    </xf>
    <xf numFmtId="0" fontId="26" fillId="0" borderId="10" xfId="1014" applyFont="1" applyFill="1" applyBorder="1" applyAlignment="1" applyProtection="1">
      <alignment horizontal="center" vertical="center" wrapText="1"/>
      <protection locked="0"/>
    </xf>
    <xf numFmtId="0" fontId="35" fillId="0" borderId="0" xfId="1014" applyFont="1" applyFill="1" applyAlignment="1" applyProtection="1">
      <alignment vertical="center" wrapText="1"/>
      <protection locked="0"/>
    </xf>
    <xf numFmtId="0" fontId="21" fillId="46" borderId="0" xfId="1014" applyFont="1" applyFill="1" applyAlignment="1" applyProtection="1">
      <alignment vertical="center"/>
      <protection locked="0"/>
    </xf>
    <xf numFmtId="0" fontId="39" fillId="0" borderId="0" xfId="1018" applyFont="1" applyAlignment="1" applyProtection="1">
      <alignment horizontal="right" vertical="center"/>
      <protection locked="0"/>
    </xf>
    <xf numFmtId="0" fontId="6" fillId="0" borderId="10" xfId="1019" applyFont="1" applyFill="1" applyBorder="1" applyAlignment="1" applyProtection="1">
      <alignment horizontal="center" vertical="center"/>
      <protection locked="0"/>
    </xf>
    <xf numFmtId="0" fontId="23" fillId="0" borderId="10" xfId="700" applyFont="1" applyBorder="1"/>
    <xf numFmtId="0" fontId="23" fillId="0" borderId="10" xfId="1002" applyNumberFormat="1" applyFont="1" applyFill="1" applyBorder="1" applyAlignment="1" applyProtection="1">
      <alignment vertical="center" wrapText="1"/>
      <protection locked="0"/>
    </xf>
    <xf numFmtId="0" fontId="30" fillId="0" borderId="0" xfId="1014" applyFont="1" applyFill="1" applyAlignment="1" applyProtection="1">
      <alignment vertical="center"/>
      <protection locked="0"/>
    </xf>
    <xf numFmtId="49" fontId="28" fillId="0" borderId="10" xfId="1001" applyNumberFormat="1" applyFont="1" applyFill="1" applyBorder="1" applyAlignment="1" applyProtection="1">
      <alignment horizontal="center" vertical="center" wrapText="1"/>
      <protection locked="0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37" fillId="0" borderId="10" xfId="1009" applyFont="1" applyFill="1" applyBorder="1" applyAlignment="1" applyProtection="1">
      <alignment horizontal="center" vertical="center" wrapText="1"/>
      <protection locked="0"/>
    </xf>
    <xf numFmtId="170" fontId="27" fillId="0" borderId="10" xfId="1005" applyNumberFormat="1" applyFont="1" applyFill="1" applyBorder="1" applyAlignment="1" applyProtection="1">
      <alignment horizontal="center" vertical="center" wrapText="1"/>
      <protection locked="0"/>
    </xf>
    <xf numFmtId="169" fontId="40" fillId="0" borderId="10" xfId="1005" applyNumberFormat="1" applyFont="1" applyFill="1" applyBorder="1" applyAlignment="1" applyProtection="1">
      <alignment horizontal="center" vertical="center" wrapText="1"/>
      <protection locked="0"/>
    </xf>
    <xf numFmtId="0" fontId="26" fillId="0" borderId="10" xfId="1009" applyFont="1" applyFill="1" applyBorder="1" applyAlignment="1" applyProtection="1">
      <alignment horizontal="center" vertical="center" wrapText="1"/>
      <protection locked="0"/>
    </xf>
    <xf numFmtId="0" fontId="25" fillId="0" borderId="10" xfId="1005" applyFont="1" applyFill="1" applyBorder="1" applyAlignment="1" applyProtection="1">
      <alignment horizontal="center" vertical="center" wrapText="1"/>
      <protection locked="0"/>
    </xf>
    <xf numFmtId="1" fontId="28" fillId="0" borderId="10" xfId="1005" applyNumberFormat="1" applyFont="1" applyFill="1" applyBorder="1" applyAlignment="1" applyProtection="1">
      <alignment horizontal="center" vertical="center" wrapText="1"/>
      <protection locked="0"/>
    </xf>
    <xf numFmtId="0" fontId="35" fillId="0" borderId="10" xfId="1005" applyFont="1" applyFill="1" applyBorder="1" applyAlignment="1" applyProtection="1">
      <alignment horizontal="center" vertical="center" wrapText="1"/>
      <protection locked="0"/>
    </xf>
    <xf numFmtId="0" fontId="30" fillId="0" borderId="0" xfId="1005" applyFont="1" applyFill="1" applyAlignment="1" applyProtection="1">
      <alignment vertical="center"/>
      <protection locked="0"/>
    </xf>
    <xf numFmtId="0" fontId="6" fillId="0" borderId="0" xfId="700" applyFont="1"/>
    <xf numFmtId="0" fontId="50" fillId="0" borderId="0" xfId="1005" applyFont="1" applyAlignment="1" applyProtection="1">
      <alignment vertical="center"/>
      <protection locked="0"/>
    </xf>
    <xf numFmtId="0" fontId="6" fillId="0" borderId="0" xfId="1014" applyFont="1" applyFill="1" applyBorder="1" applyAlignment="1" applyProtection="1">
      <alignment horizontal="center" vertical="center"/>
      <protection locked="0"/>
    </xf>
    <xf numFmtId="0" fontId="30" fillId="0" borderId="0" xfId="1014" applyFont="1" applyFill="1" applyBorder="1" applyAlignment="1" applyProtection="1">
      <alignment horizontal="center" vertical="center"/>
      <protection locked="0"/>
    </xf>
    <xf numFmtId="0" fontId="46" fillId="0" borderId="0" xfId="700" applyFont="1" applyAlignment="1"/>
    <xf numFmtId="0" fontId="46" fillId="0" borderId="0" xfId="700" applyFont="1"/>
    <xf numFmtId="49" fontId="28" fillId="46" borderId="10" xfId="1015" applyNumberFormat="1" applyFont="1" applyFill="1" applyBorder="1" applyAlignment="1" applyProtection="1">
      <alignment horizontal="center" vertical="center" wrapText="1"/>
      <protection locked="0"/>
    </xf>
    <xf numFmtId="0" fontId="28" fillId="46" borderId="10" xfId="1015" applyFont="1" applyFill="1" applyBorder="1" applyAlignment="1" applyProtection="1">
      <alignment horizontal="center" vertical="center" wrapText="1"/>
      <protection locked="0"/>
    </xf>
    <xf numFmtId="0" fontId="25" fillId="46" borderId="10" xfId="1015" applyFont="1" applyFill="1" applyBorder="1" applyAlignment="1" applyProtection="1">
      <alignment horizontal="left" vertical="center" wrapText="1"/>
      <protection locked="0"/>
    </xf>
    <xf numFmtId="0" fontId="25" fillId="0" borderId="10" xfId="1015" applyFont="1" applyFill="1" applyBorder="1" applyAlignment="1" applyProtection="1">
      <alignment vertical="center" wrapText="1"/>
      <protection locked="0"/>
    </xf>
    <xf numFmtId="0" fontId="52" fillId="0" borderId="0" xfId="1005" applyFont="1" applyAlignment="1" applyProtection="1">
      <alignment vertical="center"/>
      <protection locked="0"/>
    </xf>
    <xf numFmtId="1" fontId="28" fillId="46" borderId="10" xfId="1009" applyNumberFormat="1" applyFont="1" applyFill="1" applyBorder="1" applyAlignment="1" applyProtection="1">
      <alignment horizontal="center" vertical="center" textRotation="90" wrapText="1"/>
      <protection locked="0"/>
    </xf>
    <xf numFmtId="169" fontId="28" fillId="46" borderId="10" xfId="1009" applyNumberFormat="1" applyFont="1" applyFill="1" applyBorder="1" applyAlignment="1" applyProtection="1">
      <alignment horizontal="center" vertical="center" wrapText="1"/>
      <protection locked="0"/>
    </xf>
    <xf numFmtId="1" fontId="25" fillId="46" borderId="10" xfId="1009" applyNumberFormat="1" applyFont="1" applyFill="1" applyBorder="1" applyAlignment="1" applyProtection="1">
      <alignment horizontal="center" vertical="center" textRotation="90" wrapText="1"/>
      <protection locked="0"/>
    </xf>
    <xf numFmtId="20" fontId="27" fillId="0" borderId="10" xfId="655" applyNumberFormat="1" applyFont="1" applyFill="1" applyBorder="1" applyAlignment="1">
      <alignment horizontal="center" vertical="center"/>
    </xf>
    <xf numFmtId="170" fontId="27" fillId="0" borderId="10" xfId="1006" applyNumberFormat="1" applyFont="1" applyFill="1" applyBorder="1" applyAlignment="1" applyProtection="1">
      <alignment horizontal="center" vertical="center" wrapText="1"/>
      <protection locked="0"/>
    </xf>
    <xf numFmtId="169" fontId="40" fillId="0" borderId="10" xfId="1006" applyNumberFormat="1" applyFont="1" applyFill="1" applyBorder="1" applyAlignment="1" applyProtection="1">
      <alignment horizontal="center" vertical="center" wrapText="1"/>
      <protection locked="0"/>
    </xf>
    <xf numFmtId="170" fontId="26" fillId="0" borderId="10" xfId="1006" applyNumberFormat="1" applyFont="1" applyFill="1" applyBorder="1" applyAlignment="1" applyProtection="1">
      <alignment horizontal="center" vertical="center" wrapText="1"/>
      <protection locked="0"/>
    </xf>
    <xf numFmtId="0" fontId="46" fillId="0" borderId="10" xfId="0" applyFont="1" applyFill="1" applyBorder="1" applyAlignment="1">
      <alignment horizontal="center" vertical="center"/>
    </xf>
    <xf numFmtId="0" fontId="6" fillId="0" borderId="10" xfId="0" applyFont="1" applyFill="1" applyBorder="1"/>
    <xf numFmtId="0" fontId="6" fillId="0" borderId="0" xfId="0" applyFont="1" applyFill="1"/>
    <xf numFmtId="49" fontId="28" fillId="0" borderId="10" xfId="1015" applyNumberFormat="1" applyFont="1" applyFill="1" applyBorder="1" applyAlignment="1" applyProtection="1">
      <alignment horizontal="center" vertical="center" wrapText="1"/>
      <protection locked="0"/>
    </xf>
    <xf numFmtId="0" fontId="28" fillId="0" borderId="10" xfId="1015" applyFont="1" applyFill="1" applyBorder="1" applyAlignment="1" applyProtection="1">
      <alignment horizontal="center" vertical="center" wrapText="1"/>
      <protection locked="0"/>
    </xf>
    <xf numFmtId="0" fontId="25" fillId="0" borderId="10" xfId="1015" applyFont="1" applyFill="1" applyBorder="1" applyAlignment="1" applyProtection="1">
      <alignment horizontal="left" vertical="center" wrapText="1"/>
      <protection locked="0"/>
    </xf>
    <xf numFmtId="0" fontId="35" fillId="0" borderId="10" xfId="0" applyFont="1" applyFill="1" applyBorder="1" applyAlignment="1">
      <alignment horizontal="center" vertical="center"/>
    </xf>
    <xf numFmtId="0" fontId="23" fillId="0" borderId="0" xfId="1014" applyFont="1" applyFill="1" applyAlignment="1" applyProtection="1">
      <alignment horizontal="center" vertical="center"/>
      <protection locked="0"/>
    </xf>
    <xf numFmtId="0" fontId="23" fillId="0" borderId="0" xfId="1014" applyFont="1" applyFill="1" applyAlignment="1" applyProtection="1">
      <alignment vertical="center"/>
      <protection locked="0"/>
    </xf>
    <xf numFmtId="0" fontId="23" fillId="0" borderId="0" xfId="1010" applyFont="1" applyFill="1" applyAlignment="1" applyProtection="1">
      <alignment vertical="center"/>
      <protection locked="0"/>
    </xf>
    <xf numFmtId="0" fontId="23" fillId="0" borderId="0" xfId="1014" applyFont="1" applyFill="1" applyAlignment="1" applyProtection="1">
      <alignment horizontal="left" vertical="center"/>
      <protection locked="0"/>
    </xf>
    <xf numFmtId="0" fontId="30" fillId="0" borderId="10" xfId="1014" applyFont="1" applyFill="1" applyBorder="1" applyAlignment="1" applyProtection="1">
      <alignment horizontal="center" vertical="center"/>
      <protection locked="0"/>
    </xf>
    <xf numFmtId="0" fontId="25" fillId="0" borderId="10" xfId="1016" applyFont="1" applyFill="1" applyBorder="1" applyAlignment="1" applyProtection="1">
      <alignment horizontal="left" vertical="center" wrapText="1"/>
      <protection locked="0"/>
    </xf>
    <xf numFmtId="49" fontId="28" fillId="0" borderId="10" xfId="1016" applyNumberFormat="1" applyFont="1" applyFill="1" applyBorder="1" applyAlignment="1" applyProtection="1">
      <alignment horizontal="center" vertical="center" wrapText="1"/>
      <protection locked="0"/>
    </xf>
    <xf numFmtId="0" fontId="28" fillId="0" borderId="10" xfId="1016" applyFont="1" applyFill="1" applyBorder="1" applyAlignment="1" applyProtection="1">
      <alignment horizontal="center" vertical="center" wrapText="1"/>
      <protection locked="0"/>
    </xf>
    <xf numFmtId="0" fontId="28" fillId="0" borderId="10" xfId="1012" applyFont="1" applyFill="1" applyBorder="1" applyAlignment="1" applyProtection="1">
      <alignment horizontal="center" vertical="center" wrapText="1"/>
      <protection locked="0"/>
    </xf>
    <xf numFmtId="0" fontId="35" fillId="0" borderId="10" xfId="700" applyFont="1" applyBorder="1"/>
    <xf numFmtId="0" fontId="25" fillId="0" borderId="10" xfId="1016" applyFont="1" applyFill="1" applyBorder="1" applyAlignment="1" applyProtection="1">
      <alignment vertical="center" wrapText="1"/>
      <protection locked="0"/>
    </xf>
    <xf numFmtId="0" fontId="25" fillId="46" borderId="10" xfId="1021" applyFont="1" applyFill="1" applyBorder="1" applyAlignment="1" applyProtection="1">
      <alignment horizontal="center" vertical="center" wrapText="1"/>
      <protection locked="0"/>
    </xf>
    <xf numFmtId="49" fontId="28" fillId="0" borderId="10" xfId="1000" applyNumberFormat="1" applyFont="1" applyFill="1" applyBorder="1" applyAlignment="1" applyProtection="1">
      <alignment horizontal="center" vertical="center"/>
      <protection locked="0"/>
    </xf>
    <xf numFmtId="49" fontId="28" fillId="0" borderId="10" xfId="1017" applyNumberFormat="1" applyFont="1" applyFill="1" applyBorder="1" applyAlignment="1" applyProtection="1">
      <alignment horizontal="center" vertical="center" wrapText="1"/>
      <protection locked="0"/>
    </xf>
    <xf numFmtId="0" fontId="28" fillId="0" borderId="10" xfId="1017" applyFont="1" applyFill="1" applyBorder="1" applyAlignment="1" applyProtection="1">
      <alignment horizontal="center" vertical="center" wrapText="1"/>
      <protection locked="0"/>
    </xf>
    <xf numFmtId="0" fontId="25" fillId="0" borderId="10" xfId="1017" applyFont="1" applyFill="1" applyBorder="1" applyAlignment="1" applyProtection="1">
      <alignment horizontal="left" vertical="center" wrapText="1"/>
      <protection locked="0"/>
    </xf>
    <xf numFmtId="0" fontId="28" fillId="0" borderId="10" xfId="1013" applyFont="1" applyFill="1" applyBorder="1" applyAlignment="1" applyProtection="1">
      <alignment horizontal="center" vertical="center" wrapText="1"/>
      <protection locked="0"/>
    </xf>
    <xf numFmtId="0" fontId="51" fillId="0" borderId="10" xfId="0" applyFont="1" applyFill="1" applyBorder="1" applyAlignment="1" applyProtection="1">
      <alignment horizontal="center" vertical="center" wrapText="1"/>
      <protection locked="0"/>
    </xf>
    <xf numFmtId="0" fontId="26" fillId="0" borderId="11" xfId="1014" applyFont="1" applyFill="1" applyBorder="1" applyAlignment="1" applyProtection="1">
      <alignment horizontal="center" vertical="center" wrapText="1"/>
      <protection locked="0"/>
    </xf>
    <xf numFmtId="0" fontId="25" fillId="0" borderId="10" xfId="1014" applyFont="1" applyFill="1" applyBorder="1" applyAlignment="1" applyProtection="1">
      <alignment horizontal="center" vertical="center" textRotation="90" wrapText="1"/>
      <protection locked="0"/>
    </xf>
    <xf numFmtId="0" fontId="23" fillId="0" borderId="0" xfId="1003" applyFont="1" applyAlignment="1" applyProtection="1">
      <alignment vertical="center"/>
      <protection locked="0"/>
    </xf>
    <xf numFmtId="0" fontId="38" fillId="0" borderId="0" xfId="1014" applyFont="1" applyFill="1" applyBorder="1" applyProtection="1">
      <protection locked="0"/>
    </xf>
    <xf numFmtId="0" fontId="28" fillId="46" borderId="10" xfId="1012" applyFont="1" applyFill="1" applyBorder="1" applyAlignment="1" applyProtection="1">
      <alignment horizontal="center" vertical="center" wrapText="1"/>
      <protection locked="0"/>
    </xf>
    <xf numFmtId="178" fontId="59" fillId="0" borderId="10" xfId="217" applyNumberFormat="1" applyFont="1" applyFill="1" applyBorder="1" applyAlignment="1" applyProtection="1">
      <alignment horizontal="center" vertical="center" wrapText="1"/>
      <protection locked="0"/>
    </xf>
    <xf numFmtId="178" fontId="59" fillId="48" borderId="10" xfId="217" applyNumberFormat="1" applyFont="1" applyFill="1" applyBorder="1" applyAlignment="1" applyProtection="1">
      <alignment horizontal="center" vertical="center" wrapText="1"/>
      <protection locked="0"/>
    </xf>
    <xf numFmtId="0" fontId="25" fillId="0" borderId="10" xfId="0" applyFont="1" applyFill="1" applyBorder="1" applyAlignment="1">
      <alignment horizontal="left" vertical="center" wrapText="1"/>
    </xf>
    <xf numFmtId="49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8" fillId="47" borderId="10" xfId="1017" applyFont="1" applyFill="1" applyBorder="1" applyAlignment="1" applyProtection="1">
      <alignment horizontal="center" vertical="center" wrapText="1"/>
      <protection locked="0"/>
    </xf>
    <xf numFmtId="0" fontId="28" fillId="47" borderId="10" xfId="1013" applyFont="1" applyFill="1" applyBorder="1" applyAlignment="1" applyProtection="1">
      <alignment horizontal="center" vertical="center" wrapText="1"/>
      <protection locked="0"/>
    </xf>
    <xf numFmtId="49" fontId="28" fillId="47" borderId="10" xfId="1017" applyNumberFormat="1" applyFont="1" applyFill="1" applyBorder="1" applyAlignment="1" applyProtection="1">
      <alignment horizontal="center" vertical="center" wrapText="1"/>
      <protection locked="0"/>
    </xf>
    <xf numFmtId="49" fontId="28" fillId="0" borderId="10" xfId="217" applyNumberFormat="1" applyFont="1" applyFill="1" applyBorder="1" applyAlignment="1">
      <alignment horizontal="center" vertical="center" wrapText="1"/>
    </xf>
    <xf numFmtId="49" fontId="25" fillId="0" borderId="10" xfId="363" applyNumberFormat="1" applyFont="1" applyFill="1" applyBorder="1" applyAlignment="1" applyProtection="1">
      <alignment vertical="center" wrapText="1"/>
      <protection locked="0"/>
    </xf>
    <xf numFmtId="49" fontId="25" fillId="0" borderId="10" xfId="0" applyNumberFormat="1" applyFont="1" applyFill="1" applyBorder="1" applyAlignment="1" applyProtection="1">
      <alignment horizontal="left" vertical="center" wrapText="1"/>
      <protection locked="0"/>
    </xf>
    <xf numFmtId="49" fontId="28" fillId="0" borderId="10" xfId="1067" applyNumberFormat="1" applyFont="1" applyFill="1" applyBorder="1" applyAlignment="1" applyProtection="1">
      <alignment horizontal="center" vertical="center" wrapText="1"/>
      <protection locked="0"/>
    </xf>
    <xf numFmtId="0" fontId="25" fillId="47" borderId="10" xfId="1017" applyFont="1" applyFill="1" applyBorder="1" applyAlignment="1" applyProtection="1">
      <alignment vertical="center" wrapText="1"/>
      <protection locked="0"/>
    </xf>
    <xf numFmtId="0" fontId="28" fillId="47" borderId="10" xfId="1012" applyFont="1" applyFill="1" applyBorder="1" applyAlignment="1" applyProtection="1">
      <alignment horizontal="center" vertical="center" wrapText="1"/>
      <protection locked="0"/>
    </xf>
    <xf numFmtId="0" fontId="28" fillId="46" borderId="10" xfId="1066" applyFont="1" applyFill="1" applyBorder="1" applyAlignment="1" applyProtection="1">
      <alignment horizontal="center" vertical="center"/>
      <protection locked="0"/>
    </xf>
    <xf numFmtId="0" fontId="25" fillId="0" borderId="10" xfId="1017" applyFont="1" applyFill="1" applyBorder="1" applyAlignment="1" applyProtection="1">
      <alignment vertical="center" wrapText="1"/>
      <protection locked="0"/>
    </xf>
    <xf numFmtId="0" fontId="25" fillId="46" borderId="10" xfId="1020" applyFont="1" applyFill="1" applyBorder="1" applyAlignment="1" applyProtection="1">
      <alignment horizontal="center" vertical="center" wrapText="1"/>
      <protection locked="0"/>
    </xf>
    <xf numFmtId="0" fontId="35" fillId="0" borderId="0" xfId="1005" applyFont="1" applyAlignment="1" applyProtection="1">
      <alignment horizontal="center"/>
      <protection locked="0"/>
    </xf>
    <xf numFmtId="49" fontId="53" fillId="0" borderId="10" xfId="363" applyNumberFormat="1" applyFont="1" applyFill="1" applyBorder="1" applyAlignment="1" applyProtection="1">
      <alignment vertical="center" wrapText="1"/>
      <protection locked="0"/>
    </xf>
    <xf numFmtId="49" fontId="51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25" fillId="46" borderId="10" xfId="1000" applyNumberFormat="1" applyFont="1" applyFill="1" applyBorder="1" applyAlignment="1" applyProtection="1">
      <alignment horizontal="left" vertical="center" wrapText="1"/>
      <protection locked="0"/>
    </xf>
    <xf numFmtId="49" fontId="51" fillId="0" borderId="10" xfId="0" applyNumberFormat="1" applyFont="1" applyFill="1" applyBorder="1" applyAlignment="1">
      <alignment horizontal="center" vertical="center" wrapText="1"/>
    </xf>
    <xf numFmtId="169" fontId="28" fillId="0" borderId="10" xfId="1002" applyNumberFormat="1" applyFont="1" applyFill="1" applyBorder="1" applyAlignment="1" applyProtection="1">
      <alignment horizontal="center" vertical="center" wrapText="1"/>
      <protection locked="0"/>
    </xf>
    <xf numFmtId="0" fontId="28" fillId="0" borderId="10" xfId="1000" applyFont="1" applyFill="1" applyBorder="1" applyAlignment="1" applyProtection="1">
      <alignment horizontal="center" vertical="center" wrapText="1"/>
      <protection locked="0"/>
    </xf>
    <xf numFmtId="49" fontId="28" fillId="0" borderId="20" xfId="1015" applyNumberFormat="1" applyFont="1" applyFill="1" applyBorder="1" applyAlignment="1" applyProtection="1">
      <alignment horizontal="center" vertical="center" wrapText="1"/>
      <protection locked="0"/>
    </xf>
    <xf numFmtId="0" fontId="28" fillId="0" borderId="20" xfId="1015" applyFont="1" applyFill="1" applyBorder="1" applyAlignment="1" applyProtection="1">
      <alignment horizontal="center" vertical="center" wrapText="1"/>
      <protection locked="0"/>
    </xf>
    <xf numFmtId="0" fontId="53" fillId="0" borderId="10" xfId="0" applyFont="1" applyFill="1" applyBorder="1" applyAlignment="1" applyProtection="1">
      <alignment horizontal="left" vertical="center" wrapText="1"/>
      <protection locked="0"/>
    </xf>
    <xf numFmtId="0" fontId="23" fillId="0" borderId="0" xfId="1014" applyFont="1" applyFill="1" applyBorder="1" applyAlignment="1" applyProtection="1">
      <alignment horizontal="center" vertical="center"/>
      <protection locked="0"/>
    </xf>
    <xf numFmtId="0" fontId="35" fillId="0" borderId="0" xfId="1005" applyFont="1" applyAlignment="1" applyProtection="1">
      <alignment horizontal="center"/>
      <protection locked="0"/>
    </xf>
    <xf numFmtId="0" fontId="25" fillId="46" borderId="10" xfId="1021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40" fillId="0" borderId="0" xfId="1014" applyFont="1" applyAlignment="1" applyProtection="1">
      <alignment vertical="center"/>
      <protection locked="0"/>
    </xf>
    <xf numFmtId="14" fontId="40" fillId="46" borderId="0" xfId="1018" applyNumberFormat="1" applyFont="1" applyFill="1" applyBorder="1" applyAlignment="1" applyProtection="1">
      <alignment horizontal="right" vertical="center"/>
      <protection locked="0"/>
    </xf>
    <xf numFmtId="0" fontId="55" fillId="0" borderId="0" xfId="1014" applyFont="1" applyFill="1" applyAlignment="1" applyProtection="1">
      <alignment vertical="center"/>
      <protection locked="0"/>
    </xf>
    <xf numFmtId="0" fontId="25" fillId="47" borderId="10" xfId="1017" applyFont="1" applyFill="1" applyBorder="1" applyAlignment="1" applyProtection="1">
      <alignment horizontal="left" vertical="center" wrapText="1"/>
      <protection locked="0"/>
    </xf>
    <xf numFmtId="49" fontId="28" fillId="47" borderId="10" xfId="1016" applyNumberFormat="1" applyFont="1" applyFill="1" applyBorder="1" applyAlignment="1" applyProtection="1">
      <alignment horizontal="center" vertical="center" wrapText="1"/>
      <protection locked="0"/>
    </xf>
    <xf numFmtId="0" fontId="28" fillId="47" borderId="10" xfId="1016" applyFont="1" applyFill="1" applyBorder="1" applyAlignment="1" applyProtection="1">
      <alignment horizontal="center" vertical="center" wrapText="1"/>
      <protection locked="0"/>
    </xf>
    <xf numFmtId="0" fontId="61" fillId="0" borderId="0" xfId="1068" applyFont="1" applyFill="1"/>
    <xf numFmtId="0" fontId="23" fillId="0" borderId="0" xfId="1068" applyFont="1"/>
    <xf numFmtId="0" fontId="28" fillId="0" borderId="0" xfId="0" applyFont="1" applyAlignment="1">
      <alignment vertical="center" wrapText="1"/>
    </xf>
    <xf numFmtId="0" fontId="28" fillId="0" borderId="0" xfId="1068" applyFont="1"/>
    <xf numFmtId="0" fontId="28" fillId="0" borderId="0" xfId="1021" applyFont="1" applyAlignment="1" applyProtection="1">
      <alignment vertical="center" wrapText="1"/>
      <protection locked="0"/>
    </xf>
    <xf numFmtId="0" fontId="28" fillId="0" borderId="0" xfId="1004" applyFont="1" applyAlignment="1" applyProtection="1">
      <alignment vertical="center"/>
      <protection locked="0"/>
    </xf>
    <xf numFmtId="0" fontId="40" fillId="0" borderId="0" xfId="1014" applyFont="1" applyAlignment="1" applyProtection="1">
      <protection locked="0"/>
    </xf>
    <xf numFmtId="0" fontId="25" fillId="0" borderId="0" xfId="1069" applyFont="1" applyProtection="1">
      <protection locked="0"/>
    </xf>
    <xf numFmtId="0" fontId="25" fillId="0" borderId="0" xfId="1069" applyFont="1" applyAlignment="1" applyProtection="1">
      <alignment wrapText="1"/>
      <protection locked="0"/>
    </xf>
    <xf numFmtId="0" fontId="25" fillId="0" borderId="0" xfId="1069" applyFont="1" applyAlignment="1" applyProtection="1">
      <alignment shrinkToFit="1"/>
      <protection locked="0"/>
    </xf>
    <xf numFmtId="1" fontId="25" fillId="0" borderId="0" xfId="1069" applyNumberFormat="1" applyFont="1" applyProtection="1">
      <protection locked="0"/>
    </xf>
    <xf numFmtId="169" fontId="25" fillId="0" borderId="0" xfId="1069" applyNumberFormat="1" applyFont="1" applyProtection="1">
      <protection locked="0"/>
    </xf>
    <xf numFmtId="0" fontId="28" fillId="0" borderId="21" xfId="1069" applyFont="1" applyBorder="1" applyAlignment="1" applyProtection="1">
      <alignment horizontal="right" vertical="center"/>
      <protection locked="0"/>
    </xf>
    <xf numFmtId="0" fontId="28" fillId="0" borderId="0" xfId="1068" applyFont="1" applyBorder="1"/>
    <xf numFmtId="0" fontId="28" fillId="0" borderId="10" xfId="909" applyFont="1" applyBorder="1" applyAlignment="1">
      <alignment horizontal="center" vertical="center" wrapText="1"/>
    </xf>
    <xf numFmtId="169" fontId="25" fillId="0" borderId="10" xfId="1068" applyNumberFormat="1" applyFont="1" applyFill="1" applyBorder="1" applyAlignment="1">
      <alignment horizontal="center" vertical="center" wrapText="1"/>
    </xf>
    <xf numFmtId="0" fontId="25" fillId="0" borderId="0" xfId="1004" applyFont="1" applyBorder="1" applyAlignment="1" applyProtection="1">
      <alignment horizontal="center" vertical="center" wrapText="1"/>
      <protection locked="0"/>
    </xf>
    <xf numFmtId="49" fontId="25" fillId="0" borderId="0" xfId="1000" applyNumberFormat="1" applyFont="1" applyFill="1" applyBorder="1" applyAlignment="1" applyProtection="1">
      <alignment horizontal="left" vertical="center" wrapText="1"/>
      <protection locked="0"/>
    </xf>
    <xf numFmtId="49" fontId="28" fillId="0" borderId="0" xfId="1001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1000" applyFont="1" applyFill="1" applyBorder="1" applyAlignment="1" applyProtection="1">
      <alignment horizontal="center" vertical="center" wrapText="1"/>
      <protection locked="0"/>
    </xf>
    <xf numFmtId="49" fontId="25" fillId="0" borderId="0" xfId="364" applyNumberFormat="1" applyFont="1" applyFill="1" applyBorder="1" applyAlignment="1" applyProtection="1">
      <alignment vertical="center" wrapText="1"/>
      <protection locked="0"/>
    </xf>
    <xf numFmtId="49" fontId="28" fillId="0" borderId="0" xfId="1000" applyNumberFormat="1" applyFont="1" applyFill="1" applyBorder="1" applyAlignment="1" applyProtection="1">
      <alignment horizontal="center" vertical="center"/>
      <protection locked="0"/>
    </xf>
    <xf numFmtId="49" fontId="28" fillId="0" borderId="0" xfId="364" applyNumberFormat="1" applyFont="1" applyFill="1" applyBorder="1" applyAlignment="1" applyProtection="1">
      <alignment horizontal="left" vertical="center" wrapText="1"/>
      <protection locked="0"/>
    </xf>
    <xf numFmtId="49" fontId="28" fillId="0" borderId="0" xfId="1000" applyNumberFormat="1" applyFont="1" applyFill="1" applyBorder="1" applyAlignment="1" applyProtection="1">
      <alignment horizontal="left" vertical="center" wrapText="1"/>
      <protection locked="0"/>
    </xf>
    <xf numFmtId="170" fontId="25" fillId="0" borderId="0" xfId="1004" applyNumberFormat="1" applyFont="1" applyBorder="1" applyAlignment="1" applyProtection="1">
      <alignment horizontal="center" vertical="center"/>
      <protection locked="0"/>
    </xf>
    <xf numFmtId="0" fontId="25" fillId="0" borderId="0" xfId="1004" applyFont="1" applyBorder="1" applyAlignment="1" applyProtection="1">
      <alignment horizontal="center" vertical="center"/>
      <protection locked="0"/>
    </xf>
    <xf numFmtId="170" fontId="25" fillId="0" borderId="0" xfId="1068" applyNumberFormat="1" applyFont="1" applyFill="1" applyBorder="1" applyAlignment="1">
      <alignment horizontal="center" vertical="center" wrapText="1"/>
    </xf>
    <xf numFmtId="169" fontId="25" fillId="0" borderId="0" xfId="1068" applyNumberFormat="1" applyFont="1" applyFill="1" applyBorder="1" applyAlignment="1">
      <alignment horizontal="center" vertical="center" wrapText="1"/>
    </xf>
    <xf numFmtId="0" fontId="28" fillId="0" borderId="0" xfId="1004" applyFont="1" applyAlignment="1" applyProtection="1">
      <alignment horizontal="center" vertical="center"/>
      <protection locked="0"/>
    </xf>
    <xf numFmtId="0" fontId="28" fillId="0" borderId="0" xfId="1068" applyFont="1" applyAlignment="1">
      <alignment horizontal="center"/>
    </xf>
    <xf numFmtId="170" fontId="35" fillId="0" borderId="10" xfId="1004" applyNumberFormat="1" applyFont="1" applyBorder="1" applyAlignment="1" applyProtection="1">
      <alignment horizontal="center" vertical="center"/>
      <protection locked="0"/>
    </xf>
    <xf numFmtId="0" fontId="35" fillId="0" borderId="10" xfId="1068" applyFont="1" applyFill="1" applyBorder="1" applyAlignment="1">
      <alignment horizontal="center" vertical="center" wrapText="1"/>
    </xf>
    <xf numFmtId="169" fontId="35" fillId="0" borderId="10" xfId="1068" applyNumberFormat="1" applyFont="1" applyFill="1" applyBorder="1" applyAlignment="1">
      <alignment horizontal="center" vertical="center" wrapText="1"/>
    </xf>
    <xf numFmtId="14" fontId="40" fillId="46" borderId="0" xfId="1018" applyNumberFormat="1" applyFont="1" applyFill="1" applyBorder="1" applyAlignment="1" applyProtection="1">
      <alignment horizontal="right"/>
      <protection locked="0"/>
    </xf>
    <xf numFmtId="0" fontId="25" fillId="0" borderId="0" xfId="1023" applyFont="1" applyFill="1" applyAlignment="1">
      <alignment vertical="center" wrapText="1"/>
    </xf>
    <xf numFmtId="49" fontId="28" fillId="0" borderId="10" xfId="712" applyNumberFormat="1" applyFont="1" applyFill="1" applyBorder="1" applyAlignment="1">
      <alignment horizontal="center" vertical="center" wrapText="1"/>
    </xf>
    <xf numFmtId="0" fontId="28" fillId="0" borderId="10" xfId="712" applyFont="1" applyFill="1" applyBorder="1" applyAlignment="1" applyProtection="1">
      <alignment horizontal="center" vertical="center" wrapText="1"/>
      <protection locked="0"/>
    </xf>
    <xf numFmtId="49" fontId="28" fillId="0" borderId="10" xfId="385" applyNumberFormat="1" applyFont="1" applyFill="1" applyBorder="1" applyAlignment="1" applyProtection="1">
      <alignment horizontal="center" vertical="center" wrapText="1"/>
      <protection locked="0"/>
    </xf>
    <xf numFmtId="0" fontId="25" fillId="46" borderId="10" xfId="1071" applyFont="1" applyFill="1" applyBorder="1" applyAlignment="1" applyProtection="1">
      <alignment vertical="center" wrapText="1"/>
      <protection locked="0"/>
    </xf>
    <xf numFmtId="49" fontId="28" fillId="46" borderId="10" xfId="1001" applyNumberFormat="1" applyFont="1" applyFill="1" applyBorder="1" applyAlignment="1" applyProtection="1">
      <alignment horizontal="center" vertical="center" wrapText="1"/>
      <protection locked="0"/>
    </xf>
    <xf numFmtId="0" fontId="28" fillId="46" borderId="10" xfId="781" applyFont="1" applyFill="1" applyBorder="1" applyAlignment="1">
      <alignment horizontal="center" vertical="center" wrapText="1"/>
    </xf>
    <xf numFmtId="0" fontId="25" fillId="47" borderId="10" xfId="1015" applyFont="1" applyFill="1" applyBorder="1" applyAlignment="1" applyProtection="1">
      <alignment horizontal="left" vertical="center" wrapText="1"/>
      <protection locked="0"/>
    </xf>
    <xf numFmtId="49" fontId="28" fillId="46" borderId="10" xfId="689" applyNumberFormat="1" applyFont="1" applyFill="1" applyBorder="1" applyAlignment="1">
      <alignment horizontal="center" vertical="center" wrapText="1"/>
    </xf>
    <xf numFmtId="0" fontId="28" fillId="47" borderId="10" xfId="1015" applyFont="1" applyFill="1" applyBorder="1" applyAlignment="1" applyProtection="1">
      <alignment horizontal="center" vertical="center" wrapText="1"/>
      <protection locked="0"/>
    </xf>
    <xf numFmtId="49" fontId="28" fillId="46" borderId="10" xfId="363" applyNumberFormat="1" applyFont="1" applyFill="1" applyBorder="1" applyAlignment="1" applyProtection="1">
      <alignment horizontal="center" vertical="center" wrapText="1"/>
      <protection locked="0"/>
    </xf>
    <xf numFmtId="0" fontId="28" fillId="0" borderId="10" xfId="711" applyFont="1" applyFill="1" applyBorder="1" applyAlignment="1" applyProtection="1">
      <alignment horizontal="center" vertical="center" wrapText="1"/>
      <protection locked="0"/>
    </xf>
    <xf numFmtId="49" fontId="28" fillId="47" borderId="10" xfId="1015" applyNumberFormat="1" applyFont="1" applyFill="1" applyBorder="1" applyAlignment="1" applyProtection="1">
      <alignment horizontal="center" vertical="center" wrapText="1"/>
      <protection locked="0"/>
    </xf>
    <xf numFmtId="49" fontId="28" fillId="0" borderId="10" xfId="0" applyNumberFormat="1" applyFont="1" applyFill="1" applyBorder="1" applyAlignment="1">
      <alignment horizontal="center" vertical="center"/>
    </xf>
    <xf numFmtId="0" fontId="51" fillId="0" borderId="20" xfId="0" applyFont="1" applyFill="1" applyBorder="1" applyAlignment="1" applyProtection="1">
      <alignment horizontal="center" vertical="center" wrapText="1"/>
      <protection locked="0"/>
    </xf>
    <xf numFmtId="0" fontId="28" fillId="47" borderId="20" xfId="1013" applyFont="1" applyFill="1" applyBorder="1" applyAlignment="1" applyProtection="1">
      <alignment horizontal="center" vertical="center" wrapText="1"/>
      <protection locked="0"/>
    </xf>
    <xf numFmtId="0" fontId="28" fillId="46" borderId="10" xfId="1016" applyFont="1" applyFill="1" applyBorder="1" applyAlignment="1" applyProtection="1">
      <alignment horizontal="center" vertical="center" wrapText="1"/>
      <protection locked="0"/>
    </xf>
    <xf numFmtId="49" fontId="28" fillId="47" borderId="10" xfId="711" applyNumberFormat="1" applyFont="1" applyFill="1" applyBorder="1" applyAlignment="1" applyProtection="1">
      <alignment horizontal="center" vertical="center" wrapText="1"/>
      <protection locked="0"/>
    </xf>
    <xf numFmtId="0" fontId="28" fillId="47" borderId="10" xfId="711" applyFont="1" applyFill="1" applyBorder="1" applyAlignment="1" applyProtection="1">
      <alignment horizontal="center" vertical="center" wrapText="1"/>
      <protection locked="0"/>
    </xf>
    <xf numFmtId="49" fontId="28" fillId="0" borderId="10" xfId="280" applyNumberFormat="1" applyFont="1" applyFill="1" applyBorder="1" applyAlignment="1" applyProtection="1">
      <alignment horizontal="center" vertical="center"/>
      <protection locked="0"/>
    </xf>
    <xf numFmtId="0" fontId="37" fillId="46" borderId="10" xfId="1004" applyFont="1" applyFill="1" applyBorder="1" applyAlignment="1" applyProtection="1">
      <alignment horizontal="center" vertical="center" wrapText="1"/>
      <protection locked="0"/>
    </xf>
    <xf numFmtId="0" fontId="25" fillId="0" borderId="10" xfId="1022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/>
    <xf numFmtId="0" fontId="25" fillId="46" borderId="10" xfId="1021" applyFont="1" applyFill="1" applyBorder="1" applyAlignment="1" applyProtection="1">
      <alignment horizontal="center" vertical="center" wrapText="1"/>
      <protection locked="0"/>
    </xf>
    <xf numFmtId="0" fontId="35" fillId="0" borderId="0" xfId="1005" applyFont="1" applyAlignment="1" applyProtection="1">
      <alignment horizontal="center"/>
      <protection locked="0"/>
    </xf>
    <xf numFmtId="0" fontId="25" fillId="47" borderId="20" xfId="1017" applyFont="1" applyFill="1" applyBorder="1" applyAlignment="1" applyProtection="1">
      <alignment vertical="center" wrapText="1"/>
      <protection locked="0"/>
    </xf>
    <xf numFmtId="0" fontId="28" fillId="47" borderId="20" xfId="1017" applyFont="1" applyFill="1" applyBorder="1" applyAlignment="1" applyProtection="1">
      <alignment horizontal="center" vertical="center" wrapText="1"/>
      <protection locked="0"/>
    </xf>
    <xf numFmtId="49" fontId="28" fillId="47" borderId="20" xfId="711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1014" applyFont="1" applyFill="1" applyAlignment="1" applyProtection="1">
      <alignment horizontal="center" vertical="center" wrapText="1"/>
      <protection locked="0"/>
    </xf>
    <xf numFmtId="0" fontId="6" fillId="0" borderId="0" xfId="0" applyFont="1"/>
    <xf numFmtId="0" fontId="25" fillId="46" borderId="10" xfId="1021" applyFont="1" applyFill="1" applyBorder="1" applyAlignment="1" applyProtection="1">
      <alignment horizontal="center" vertical="center" wrapText="1"/>
      <protection locked="0"/>
    </xf>
    <xf numFmtId="0" fontId="35" fillId="0" borderId="0" xfId="1005" applyFont="1" applyAlignment="1" applyProtection="1">
      <alignment horizontal="center"/>
      <protection locked="0"/>
    </xf>
    <xf numFmtId="49" fontId="28" fillId="0" borderId="20" xfId="1017" applyNumberFormat="1" applyFont="1" applyFill="1" applyBorder="1" applyAlignment="1" applyProtection="1">
      <alignment horizontal="center" vertical="center" wrapText="1"/>
      <protection locked="0"/>
    </xf>
    <xf numFmtId="0" fontId="28" fillId="0" borderId="20" xfId="1017" applyFont="1" applyFill="1" applyBorder="1" applyAlignment="1" applyProtection="1">
      <alignment horizontal="center" vertical="center" wrapText="1"/>
      <protection locked="0"/>
    </xf>
    <xf numFmtId="0" fontId="25" fillId="0" borderId="20" xfId="1022" applyNumberFormat="1" applyFont="1" applyFill="1" applyBorder="1" applyAlignment="1" applyProtection="1">
      <alignment horizontal="left" vertical="center" wrapText="1"/>
      <protection locked="0"/>
    </xf>
    <xf numFmtId="0" fontId="25" fillId="0" borderId="20" xfId="1016" applyFont="1" applyFill="1" applyBorder="1" applyAlignment="1" applyProtection="1">
      <alignment horizontal="left" vertical="center" wrapText="1"/>
      <protection locked="0"/>
    </xf>
    <xf numFmtId="0" fontId="28" fillId="0" borderId="20" xfId="1016" applyFont="1" applyFill="1" applyBorder="1" applyAlignment="1" applyProtection="1">
      <alignment horizontal="center" vertical="center" wrapText="1"/>
      <protection locked="0"/>
    </xf>
    <xf numFmtId="0" fontId="28" fillId="0" borderId="22" xfId="1017" applyFont="1" applyFill="1" applyBorder="1" applyAlignment="1" applyProtection="1">
      <alignment horizontal="center" vertical="center" wrapText="1"/>
      <protection locked="0"/>
    </xf>
    <xf numFmtId="0" fontId="25" fillId="0" borderId="20" xfId="1016" applyFont="1" applyFill="1" applyBorder="1" applyAlignment="1" applyProtection="1">
      <alignment vertical="center" wrapText="1"/>
      <protection locked="0"/>
    </xf>
    <xf numFmtId="49" fontId="28" fillId="0" borderId="20" xfId="1016" applyNumberFormat="1" applyFont="1" applyFill="1" applyBorder="1" applyAlignment="1" applyProtection="1">
      <alignment horizontal="center" vertical="center" wrapText="1"/>
      <protection locked="0"/>
    </xf>
    <xf numFmtId="0" fontId="25" fillId="0" borderId="20" xfId="0" applyFont="1" applyFill="1" applyBorder="1" applyAlignment="1">
      <alignment horizontal="left" vertical="center" wrapText="1"/>
    </xf>
    <xf numFmtId="0" fontId="25" fillId="0" borderId="20" xfId="1017" applyFont="1" applyFill="1" applyBorder="1" applyAlignment="1" applyProtection="1">
      <alignment horizontal="left" vertical="center" wrapText="1"/>
      <protection locked="0"/>
    </xf>
    <xf numFmtId="49" fontId="28" fillId="47" borderId="20" xfId="1017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1014" applyFont="1" applyFill="1" applyAlignment="1" applyProtection="1">
      <alignment horizontal="center" vertical="center" wrapText="1"/>
      <protection locked="0"/>
    </xf>
    <xf numFmtId="0" fontId="24" fillId="0" borderId="0" xfId="1014" applyFont="1" applyFill="1" applyAlignment="1" applyProtection="1">
      <alignment horizontal="center" vertical="center"/>
      <protection locked="0"/>
    </xf>
    <xf numFmtId="0" fontId="37" fillId="0" borderId="0" xfId="1014" applyFont="1" applyFill="1" applyAlignment="1" applyProtection="1">
      <alignment horizontal="center" vertical="center" wrapText="1"/>
      <protection locked="0"/>
    </xf>
    <xf numFmtId="0" fontId="23" fillId="0" borderId="0" xfId="1014" applyFont="1" applyFill="1" applyAlignment="1" applyProtection="1">
      <alignment horizontal="center" wrapText="1"/>
      <protection locked="0"/>
    </xf>
    <xf numFmtId="0" fontId="25" fillId="46" borderId="10" xfId="1069" applyFont="1" applyFill="1" applyBorder="1" applyAlignment="1" applyProtection="1">
      <alignment horizontal="center" vertical="center" wrapText="1"/>
      <protection locked="0"/>
    </xf>
    <xf numFmtId="0" fontId="60" fillId="0" borderId="0" xfId="0" applyFont="1" applyAlignment="1">
      <alignment horizontal="center" vertical="center" wrapText="1"/>
    </xf>
    <xf numFmtId="0" fontId="23" fillId="0" borderId="0" xfId="1021" applyFont="1" applyAlignment="1" applyProtection="1">
      <alignment horizontal="center" vertical="center" wrapText="1"/>
      <protection locked="0"/>
    </xf>
    <xf numFmtId="0" fontId="37" fillId="0" borderId="0" xfId="1004" applyFont="1" applyAlignment="1" applyProtection="1">
      <alignment horizontal="center" vertical="center" wrapText="1"/>
      <protection locked="0"/>
    </xf>
    <xf numFmtId="0" fontId="37" fillId="0" borderId="0" xfId="1004" applyFont="1" applyAlignment="1" applyProtection="1">
      <alignment horizontal="center" vertical="center"/>
      <protection locked="0"/>
    </xf>
    <xf numFmtId="0" fontId="23" fillId="0" borderId="0" xfId="1006" applyFont="1" applyAlignment="1" applyProtection="1">
      <alignment horizontal="center" vertical="center"/>
      <protection locked="0"/>
    </xf>
    <xf numFmtId="0" fontId="25" fillId="46" borderId="10" xfId="1069" applyFont="1" applyFill="1" applyBorder="1" applyAlignment="1" applyProtection="1">
      <alignment horizontal="center" vertical="center" textRotation="90" wrapText="1"/>
      <protection locked="0"/>
    </xf>
    <xf numFmtId="0" fontId="24" fillId="46" borderId="11" xfId="1004" applyFont="1" applyFill="1" applyBorder="1" applyAlignment="1" applyProtection="1">
      <alignment horizontal="center" vertical="center" wrapText="1"/>
      <protection locked="0"/>
    </xf>
    <xf numFmtId="0" fontId="24" fillId="46" borderId="18" xfId="1004" applyFont="1" applyFill="1" applyBorder="1" applyAlignment="1" applyProtection="1">
      <alignment horizontal="center" vertical="center" wrapText="1"/>
      <protection locked="0"/>
    </xf>
    <xf numFmtId="0" fontId="24" fillId="46" borderId="19" xfId="1004" applyFont="1" applyFill="1" applyBorder="1" applyAlignment="1" applyProtection="1">
      <alignment horizontal="center" vertical="center" wrapText="1"/>
      <protection locked="0"/>
    </xf>
    <xf numFmtId="169" fontId="25" fillId="46" borderId="10" xfId="1021" applyNumberFormat="1" applyFont="1" applyFill="1" applyBorder="1" applyAlignment="1" applyProtection="1">
      <alignment horizontal="center" vertical="center" wrapText="1"/>
      <protection locked="0"/>
    </xf>
    <xf numFmtId="49" fontId="25" fillId="0" borderId="10" xfId="1068" applyNumberFormat="1" applyFont="1" applyBorder="1" applyAlignment="1">
      <alignment horizontal="center" vertical="center" textRotation="90" wrapText="1"/>
    </xf>
    <xf numFmtId="0" fontId="25" fillId="0" borderId="10" xfId="1068" applyFont="1" applyBorder="1" applyAlignment="1">
      <alignment horizontal="center" vertical="center" textRotation="90" wrapText="1"/>
    </xf>
    <xf numFmtId="0" fontId="36" fillId="0" borderId="0" xfId="1004" applyFont="1" applyAlignment="1" applyProtection="1">
      <alignment horizontal="center" vertical="center" wrapText="1"/>
      <protection locked="0"/>
    </xf>
    <xf numFmtId="170" fontId="28" fillId="0" borderId="11" xfId="1006" applyNumberFormat="1" applyFont="1" applyFill="1" applyBorder="1" applyAlignment="1" applyProtection="1">
      <alignment horizontal="center" vertical="center" wrapText="1"/>
      <protection locked="0"/>
    </xf>
    <xf numFmtId="170" fontId="28" fillId="0" borderId="18" xfId="1006" applyNumberFormat="1" applyFont="1" applyFill="1" applyBorder="1" applyAlignment="1" applyProtection="1">
      <alignment horizontal="center" vertical="center" wrapText="1"/>
      <protection locked="0"/>
    </xf>
    <xf numFmtId="0" fontId="49" fillId="0" borderId="0" xfId="1005" applyFont="1" applyAlignment="1" applyProtection="1">
      <alignment horizont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0" xfId="1020" applyFont="1" applyAlignment="1" applyProtection="1">
      <alignment horizontal="center" vertical="center" wrapText="1"/>
      <protection locked="0"/>
    </xf>
    <xf numFmtId="0" fontId="24" fillId="0" borderId="0" xfId="1014" applyFont="1" applyAlignment="1" applyProtection="1">
      <alignment horizontal="center" vertical="center"/>
      <protection locked="0"/>
    </xf>
    <xf numFmtId="0" fontId="47" fillId="0" borderId="0" xfId="1020" applyFont="1" applyAlignment="1" applyProtection="1">
      <alignment horizontal="center" vertical="center" wrapText="1"/>
      <protection locked="0"/>
    </xf>
    <xf numFmtId="0" fontId="35" fillId="0" borderId="0" xfId="1007" applyFont="1" applyAlignment="1" applyProtection="1">
      <alignment horizontal="center"/>
      <protection locked="0"/>
    </xf>
    <xf numFmtId="0" fontId="25" fillId="46" borderId="10" xfId="1021" applyFont="1" applyFill="1" applyBorder="1" applyAlignment="1" applyProtection="1">
      <alignment horizontal="center" vertical="center" textRotation="90" wrapText="1"/>
      <protection locked="0"/>
    </xf>
    <xf numFmtId="0" fontId="26" fillId="46" borderId="10" xfId="1021" applyFont="1" applyFill="1" applyBorder="1" applyAlignment="1" applyProtection="1">
      <alignment horizontal="center" vertical="center" textRotation="90" wrapText="1"/>
      <protection locked="0"/>
    </xf>
    <xf numFmtId="0" fontId="26" fillId="46" borderId="12" xfId="1021" applyFont="1" applyFill="1" applyBorder="1" applyAlignment="1" applyProtection="1">
      <alignment horizontal="center" vertical="center" textRotation="90" wrapText="1"/>
      <protection locked="0"/>
    </xf>
    <xf numFmtId="0" fontId="0" fillId="0" borderId="0" xfId="0"/>
    <xf numFmtId="0" fontId="26" fillId="46" borderId="13" xfId="1021" applyFont="1" applyFill="1" applyBorder="1" applyAlignment="1" applyProtection="1">
      <alignment horizontal="center" vertical="center" textRotation="90" wrapText="1"/>
      <protection locked="0"/>
    </xf>
    <xf numFmtId="0" fontId="25" fillId="46" borderId="10" xfId="1021" applyFont="1" applyFill="1" applyBorder="1" applyAlignment="1" applyProtection="1">
      <alignment horizontal="center" vertical="center" wrapText="1"/>
      <protection locked="0"/>
    </xf>
    <xf numFmtId="0" fontId="35" fillId="46" borderId="11" xfId="1009" applyFont="1" applyFill="1" applyBorder="1" applyAlignment="1" applyProtection="1">
      <alignment horizontal="center" vertical="center"/>
      <protection locked="0"/>
    </xf>
    <xf numFmtId="0" fontId="35" fillId="46" borderId="18" xfId="1009" applyFont="1" applyFill="1" applyBorder="1" applyAlignment="1" applyProtection="1">
      <alignment horizontal="center" vertical="center"/>
      <protection locked="0"/>
    </xf>
    <xf numFmtId="0" fontId="35" fillId="46" borderId="19" xfId="1009" applyFont="1" applyFill="1" applyBorder="1" applyAlignment="1" applyProtection="1">
      <alignment horizontal="center" vertical="center"/>
      <protection locked="0"/>
    </xf>
    <xf numFmtId="0" fontId="6" fillId="0" borderId="10" xfId="0" applyFont="1" applyBorder="1"/>
    <xf numFmtId="0" fontId="26" fillId="46" borderId="16" xfId="1021" applyFont="1" applyFill="1" applyBorder="1" applyAlignment="1" applyProtection="1">
      <alignment horizontal="center" vertical="center" textRotation="90" wrapText="1"/>
      <protection locked="0"/>
    </xf>
    <xf numFmtId="0" fontId="6" fillId="0" borderId="0" xfId="0" applyFont="1"/>
    <xf numFmtId="0" fontId="26" fillId="46" borderId="17" xfId="1021" applyFont="1" applyFill="1" applyBorder="1" applyAlignment="1" applyProtection="1">
      <alignment horizontal="center" vertical="center" textRotation="90" wrapText="1"/>
      <protection locked="0"/>
    </xf>
    <xf numFmtId="0" fontId="35" fillId="46" borderId="10" xfId="1009" applyFont="1" applyFill="1" applyBorder="1" applyAlignment="1" applyProtection="1">
      <alignment horizontal="center" vertical="center"/>
      <protection locked="0"/>
    </xf>
    <xf numFmtId="0" fontId="25" fillId="46" borderId="10" xfId="1020" applyFont="1" applyFill="1" applyBorder="1" applyAlignment="1" applyProtection="1">
      <alignment horizontal="center" vertical="center" wrapText="1"/>
      <protection locked="0"/>
    </xf>
    <xf numFmtId="0" fontId="25" fillId="46" borderId="10" xfId="1020" applyFont="1" applyFill="1" applyBorder="1" applyAlignment="1" applyProtection="1">
      <alignment horizontal="center" vertical="center" textRotation="90" wrapText="1"/>
      <protection locked="0"/>
    </xf>
    <xf numFmtId="0" fontId="26" fillId="46" borderId="10" xfId="1020" applyFont="1" applyFill="1" applyBorder="1" applyAlignment="1" applyProtection="1">
      <alignment horizontal="center" vertical="center" textRotation="90" wrapText="1"/>
      <protection locked="0"/>
    </xf>
    <xf numFmtId="169" fontId="25" fillId="46" borderId="10" xfId="1020" applyNumberFormat="1" applyFont="1" applyFill="1" applyBorder="1" applyAlignment="1" applyProtection="1">
      <alignment horizontal="center" vertical="center" wrapText="1"/>
      <protection locked="0"/>
    </xf>
    <xf numFmtId="0" fontId="35" fillId="46" borderId="10" xfId="1008" applyFont="1" applyFill="1" applyBorder="1" applyAlignment="1" applyProtection="1">
      <alignment horizontal="center" vertical="center"/>
      <protection locked="0"/>
    </xf>
    <xf numFmtId="0" fontId="26" fillId="46" borderId="14" xfId="1020" applyFont="1" applyFill="1" applyBorder="1" applyAlignment="1" applyProtection="1">
      <alignment horizontal="center" vertical="center" textRotation="90" wrapText="1"/>
      <protection locked="0"/>
    </xf>
    <xf numFmtId="0" fontId="26" fillId="46" borderId="15" xfId="1020" applyFont="1" applyFill="1" applyBorder="1" applyAlignment="1" applyProtection="1">
      <alignment horizontal="center" vertical="center" textRotation="90" wrapText="1"/>
      <protection locked="0"/>
    </xf>
    <xf numFmtId="0" fontId="26" fillId="46" borderId="12" xfId="1020" applyFont="1" applyFill="1" applyBorder="1" applyAlignment="1" applyProtection="1">
      <alignment horizontal="center" vertical="center" textRotation="90" wrapText="1"/>
      <protection locked="0"/>
    </xf>
    <xf numFmtId="0" fontId="26" fillId="46" borderId="13" xfId="1020" applyFont="1" applyFill="1" applyBorder="1" applyAlignment="1" applyProtection="1">
      <alignment horizontal="center" vertical="center" textRotation="90" wrapText="1"/>
      <protection locked="0"/>
    </xf>
    <xf numFmtId="0" fontId="35" fillId="0" borderId="0" xfId="1005" applyFont="1" applyAlignment="1" applyProtection="1">
      <alignment horizontal="center"/>
      <protection locked="0"/>
    </xf>
    <xf numFmtId="0" fontId="49" fillId="0" borderId="0" xfId="1005" applyFont="1" applyAlignment="1" applyProtection="1">
      <alignment horizontal="center"/>
      <protection locked="0"/>
    </xf>
    <xf numFmtId="0" fontId="23" fillId="0" borderId="0" xfId="1005" applyFont="1" applyAlignment="1" applyProtection="1">
      <alignment horizontal="center" vertical="center" wrapText="1"/>
      <protection locked="0"/>
    </xf>
    <xf numFmtId="0" fontId="22" fillId="0" borderId="0" xfId="1005" applyFont="1" applyAlignment="1" applyProtection="1">
      <alignment horizontal="center" vertical="center" wrapText="1"/>
      <protection locked="0"/>
    </xf>
    <xf numFmtId="0" fontId="47" fillId="0" borderId="0" xfId="1020" applyFont="1" applyAlignment="1" applyProtection="1">
      <alignment horizontal="center" vertical="center"/>
      <protection locked="0"/>
    </xf>
    <xf numFmtId="0" fontId="22" fillId="0" borderId="0" xfId="1005" applyFont="1" applyAlignment="1" applyProtection="1">
      <alignment horizontal="center" wrapText="1"/>
      <protection locked="0"/>
    </xf>
    <xf numFmtId="0" fontId="35" fillId="0" borderId="0" xfId="1005" applyFont="1" applyAlignment="1" applyProtection="1">
      <alignment horizontal="center" wrapText="1"/>
      <protection locked="0"/>
    </xf>
    <xf numFmtId="0" fontId="22" fillId="0" borderId="0" xfId="1014" applyFont="1" applyFill="1" applyAlignment="1" applyProtection="1">
      <alignment horizontal="center" vertical="center" wrapText="1"/>
      <protection locked="0"/>
    </xf>
    <xf numFmtId="0" fontId="28" fillId="0" borderId="0" xfId="1023" applyFont="1" applyFill="1" applyAlignment="1">
      <alignment horizontal="center" vertical="center" wrapText="1"/>
    </xf>
    <xf numFmtId="0" fontId="44" fillId="0" borderId="0" xfId="1002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1014" applyFont="1" applyFill="1" applyAlignment="1" applyProtection="1">
      <alignment vertical="center"/>
      <protection locked="0"/>
    </xf>
    <xf numFmtId="178" fontId="28" fillId="48" borderId="10" xfId="217" applyNumberFormat="1" applyFont="1" applyFill="1" applyBorder="1" applyAlignment="1" applyProtection="1">
      <alignment horizontal="center" vertical="center" wrapText="1"/>
      <protection locked="0"/>
    </xf>
    <xf numFmtId="0" fontId="25" fillId="0" borderId="10" xfId="0" applyFont="1" applyFill="1" applyBorder="1" applyAlignment="1" applyProtection="1">
      <alignment horizontal="left" vertical="center" wrapText="1"/>
      <protection locked="0"/>
    </xf>
    <xf numFmtId="49" fontId="28" fillId="0" borderId="10" xfId="0" applyNumberFormat="1" applyFont="1" applyFill="1" applyBorder="1" applyAlignment="1">
      <alignment horizontal="center" vertical="center" wrapText="1"/>
    </xf>
    <xf numFmtId="0" fontId="6" fillId="0" borderId="0" xfId="1014" applyFont="1" applyFill="1" applyBorder="1" applyAlignment="1" applyProtection="1">
      <alignment vertical="center"/>
      <protection locked="0"/>
    </xf>
    <xf numFmtId="0" fontId="6" fillId="0" borderId="0" xfId="1014" applyFont="1" applyFill="1" applyBorder="1" applyAlignment="1" applyProtection="1">
      <alignment horizontal="center" vertical="center" wrapText="1"/>
      <protection locked="0"/>
    </xf>
    <xf numFmtId="0" fontId="6" fillId="0" borderId="0" xfId="1005" applyFont="1" applyAlignment="1" applyProtection="1">
      <alignment vertical="center"/>
      <protection locked="0"/>
    </xf>
    <xf numFmtId="0" fontId="28" fillId="0" borderId="22" xfId="0" applyFont="1" applyFill="1" applyBorder="1" applyAlignment="1" applyProtection="1">
      <alignment horizontal="center" vertical="center" wrapText="1"/>
      <protection locked="0"/>
    </xf>
    <xf numFmtId="1" fontId="6" fillId="0" borderId="0" xfId="1005" applyNumberFormat="1" applyFont="1" applyAlignment="1" applyProtection="1">
      <alignment vertical="center"/>
      <protection locked="0"/>
    </xf>
    <xf numFmtId="169" fontId="6" fillId="0" borderId="0" xfId="1005" applyNumberFormat="1" applyFont="1" applyAlignment="1" applyProtection="1">
      <alignment vertical="center"/>
      <protection locked="0"/>
    </xf>
  </cellXfs>
  <cellStyles count="1072">
    <cellStyle name="20% — акцент1" xfId="1"/>
    <cellStyle name="20% - Акцент1 10" xfId="2"/>
    <cellStyle name="20% - Акцент1 2" xfId="3"/>
    <cellStyle name="20% - Акцент1 2 2" xfId="4"/>
    <cellStyle name="20% - Акцент1 2 3" xfId="5"/>
    <cellStyle name="20% - Акцент1 2_29-30 мая" xfId="6"/>
    <cellStyle name="20% - Акцент1 3" xfId="7"/>
    <cellStyle name="20% - Акцент1 4" xfId="8"/>
    <cellStyle name="20% - Акцент1 5" xfId="9"/>
    <cellStyle name="20% - Акцент1 6" xfId="10"/>
    <cellStyle name="20% - Акцент1 7" xfId="11"/>
    <cellStyle name="20% - Акцент1 8" xfId="12"/>
    <cellStyle name="20% - Акцент1 9" xfId="13"/>
    <cellStyle name="20% — акцент2" xfId="14"/>
    <cellStyle name="20% - Акцент2 10" xfId="15"/>
    <cellStyle name="20% - Акцент2 2" xfId="16"/>
    <cellStyle name="20% - Акцент2 2 2" xfId="17"/>
    <cellStyle name="20% - Акцент2 2 3" xfId="18"/>
    <cellStyle name="20% - Акцент2 2_29-30 мая" xfId="19"/>
    <cellStyle name="20% - Акцент2 3" xfId="20"/>
    <cellStyle name="20% - Акцент2 4" xfId="21"/>
    <cellStyle name="20% - Акцент2 5" xfId="22"/>
    <cellStyle name="20% - Акцент2 6" xfId="23"/>
    <cellStyle name="20% - Акцент2 7" xfId="24"/>
    <cellStyle name="20% - Акцент2 8" xfId="25"/>
    <cellStyle name="20% - Акцент2 9" xfId="26"/>
    <cellStyle name="20% — акцент3" xfId="27"/>
    <cellStyle name="20% - Акцент3 10" xfId="28"/>
    <cellStyle name="20% - Акцент3 2" xfId="29"/>
    <cellStyle name="20% - Акцент3 2 2" xfId="30"/>
    <cellStyle name="20% - Акцент3 2 3" xfId="31"/>
    <cellStyle name="20% - Акцент3 2_29-30 мая" xfId="32"/>
    <cellStyle name="20% - Акцент3 3" xfId="33"/>
    <cellStyle name="20% - Акцент3 4" xfId="34"/>
    <cellStyle name="20% - Акцент3 5" xfId="35"/>
    <cellStyle name="20% - Акцент3 6" xfId="36"/>
    <cellStyle name="20% - Акцент3 7" xfId="37"/>
    <cellStyle name="20% - Акцент3 8" xfId="38"/>
    <cellStyle name="20% - Акцент3 9" xfId="39"/>
    <cellStyle name="20% — акцент4" xfId="40"/>
    <cellStyle name="20% - Акцент4 10" xfId="41"/>
    <cellStyle name="20% - Акцент4 2" xfId="42"/>
    <cellStyle name="20% - Акцент4 2 2" xfId="43"/>
    <cellStyle name="20% - Акцент4 2 3" xfId="44"/>
    <cellStyle name="20% - Акцент4 2_29-30 мая" xfId="45"/>
    <cellStyle name="20% - Акцент4 3" xfId="46"/>
    <cellStyle name="20% - Акцент4 4" xfId="47"/>
    <cellStyle name="20% - Акцент4 5" xfId="48"/>
    <cellStyle name="20% - Акцент4 6" xfId="49"/>
    <cellStyle name="20% - Акцент4 7" xfId="50"/>
    <cellStyle name="20% - Акцент4 8" xfId="51"/>
    <cellStyle name="20% - Акцент4 9" xfId="52"/>
    <cellStyle name="20% — акцент5" xfId="53"/>
    <cellStyle name="20% - Акцент5 10" xfId="54"/>
    <cellStyle name="20% - Акцент5 2" xfId="55"/>
    <cellStyle name="20% - Акцент5 2 2" xfId="56"/>
    <cellStyle name="20% - Акцент5 2 3" xfId="57"/>
    <cellStyle name="20% - Акцент5 2_29-30 мая" xfId="58"/>
    <cellStyle name="20% - Акцент5 3" xfId="59"/>
    <cellStyle name="20% - Акцент5 4" xfId="60"/>
    <cellStyle name="20% - Акцент5 5" xfId="61"/>
    <cellStyle name="20% - Акцент5 6" xfId="62"/>
    <cellStyle name="20% - Акцент5 7" xfId="63"/>
    <cellStyle name="20% - Акцент5 8" xfId="64"/>
    <cellStyle name="20% - Акцент5 9" xfId="65"/>
    <cellStyle name="20% — акцент6" xfId="66"/>
    <cellStyle name="20% - Акцент6 10" xfId="67"/>
    <cellStyle name="20% - Акцент6 2" xfId="68"/>
    <cellStyle name="20% - Акцент6 2 2" xfId="69"/>
    <cellStyle name="20% - Акцент6 2 3" xfId="70"/>
    <cellStyle name="20% - Акцент6 2_29-30 мая" xfId="71"/>
    <cellStyle name="20% - Акцент6 3" xfId="72"/>
    <cellStyle name="20% - Акцент6 4" xfId="73"/>
    <cellStyle name="20% - Акцент6 5" xfId="74"/>
    <cellStyle name="20% - Акцент6 6" xfId="75"/>
    <cellStyle name="20% - Акцент6 7" xfId="76"/>
    <cellStyle name="20% - Акцент6 8" xfId="77"/>
    <cellStyle name="20% - Акцент6 9" xfId="78"/>
    <cellStyle name="40% — акцент1" xfId="79"/>
    <cellStyle name="40% - Акцент1 10" xfId="80"/>
    <cellStyle name="40% - Акцент1 2" xfId="81"/>
    <cellStyle name="40% - Акцент1 2 2" xfId="82"/>
    <cellStyle name="40% - Акцент1 2 3" xfId="83"/>
    <cellStyle name="40% - Акцент1 2_29-30 мая" xfId="84"/>
    <cellStyle name="40% - Акцент1 3" xfId="85"/>
    <cellStyle name="40% - Акцент1 4" xfId="86"/>
    <cellStyle name="40% - Акцент1 5" xfId="87"/>
    <cellStyle name="40% - Акцент1 6" xfId="88"/>
    <cellStyle name="40% - Акцент1 7" xfId="89"/>
    <cellStyle name="40% - Акцент1 8" xfId="90"/>
    <cellStyle name="40% - Акцент1 9" xfId="91"/>
    <cellStyle name="40% — акцент2" xfId="92"/>
    <cellStyle name="40% - Акцент2 10" xfId="93"/>
    <cellStyle name="40% - Акцент2 2" xfId="94"/>
    <cellStyle name="40% - Акцент2 2 2" xfId="95"/>
    <cellStyle name="40% - Акцент2 2 3" xfId="96"/>
    <cellStyle name="40% - Акцент2 2_29-30 мая" xfId="97"/>
    <cellStyle name="40% - Акцент2 3" xfId="98"/>
    <cellStyle name="40% - Акцент2 4" xfId="99"/>
    <cellStyle name="40% - Акцент2 5" xfId="100"/>
    <cellStyle name="40% - Акцент2 6" xfId="101"/>
    <cellStyle name="40% - Акцент2 7" xfId="102"/>
    <cellStyle name="40% - Акцент2 8" xfId="103"/>
    <cellStyle name="40% - Акцент2 9" xfId="104"/>
    <cellStyle name="40% — акцент3" xfId="105"/>
    <cellStyle name="40% - Акцент3 10" xfId="106"/>
    <cellStyle name="40% - Акцент3 2" xfId="107"/>
    <cellStyle name="40% - Акцент3 2 2" xfId="108"/>
    <cellStyle name="40% - Акцент3 2 3" xfId="109"/>
    <cellStyle name="40% - Акцент3 2_29-30 мая" xfId="110"/>
    <cellStyle name="40% - Акцент3 3" xfId="111"/>
    <cellStyle name="40% - Акцент3 4" xfId="112"/>
    <cellStyle name="40% - Акцент3 5" xfId="113"/>
    <cellStyle name="40% - Акцент3 6" xfId="114"/>
    <cellStyle name="40% - Акцент3 7" xfId="115"/>
    <cellStyle name="40% - Акцент3 8" xfId="116"/>
    <cellStyle name="40% - Акцент3 9" xfId="117"/>
    <cellStyle name="40% — акцент4" xfId="118"/>
    <cellStyle name="40% - Акцент4 10" xfId="119"/>
    <cellStyle name="40% - Акцент4 2" xfId="120"/>
    <cellStyle name="40% - Акцент4 2 2" xfId="121"/>
    <cellStyle name="40% - Акцент4 2 3" xfId="122"/>
    <cellStyle name="40% - Акцент4 2_29-30 мая" xfId="123"/>
    <cellStyle name="40% - Акцент4 3" xfId="124"/>
    <cellStyle name="40% - Акцент4 4" xfId="125"/>
    <cellStyle name="40% - Акцент4 5" xfId="126"/>
    <cellStyle name="40% - Акцент4 6" xfId="127"/>
    <cellStyle name="40% - Акцент4 7" xfId="128"/>
    <cellStyle name="40% - Акцент4 8" xfId="129"/>
    <cellStyle name="40% - Акцент4 9" xfId="130"/>
    <cellStyle name="40% — акцент5" xfId="131"/>
    <cellStyle name="40% - Акцент5 10" xfId="132"/>
    <cellStyle name="40% - Акцент5 2" xfId="133"/>
    <cellStyle name="40% - Акцент5 2 2" xfId="134"/>
    <cellStyle name="40% - Акцент5 2 3" xfId="135"/>
    <cellStyle name="40% - Акцент5 2_29-30 мая" xfId="136"/>
    <cellStyle name="40% - Акцент5 3" xfId="137"/>
    <cellStyle name="40% - Акцент5 4" xfId="138"/>
    <cellStyle name="40% - Акцент5 5" xfId="139"/>
    <cellStyle name="40% - Акцент5 6" xfId="140"/>
    <cellStyle name="40% - Акцент5 7" xfId="141"/>
    <cellStyle name="40% - Акцент5 8" xfId="142"/>
    <cellStyle name="40% - Акцент5 9" xfId="143"/>
    <cellStyle name="40% — акцент6" xfId="144"/>
    <cellStyle name="40% - Акцент6 10" xfId="145"/>
    <cellStyle name="40% - Акцент6 2" xfId="146"/>
    <cellStyle name="40% - Акцент6 2 2" xfId="147"/>
    <cellStyle name="40% - Акцент6 2 3" xfId="148"/>
    <cellStyle name="40% - Акцент6 2_29-30 мая" xfId="149"/>
    <cellStyle name="40% - Акцент6 3" xfId="150"/>
    <cellStyle name="40% - Акцент6 4" xfId="151"/>
    <cellStyle name="40% - Акцент6 5" xfId="152"/>
    <cellStyle name="40% - Акцент6 6" xfId="153"/>
    <cellStyle name="40% - Акцент6 7" xfId="154"/>
    <cellStyle name="40% - Акцент6 8" xfId="155"/>
    <cellStyle name="40% - Акцент6 9" xfId="156"/>
    <cellStyle name="60% — акцент1" xfId="157"/>
    <cellStyle name="60% - Акцент1 10" xfId="158"/>
    <cellStyle name="60% - Акцент1 2" xfId="159"/>
    <cellStyle name="60% - Акцент1 3" xfId="160"/>
    <cellStyle name="60% - Акцент1 4" xfId="161"/>
    <cellStyle name="60% - Акцент1 5" xfId="162"/>
    <cellStyle name="60% - Акцент1 6" xfId="163"/>
    <cellStyle name="60% - Акцент1 7" xfId="164"/>
    <cellStyle name="60% - Акцент1 8" xfId="165"/>
    <cellStyle name="60% - Акцент1 9" xfId="166"/>
    <cellStyle name="60% — акцент2" xfId="167"/>
    <cellStyle name="60% - Акцент2 10" xfId="168"/>
    <cellStyle name="60% - Акцент2 2" xfId="169"/>
    <cellStyle name="60% - Акцент2 3" xfId="170"/>
    <cellStyle name="60% - Акцент2 4" xfId="171"/>
    <cellStyle name="60% - Акцент2 5" xfId="172"/>
    <cellStyle name="60% - Акцент2 6" xfId="173"/>
    <cellStyle name="60% - Акцент2 7" xfId="174"/>
    <cellStyle name="60% - Акцент2 8" xfId="175"/>
    <cellStyle name="60% - Акцент2 9" xfId="176"/>
    <cellStyle name="60% — акцент3" xfId="177"/>
    <cellStyle name="60% - Акцент3 10" xfId="178"/>
    <cellStyle name="60% - Акцент3 2" xfId="179"/>
    <cellStyle name="60% - Акцент3 3" xfId="180"/>
    <cellStyle name="60% - Акцент3 4" xfId="181"/>
    <cellStyle name="60% - Акцент3 5" xfId="182"/>
    <cellStyle name="60% - Акцент3 6" xfId="183"/>
    <cellStyle name="60% - Акцент3 7" xfId="184"/>
    <cellStyle name="60% - Акцент3 8" xfId="185"/>
    <cellStyle name="60% - Акцент3 9" xfId="186"/>
    <cellStyle name="60% — акцент4" xfId="187"/>
    <cellStyle name="60% - Акцент4 10" xfId="188"/>
    <cellStyle name="60% - Акцент4 2" xfId="189"/>
    <cellStyle name="60% - Акцент4 3" xfId="190"/>
    <cellStyle name="60% - Акцент4 4" xfId="191"/>
    <cellStyle name="60% - Акцент4 5" xfId="192"/>
    <cellStyle name="60% - Акцент4 6" xfId="193"/>
    <cellStyle name="60% - Акцент4 7" xfId="194"/>
    <cellStyle name="60% - Акцент4 8" xfId="195"/>
    <cellStyle name="60% - Акцент4 9" xfId="196"/>
    <cellStyle name="60% — акцент5" xfId="197"/>
    <cellStyle name="60% - Акцент5 10" xfId="198"/>
    <cellStyle name="60% - Акцент5 2" xfId="199"/>
    <cellStyle name="60% - Акцент5 3" xfId="200"/>
    <cellStyle name="60% - Акцент5 4" xfId="201"/>
    <cellStyle name="60% - Акцент5 5" xfId="202"/>
    <cellStyle name="60% - Акцент5 6" xfId="203"/>
    <cellStyle name="60% - Акцент5 7" xfId="204"/>
    <cellStyle name="60% - Акцент5 8" xfId="205"/>
    <cellStyle name="60% - Акцент5 9" xfId="206"/>
    <cellStyle name="60% — акцент6" xfId="207"/>
    <cellStyle name="60% - Акцент6 10" xfId="208"/>
    <cellStyle name="60% - Акцент6 2" xfId="209"/>
    <cellStyle name="60% - Акцент6 3" xfId="210"/>
    <cellStyle name="60% - Акцент6 4" xfId="211"/>
    <cellStyle name="60% - Акцент6 5" xfId="212"/>
    <cellStyle name="60% - Акцент6 6" xfId="213"/>
    <cellStyle name="60% - Акцент6 7" xfId="214"/>
    <cellStyle name="60% - Акцент6 8" xfId="215"/>
    <cellStyle name="60% - Акцент6 9" xfId="216"/>
    <cellStyle name="Excel Built-in Normal" xfId="217"/>
    <cellStyle name="Normal 2" xfId="1070"/>
    <cellStyle name="Normal_технические" xfId="218"/>
    <cellStyle name="Акцент1" xfId="219" builtinId="29" customBuiltin="1"/>
    <cellStyle name="Акцент1 2" xfId="220"/>
    <cellStyle name="Акцент1 3" xfId="221"/>
    <cellStyle name="Акцент1 4" xfId="222"/>
    <cellStyle name="Акцент2" xfId="223" builtinId="33" customBuiltin="1"/>
    <cellStyle name="Акцент2 2" xfId="224"/>
    <cellStyle name="Акцент2 3" xfId="225"/>
    <cellStyle name="Акцент2 4" xfId="226"/>
    <cellStyle name="Акцент3" xfId="227" builtinId="37" customBuiltin="1"/>
    <cellStyle name="Акцент3 2" xfId="228"/>
    <cellStyle name="Акцент3 3" xfId="229"/>
    <cellStyle name="Акцент3 4" xfId="230"/>
    <cellStyle name="Акцент4" xfId="231" builtinId="41" customBuiltin="1"/>
    <cellStyle name="Акцент4 2" xfId="232"/>
    <cellStyle name="Акцент4 3" xfId="233"/>
    <cellStyle name="Акцент4 4" xfId="234"/>
    <cellStyle name="Акцент5" xfId="235" builtinId="45" customBuiltin="1"/>
    <cellStyle name="Акцент5 2" xfId="236"/>
    <cellStyle name="Акцент5 3" xfId="237"/>
    <cellStyle name="Акцент5 4" xfId="238"/>
    <cellStyle name="Акцент6" xfId="239" builtinId="49" customBuiltin="1"/>
    <cellStyle name="Акцент6 2" xfId="240"/>
    <cellStyle name="Акцент6 3" xfId="241"/>
    <cellStyle name="Акцент6 4" xfId="242"/>
    <cellStyle name="Ввод " xfId="243" builtinId="20" customBuiltin="1"/>
    <cellStyle name="Ввод  2" xfId="244"/>
    <cellStyle name="Ввод  3" xfId="245"/>
    <cellStyle name="Ввод  4" xfId="246"/>
    <cellStyle name="Вывод" xfId="247" builtinId="21" customBuiltin="1"/>
    <cellStyle name="Вывод 2" xfId="248"/>
    <cellStyle name="Вывод 3" xfId="249"/>
    <cellStyle name="Вывод 4" xfId="250"/>
    <cellStyle name="Вычисление" xfId="251" builtinId="22" customBuiltin="1"/>
    <cellStyle name="Вычисление 2" xfId="252"/>
    <cellStyle name="Вычисление 3" xfId="253"/>
    <cellStyle name="Вычисление 4" xfId="254"/>
    <cellStyle name="Денежный 10" xfId="255"/>
    <cellStyle name="Денежный 10 2" xfId="256"/>
    <cellStyle name="Денежный 10 2 2" xfId="257"/>
    <cellStyle name="Денежный 10 2 3" xfId="258"/>
    <cellStyle name="Денежный 10 2 3 2" xfId="259"/>
    <cellStyle name="Денежный 10 2 3 2 2" xfId="260"/>
    <cellStyle name="Денежный 10 2 3 2 2 2" xfId="261"/>
    <cellStyle name="Денежный 10 2 3 3" xfId="262"/>
    <cellStyle name="Денежный 10 2 3 3 2" xfId="263"/>
    <cellStyle name="Денежный 10 2 4" xfId="264"/>
    <cellStyle name="Денежный 10 2 4 2" xfId="265"/>
    <cellStyle name="Денежный 10 2 4 3" xfId="266"/>
    <cellStyle name="Денежный 10 2 4 4" xfId="267"/>
    <cellStyle name="Денежный 10 2 5" xfId="268"/>
    <cellStyle name="Денежный 10 2 6" xfId="269"/>
    <cellStyle name="Денежный 10 2 7" xfId="270"/>
    <cellStyle name="Денежный 10 3" xfId="271"/>
    <cellStyle name="Денежный 10 3 2" xfId="272"/>
    <cellStyle name="Денежный 10 3 3" xfId="273"/>
    <cellStyle name="Денежный 10 4" xfId="274"/>
    <cellStyle name="Денежный 10 4 2" xfId="275"/>
    <cellStyle name="Денежный 10 4 3" xfId="276"/>
    <cellStyle name="Денежный 10 5" xfId="277"/>
    <cellStyle name="Денежный 11" xfId="278"/>
    <cellStyle name="Денежный 11 10" xfId="279"/>
    <cellStyle name="Денежный 11 11" xfId="280"/>
    <cellStyle name="Денежный 11 11 2" xfId="281"/>
    <cellStyle name="Денежный 11 11 3" xfId="282"/>
    <cellStyle name="Денежный 11 12" xfId="283"/>
    <cellStyle name="Денежный 11 13" xfId="284"/>
    <cellStyle name="Денежный 11 14" xfId="285"/>
    <cellStyle name="Денежный 11 2" xfId="286"/>
    <cellStyle name="Денежный 11 2 2" xfId="287"/>
    <cellStyle name="Денежный 11 2 2 2" xfId="288"/>
    <cellStyle name="Денежный 11 2 2 3" xfId="289"/>
    <cellStyle name="Денежный 11 2 3" xfId="290"/>
    <cellStyle name="Денежный 11 3" xfId="291"/>
    <cellStyle name="Денежный 11 4" xfId="292"/>
    <cellStyle name="Денежный 11 5" xfId="293"/>
    <cellStyle name="Денежный 11 6" xfId="294"/>
    <cellStyle name="Денежный 11 7" xfId="295"/>
    <cellStyle name="Денежный 11 8" xfId="296"/>
    <cellStyle name="Денежный 11 9" xfId="297"/>
    <cellStyle name="Денежный 11 9 12" xfId="298"/>
    <cellStyle name="Денежный 11 9 2" xfId="299"/>
    <cellStyle name="Денежный 11 9 3" xfId="300"/>
    <cellStyle name="Денежный 11 9 4" xfId="301"/>
    <cellStyle name="Денежный 11 9 5" xfId="302"/>
    <cellStyle name="Денежный 11 9 6" xfId="303"/>
    <cellStyle name="Денежный 11 9 7" xfId="304"/>
    <cellStyle name="Денежный 12" xfId="305"/>
    <cellStyle name="Денежный 12 10" xfId="306"/>
    <cellStyle name="Денежный 12 11" xfId="307"/>
    <cellStyle name="Денежный 12 12" xfId="308"/>
    <cellStyle name="Денежный 12 12 10" xfId="309"/>
    <cellStyle name="Денежный 12 12 2" xfId="310"/>
    <cellStyle name="Денежный 12 12 2 2" xfId="311"/>
    <cellStyle name="Денежный 12 12 2 3" xfId="312"/>
    <cellStyle name="Денежный 12 12 2 4" xfId="313"/>
    <cellStyle name="Денежный 12 12 3" xfId="314"/>
    <cellStyle name="Денежный 12 12 3 2" xfId="315"/>
    <cellStyle name="Денежный 12 12 4" xfId="316"/>
    <cellStyle name="Денежный 12 12 5" xfId="317"/>
    <cellStyle name="Денежный 12 12 6" xfId="318"/>
    <cellStyle name="Денежный 12 12 7" xfId="319"/>
    <cellStyle name="Денежный 12 12 8" xfId="320"/>
    <cellStyle name="Денежный 12 12_Мастер" xfId="321"/>
    <cellStyle name="Денежный 12 13" xfId="322"/>
    <cellStyle name="Денежный 12 14" xfId="323"/>
    <cellStyle name="Денежный 12 15" xfId="324"/>
    <cellStyle name="Денежный 12 16" xfId="325"/>
    <cellStyle name="Денежный 12 17" xfId="326"/>
    <cellStyle name="Денежный 12 18" xfId="327"/>
    <cellStyle name="Денежный 12 19" xfId="328"/>
    <cellStyle name="Денежный 12 2" xfId="329"/>
    <cellStyle name="Денежный 12 2 2" xfId="330"/>
    <cellStyle name="Денежный 12 2 3" xfId="331"/>
    <cellStyle name="Денежный 12 20" xfId="332"/>
    <cellStyle name="Денежный 12 21" xfId="333"/>
    <cellStyle name="Денежный 12 3" xfId="334"/>
    <cellStyle name="Денежный 12 3 2" xfId="335"/>
    <cellStyle name="Денежный 12 4" xfId="336"/>
    <cellStyle name="Денежный 12 5" xfId="337"/>
    <cellStyle name="Денежный 12 6" xfId="338"/>
    <cellStyle name="Денежный 12 7" xfId="339"/>
    <cellStyle name="Денежный 12 8" xfId="340"/>
    <cellStyle name="Денежный 12 9" xfId="341"/>
    <cellStyle name="Денежный 13 10" xfId="342"/>
    <cellStyle name="Денежный 13 2" xfId="343"/>
    <cellStyle name="Денежный 13 3" xfId="344"/>
    <cellStyle name="Денежный 13 4" xfId="345"/>
    <cellStyle name="Денежный 13 5" xfId="346"/>
    <cellStyle name="Денежный 13 6" xfId="347"/>
    <cellStyle name="Денежный 13 7" xfId="348"/>
    <cellStyle name="Денежный 13 8" xfId="349"/>
    <cellStyle name="Денежный 13 9" xfId="350"/>
    <cellStyle name="Денежный 14 2" xfId="351"/>
    <cellStyle name="Денежный 14 3" xfId="352"/>
    <cellStyle name="Денежный 14 4" xfId="353"/>
    <cellStyle name="Денежный 14 5" xfId="354"/>
    <cellStyle name="Денежный 14 6" xfId="355"/>
    <cellStyle name="Денежный 14 7" xfId="356"/>
    <cellStyle name="Денежный 14 8" xfId="357"/>
    <cellStyle name="Денежный 14 9" xfId="358"/>
    <cellStyle name="Денежный 16" xfId="359"/>
    <cellStyle name="Денежный 18" xfId="360"/>
    <cellStyle name="Денежный 2" xfId="361"/>
    <cellStyle name="Денежный 2 10" xfId="362"/>
    <cellStyle name="Денежный 2 10 2" xfId="363"/>
    <cellStyle name="Денежный 2 10 2 10" xfId="364"/>
    <cellStyle name="Денежный 2 10 2 11" xfId="365"/>
    <cellStyle name="Денежный 2 10 2 12" xfId="366"/>
    <cellStyle name="Денежный 2 10 2 13" xfId="367"/>
    <cellStyle name="Денежный 2 10 2 14" xfId="368"/>
    <cellStyle name="Денежный 2 10 2 2" xfId="369"/>
    <cellStyle name="Денежный 2 10 2 2 2" xfId="370"/>
    <cellStyle name="Денежный 2 10 2 3" xfId="371"/>
    <cellStyle name="Денежный 2 10 2 4" xfId="372"/>
    <cellStyle name="Денежный 2 10 2 5" xfId="373"/>
    <cellStyle name="Денежный 2 10 2 6" xfId="374"/>
    <cellStyle name="Денежный 2 10 2 7" xfId="375"/>
    <cellStyle name="Денежный 2 10 2 8" xfId="376"/>
    <cellStyle name="Денежный 2 10 2 9" xfId="377"/>
    <cellStyle name="Денежный 2 11" xfId="378"/>
    <cellStyle name="Денежный 2 11 2" xfId="379"/>
    <cellStyle name="Денежный 2 11 2 2" xfId="380"/>
    <cellStyle name="Денежный 2 11 2 3" xfId="381"/>
    <cellStyle name="Денежный 2 11 3" xfId="382"/>
    <cellStyle name="Денежный 2 12" xfId="383"/>
    <cellStyle name="Денежный 2 13" xfId="384"/>
    <cellStyle name="Денежный 2 13 2" xfId="385"/>
    <cellStyle name="Денежный 2 13 3" xfId="386"/>
    <cellStyle name="Денежный 2 14" xfId="387"/>
    <cellStyle name="Денежный 2 15" xfId="388"/>
    <cellStyle name="Денежный 2 16" xfId="389"/>
    <cellStyle name="Денежный 2 17" xfId="390"/>
    <cellStyle name="Денежный 2 18" xfId="391"/>
    <cellStyle name="Денежный 2 19" xfId="392"/>
    <cellStyle name="Денежный 2 2" xfId="393"/>
    <cellStyle name="Денежный 2 2 10" xfId="394"/>
    <cellStyle name="Денежный 2 2 11" xfId="395"/>
    <cellStyle name="Денежный 2 2 12" xfId="396"/>
    <cellStyle name="Денежный 2 2 2" xfId="397"/>
    <cellStyle name="Денежный 2 2 2 10" xfId="398"/>
    <cellStyle name="Денежный 2 2 2 11" xfId="399"/>
    <cellStyle name="Денежный 2 2 2 2" xfId="400"/>
    <cellStyle name="Денежный 2 2 2 3" xfId="401"/>
    <cellStyle name="Денежный 2 2 2 4" xfId="402"/>
    <cellStyle name="Денежный 2 2 2 4 2" xfId="403"/>
    <cellStyle name="Денежный 2 2 2 5" xfId="404"/>
    <cellStyle name="Денежный 2 2 2 6" xfId="405"/>
    <cellStyle name="Денежный 2 2 2 7" xfId="406"/>
    <cellStyle name="Денежный 2 2 2 8" xfId="407"/>
    <cellStyle name="Денежный 2 2 2 9" xfId="408"/>
    <cellStyle name="Денежный 2 2 3" xfId="409"/>
    <cellStyle name="Денежный 2 2 4" xfId="410"/>
    <cellStyle name="Денежный 2 2 5" xfId="411"/>
    <cellStyle name="Денежный 2 2 5 2" xfId="412"/>
    <cellStyle name="Денежный 2 2 6" xfId="413"/>
    <cellStyle name="Денежный 2 2 7" xfId="414"/>
    <cellStyle name="Денежный 2 2 8" xfId="415"/>
    <cellStyle name="Денежный 2 2 9" xfId="416"/>
    <cellStyle name="Денежный 2 20" xfId="417"/>
    <cellStyle name="Денежный 2 21" xfId="418"/>
    <cellStyle name="Денежный 2 22" xfId="419"/>
    <cellStyle name="Денежный 2 23" xfId="420"/>
    <cellStyle name="Денежный 2 24" xfId="421"/>
    <cellStyle name="Денежный 2 24 2" xfId="422"/>
    <cellStyle name="Денежный 2 25" xfId="423"/>
    <cellStyle name="Денежный 2 26" xfId="424"/>
    <cellStyle name="Денежный 2 27" xfId="425"/>
    <cellStyle name="Денежный 2 28" xfId="426"/>
    <cellStyle name="Денежный 2 29" xfId="427"/>
    <cellStyle name="Денежный 2 3" xfId="428"/>
    <cellStyle name="Денежный 2 3 2" xfId="429"/>
    <cellStyle name="Денежный 2 3 2 2" xfId="430"/>
    <cellStyle name="Денежный 2 3 2 3" xfId="431"/>
    <cellStyle name="Денежный 2 3 2 4" xfId="432"/>
    <cellStyle name="Денежный 2 3 3" xfId="433"/>
    <cellStyle name="Денежный 2 3 4" xfId="434"/>
    <cellStyle name="Денежный 2 3 5" xfId="435"/>
    <cellStyle name="Денежный 2 3 6" xfId="436"/>
    <cellStyle name="Денежный 2 3 7" xfId="437"/>
    <cellStyle name="Денежный 2 3 8" xfId="438"/>
    <cellStyle name="Денежный 2 3 9" xfId="439"/>
    <cellStyle name="Денежный 2 3 9 2" xfId="440"/>
    <cellStyle name="Денежный 2 3 9 2 2" xfId="441"/>
    <cellStyle name="Денежный 2 3 9 2 3" xfId="442"/>
    <cellStyle name="Денежный 2 3 9 2 4" xfId="443"/>
    <cellStyle name="Денежный 2 3 9 3" xfId="444"/>
    <cellStyle name="Денежный 2 3 9 4" xfId="445"/>
    <cellStyle name="Денежный 2 3 9 5" xfId="446"/>
    <cellStyle name="Денежный 2 3 9 6" xfId="447"/>
    <cellStyle name="Денежный 2 3 9 7" xfId="448"/>
    <cellStyle name="Денежный 2 3 9 8" xfId="449"/>
    <cellStyle name="Денежный 2 30" xfId="450"/>
    <cellStyle name="Денежный 2 31" xfId="451"/>
    <cellStyle name="Денежный 2 32" xfId="452"/>
    <cellStyle name="Денежный 2 33" xfId="453"/>
    <cellStyle name="Денежный 2 34" xfId="454"/>
    <cellStyle name="Денежный 2 35" xfId="455"/>
    <cellStyle name="Денежный 2 36" xfId="456"/>
    <cellStyle name="Денежный 2 36 2" xfId="457"/>
    <cellStyle name="Денежный 2 37" xfId="458"/>
    <cellStyle name="Денежный 2 38" xfId="459"/>
    <cellStyle name="Денежный 2 39" xfId="460"/>
    <cellStyle name="Денежный 2 4" xfId="461"/>
    <cellStyle name="Денежный 2 4 2" xfId="462"/>
    <cellStyle name="Денежный 2 4 3" xfId="463"/>
    <cellStyle name="Денежный 2 4 4" xfId="464"/>
    <cellStyle name="Денежный 2 4 5" xfId="465"/>
    <cellStyle name="Денежный 2 4 6" xfId="466"/>
    <cellStyle name="Денежный 2 4 7" xfId="467"/>
    <cellStyle name="Денежный 2 4 8" xfId="468"/>
    <cellStyle name="Денежный 2 4 9" xfId="469"/>
    <cellStyle name="Денежный 2 40" xfId="470"/>
    <cellStyle name="Денежный 2 41" xfId="471"/>
    <cellStyle name="Денежный 2 42" xfId="472"/>
    <cellStyle name="Денежный 2 43" xfId="473"/>
    <cellStyle name="Денежный 2 45" xfId="474"/>
    <cellStyle name="Денежный 2 46" xfId="475"/>
    <cellStyle name="Денежный 2 47" xfId="476"/>
    <cellStyle name="Денежный 2 5" xfId="477"/>
    <cellStyle name="Денежный 2 5 2" xfId="478"/>
    <cellStyle name="Денежный 2 5 2 2" xfId="479"/>
    <cellStyle name="Денежный 2 5 2 3" xfId="480"/>
    <cellStyle name="Денежный 2 5 2 4" xfId="481"/>
    <cellStyle name="Денежный 2 5 3" xfId="482"/>
    <cellStyle name="Денежный 2 5 3 2" xfId="483"/>
    <cellStyle name="Денежный 2 5 3 3" xfId="484"/>
    <cellStyle name="Денежный 2 5 3 4" xfId="485"/>
    <cellStyle name="Денежный 2 5 4" xfId="486"/>
    <cellStyle name="Денежный 2 5 4 2" xfId="487"/>
    <cellStyle name="Денежный 2 5 4 3" xfId="488"/>
    <cellStyle name="Денежный 2 5 4 4" xfId="489"/>
    <cellStyle name="Денежный 2 5 5" xfId="490"/>
    <cellStyle name="Денежный 2 5 6" xfId="491"/>
    <cellStyle name="Денежный 2 5 7" xfId="492"/>
    <cellStyle name="Денежный 2 5 8" xfId="493"/>
    <cellStyle name="Денежный 2 51" xfId="494"/>
    <cellStyle name="Денежный 2 6" xfId="495"/>
    <cellStyle name="Денежный 2 7" xfId="496"/>
    <cellStyle name="Денежный 2 8" xfId="497"/>
    <cellStyle name="Денежный 2 9" xfId="498"/>
    <cellStyle name="Денежный 20" xfId="499"/>
    <cellStyle name="Денежный 24" xfId="500"/>
    <cellStyle name="Денежный 24 11" xfId="501"/>
    <cellStyle name="Денежный 24 12" xfId="502"/>
    <cellStyle name="Денежный 24 2" xfId="503"/>
    <cellStyle name="Денежный 24 2 2" xfId="504"/>
    <cellStyle name="Денежный 24 3" xfId="505"/>
    <cellStyle name="Денежный 24 3 2" xfId="506"/>
    <cellStyle name="Денежный 24 3 3" xfId="507"/>
    <cellStyle name="Денежный 24 3 4" xfId="508"/>
    <cellStyle name="Денежный 24 4" xfId="509"/>
    <cellStyle name="Денежный 24 5" xfId="510"/>
    <cellStyle name="Денежный 24 6" xfId="511"/>
    <cellStyle name="Денежный 24 7" xfId="512"/>
    <cellStyle name="Денежный 24 8" xfId="513"/>
    <cellStyle name="Денежный 26" xfId="514"/>
    <cellStyle name="Денежный 3" xfId="515"/>
    <cellStyle name="Денежный 3 10" xfId="516"/>
    <cellStyle name="Денежный 3 11" xfId="517"/>
    <cellStyle name="Денежный 3 12" xfId="518"/>
    <cellStyle name="Денежный 3 13" xfId="519"/>
    <cellStyle name="Денежный 3 14" xfId="520"/>
    <cellStyle name="Денежный 3 15" xfId="521"/>
    <cellStyle name="Денежный 3 2" xfId="522"/>
    <cellStyle name="Денежный 3 2 2" xfId="523"/>
    <cellStyle name="Денежный 3 2 2 2" xfId="524"/>
    <cellStyle name="Денежный 3 2 3" xfId="525"/>
    <cellStyle name="Денежный 3 3" xfId="526"/>
    <cellStyle name="Денежный 3 3 2" xfId="527"/>
    <cellStyle name="Денежный 3 3 3" xfId="528"/>
    <cellStyle name="Денежный 3 4" xfId="529"/>
    <cellStyle name="Денежный 3 4 2" xfId="530"/>
    <cellStyle name="Денежный 3 4 3" xfId="531"/>
    <cellStyle name="Денежный 3 5" xfId="532"/>
    <cellStyle name="Денежный 3 5 2" xfId="533"/>
    <cellStyle name="Денежный 3 5 3" xfId="534"/>
    <cellStyle name="Денежный 3 6" xfId="535"/>
    <cellStyle name="Денежный 3 6 2" xfId="536"/>
    <cellStyle name="Денежный 3 7" xfId="537"/>
    <cellStyle name="Денежный 3 8" xfId="538"/>
    <cellStyle name="Денежный 3 8 2" xfId="539"/>
    <cellStyle name="Денежный 3 8 3" xfId="540"/>
    <cellStyle name="Денежный 3 8 4" xfId="541"/>
    <cellStyle name="Денежный 3 9" xfId="542"/>
    <cellStyle name="Денежный 4" xfId="543"/>
    <cellStyle name="Денежный 4 10" xfId="544"/>
    <cellStyle name="Денежный 4 11" xfId="545"/>
    <cellStyle name="Денежный 4 12" xfId="546"/>
    <cellStyle name="Денежный 4 13" xfId="547"/>
    <cellStyle name="Денежный 4 13 2" xfId="548"/>
    <cellStyle name="Денежный 4 14" xfId="549"/>
    <cellStyle name="Денежный 4 14 2" xfId="550"/>
    <cellStyle name="Денежный 4 14 3" xfId="551"/>
    <cellStyle name="Денежный 4 14 4" xfId="552"/>
    <cellStyle name="Денежный 4 14 5" xfId="553"/>
    <cellStyle name="Денежный 4 14 6" xfId="554"/>
    <cellStyle name="Денежный 4 2" xfId="555"/>
    <cellStyle name="Денежный 4 2 2" xfId="556"/>
    <cellStyle name="Денежный 4 2 3" xfId="557"/>
    <cellStyle name="Денежный 4 3" xfId="558"/>
    <cellStyle name="Денежный 4 3 2" xfId="559"/>
    <cellStyle name="Денежный 4 3 3" xfId="560"/>
    <cellStyle name="Денежный 4 3 3 2" xfId="561"/>
    <cellStyle name="Денежный 4 3 3 3" xfId="562"/>
    <cellStyle name="Денежный 4 3 3 4" xfId="563"/>
    <cellStyle name="Денежный 4 3 4" xfId="564"/>
    <cellStyle name="Денежный 4 3 5" xfId="565"/>
    <cellStyle name="Денежный 4 3 6" xfId="566"/>
    <cellStyle name="Денежный 4 3 7" xfId="567"/>
    <cellStyle name="Денежный 4 4" xfId="568"/>
    <cellStyle name="Денежный 4 4 2" xfId="569"/>
    <cellStyle name="Денежный 4 5" xfId="570"/>
    <cellStyle name="Денежный 4 5 2" xfId="571"/>
    <cellStyle name="Денежный 4 6" xfId="572"/>
    <cellStyle name="Денежный 4 7" xfId="573"/>
    <cellStyle name="Денежный 4 8" xfId="574"/>
    <cellStyle name="Денежный 4 9" xfId="575"/>
    <cellStyle name="Денежный 5" xfId="576"/>
    <cellStyle name="Денежный 5 2" xfId="577"/>
    <cellStyle name="Денежный 5 2 2" xfId="578"/>
    <cellStyle name="Денежный 5 2 3" xfId="579"/>
    <cellStyle name="Денежный 5 3" xfId="580"/>
    <cellStyle name="Денежный 5 3 2" xfId="581"/>
    <cellStyle name="Денежный 5 4" xfId="582"/>
    <cellStyle name="Денежный 5 5" xfId="583"/>
    <cellStyle name="Денежный 5 5 2" xfId="584"/>
    <cellStyle name="Денежный 6" xfId="585"/>
    <cellStyle name="Денежный 6 10" xfId="586"/>
    <cellStyle name="Денежный 6 11" xfId="587"/>
    <cellStyle name="Денежный 6 2" xfId="588"/>
    <cellStyle name="Денежный 6 2 2" xfId="589"/>
    <cellStyle name="Денежный 6 2 3" xfId="590"/>
    <cellStyle name="Денежный 6 3" xfId="591"/>
    <cellStyle name="Денежный 6 4" xfId="592"/>
    <cellStyle name="Денежный 6 5" xfId="593"/>
    <cellStyle name="Денежный 6 5 2" xfId="594"/>
    <cellStyle name="Денежный 6 6" xfId="595"/>
    <cellStyle name="Денежный 6 7" xfId="596"/>
    <cellStyle name="Денежный 6 7 2" xfId="597"/>
    <cellStyle name="Денежный 6 7 3" xfId="598"/>
    <cellStyle name="Денежный 6 7 4" xfId="599"/>
    <cellStyle name="Денежный 6 7 5" xfId="600"/>
    <cellStyle name="Денежный 6 7 6" xfId="601"/>
    <cellStyle name="Денежный 6 8" xfId="602"/>
    <cellStyle name="Денежный 6 8 2" xfId="603"/>
    <cellStyle name="Денежный 6 8 3" xfId="604"/>
    <cellStyle name="Денежный 6 8 4" xfId="605"/>
    <cellStyle name="Денежный 6 9" xfId="606"/>
    <cellStyle name="Денежный 7 2" xfId="607"/>
    <cellStyle name="Денежный 7 2 2" xfId="608"/>
    <cellStyle name="Денежный 7 2 3" xfId="609"/>
    <cellStyle name="Денежный 7 3" xfId="610"/>
    <cellStyle name="Денежный 7 4" xfId="611"/>
    <cellStyle name="Денежный 7 5" xfId="612"/>
    <cellStyle name="Денежный 7 5 2" xfId="613"/>
    <cellStyle name="Денежный 7 6" xfId="614"/>
    <cellStyle name="Денежный 8 2" xfId="615"/>
    <cellStyle name="Денежный 8 2 2" xfId="616"/>
    <cellStyle name="Денежный 8 2 3" xfId="617"/>
    <cellStyle name="Денежный 8 3" xfId="618"/>
    <cellStyle name="Денежный 8 3 2" xfId="619"/>
    <cellStyle name="Денежный 8 4" xfId="620"/>
    <cellStyle name="Денежный 8 5" xfId="621"/>
    <cellStyle name="Денежный 8 5 2" xfId="622"/>
    <cellStyle name="Денежный 8 6" xfId="623"/>
    <cellStyle name="Денежный 9 2" xfId="624"/>
    <cellStyle name="Денежный 9 2 2" xfId="625"/>
    <cellStyle name="Денежный 9 2 3" xfId="626"/>
    <cellStyle name="Денежный 9 2 4" xfId="627"/>
    <cellStyle name="Денежный 9 3" xfId="628"/>
    <cellStyle name="Заголовок 1" xfId="629" builtinId="16" customBuiltin="1"/>
    <cellStyle name="Заголовок 1 2" xfId="630"/>
    <cellStyle name="Заголовок 1 3" xfId="631"/>
    <cellStyle name="Заголовок 2" xfId="632" builtinId="17" customBuiltin="1"/>
    <cellStyle name="Заголовок 2 2" xfId="633"/>
    <cellStyle name="Заголовок 2 3" xfId="634"/>
    <cellStyle name="Заголовок 3" xfId="635" builtinId="18" customBuiltin="1"/>
    <cellStyle name="Заголовок 3 2" xfId="636"/>
    <cellStyle name="Заголовок 3 3" xfId="637"/>
    <cellStyle name="Заголовок 4" xfId="638" builtinId="19" customBuiltin="1"/>
    <cellStyle name="Заголовок 4 2" xfId="639"/>
    <cellStyle name="Заголовок 4 3" xfId="640"/>
    <cellStyle name="Итог" xfId="641" builtinId="25" customBuiltin="1"/>
    <cellStyle name="Итог 2" xfId="642"/>
    <cellStyle name="Итог 3" xfId="643"/>
    <cellStyle name="Контрольная ячейка" xfId="644" builtinId="23" customBuiltin="1"/>
    <cellStyle name="Контрольная ячейка 2" xfId="645"/>
    <cellStyle name="Контрольная ячейка 3" xfId="646"/>
    <cellStyle name="Контрольная ячейка 4" xfId="647"/>
    <cellStyle name="Название" xfId="648" builtinId="15" customBuiltin="1"/>
    <cellStyle name="Название 2" xfId="649"/>
    <cellStyle name="Название 3" xfId="650"/>
    <cellStyle name="Нейтральный" xfId="651" builtinId="28" customBuiltin="1"/>
    <cellStyle name="Нейтральный 2" xfId="652"/>
    <cellStyle name="Нейтральный 3" xfId="653"/>
    <cellStyle name="Нейтральный 4" xfId="654"/>
    <cellStyle name="Обычный" xfId="0" builtinId="0"/>
    <cellStyle name="Обычный 10" xfId="655"/>
    <cellStyle name="Обычный 10 2" xfId="656"/>
    <cellStyle name="Обычный 10 2 2" xfId="657"/>
    <cellStyle name="Обычный 10 3" xfId="658"/>
    <cellStyle name="Обычный 11" xfId="659"/>
    <cellStyle name="Обычный 11 10" xfId="660"/>
    <cellStyle name="Обычный 11 11" xfId="661"/>
    <cellStyle name="Обычный 11 12" xfId="662"/>
    <cellStyle name="Обычный 11 12 2" xfId="663"/>
    <cellStyle name="Обычный 11 12 2 2" xfId="1068"/>
    <cellStyle name="Обычный 11 2" xfId="664"/>
    <cellStyle name="Обычный 11 2 2" xfId="665"/>
    <cellStyle name="Обычный 11 3" xfId="666"/>
    <cellStyle name="Обычный 11 4" xfId="667"/>
    <cellStyle name="Обычный 11 5" xfId="668"/>
    <cellStyle name="Обычный 11 6" xfId="669"/>
    <cellStyle name="Обычный 11 7" xfId="670"/>
    <cellStyle name="Обычный 11 8" xfId="671"/>
    <cellStyle name="Обычный 11 9" xfId="672"/>
    <cellStyle name="Обычный 12" xfId="673"/>
    <cellStyle name="Обычный 12 2 2" xfId="674"/>
    <cellStyle name="Обычный 12 2 2 2" xfId="675"/>
    <cellStyle name="Обычный 12 2 2 2 2" xfId="676"/>
    <cellStyle name="Обычный 12 2 2 2_Winner_28_01_2023 выездка_ред" xfId="677"/>
    <cellStyle name="Обычный 12 2 2 3" xfId="1065"/>
    <cellStyle name="Обычный 12_Winner_28_01_2023 выездка_ред" xfId="678"/>
    <cellStyle name="Обычный 13 2" xfId="679"/>
    <cellStyle name="Обычный 14" xfId="680"/>
    <cellStyle name="Обычный 14 2" xfId="681"/>
    <cellStyle name="Обычный 14 3" xfId="682"/>
    <cellStyle name="Обычный 14 4" xfId="683"/>
    <cellStyle name="Обычный 14 5" xfId="684"/>
    <cellStyle name="Обычный 14 6" xfId="685"/>
    <cellStyle name="Обычный 15" xfId="686"/>
    <cellStyle name="Обычный 15 2" xfId="687"/>
    <cellStyle name="Обычный 16" xfId="688"/>
    <cellStyle name="Обычный 17" xfId="689"/>
    <cellStyle name="Обычный 17 2" xfId="690"/>
    <cellStyle name="Обычный 17 3" xfId="691"/>
    <cellStyle name="Обычный 17 4" xfId="692"/>
    <cellStyle name="Обычный 17 5" xfId="693"/>
    <cellStyle name="Обычный 17 6" xfId="694"/>
    <cellStyle name="Обычный 17 7" xfId="695"/>
    <cellStyle name="Обычный 18" xfId="696"/>
    <cellStyle name="Обычный 18 2" xfId="697"/>
    <cellStyle name="Обычный 18 3" xfId="698"/>
    <cellStyle name="Обычный 19" xfId="699"/>
    <cellStyle name="Обычный 2" xfId="700"/>
    <cellStyle name="Обычный 2 10" xfId="701"/>
    <cellStyle name="Обычный 2 10 2" xfId="702"/>
    <cellStyle name="Обычный 2 11" xfId="703"/>
    <cellStyle name="Обычный 2 12" xfId="704"/>
    <cellStyle name="Обычный 2 13" xfId="705"/>
    <cellStyle name="Обычный 2 14" xfId="706"/>
    <cellStyle name="Обычный 2 14 10" xfId="707"/>
    <cellStyle name="Обычный 2 14 10 2" xfId="708"/>
    <cellStyle name="Обычный 2 14 11" xfId="709"/>
    <cellStyle name="Обычный 2 14 12" xfId="710"/>
    <cellStyle name="Обычный 2 14 2" xfId="711"/>
    <cellStyle name="Обычный 2 14 2 2" xfId="712"/>
    <cellStyle name="Обычный 2 14 3" xfId="713"/>
    <cellStyle name="Обычный 2 14 4" xfId="714"/>
    <cellStyle name="Обычный 2 14 5" xfId="715"/>
    <cellStyle name="Обычный 2 14 6" xfId="716"/>
    <cellStyle name="Обычный 2 14 7" xfId="717"/>
    <cellStyle name="Обычный 2 14 8" xfId="718"/>
    <cellStyle name="Обычный 2 14 9" xfId="719"/>
    <cellStyle name="Обычный 2 15" xfId="720"/>
    <cellStyle name="Обычный 2 16" xfId="721"/>
    <cellStyle name="Обычный 2 17" xfId="722"/>
    <cellStyle name="Обычный 2 18" xfId="723"/>
    <cellStyle name="Обычный 2 19" xfId="724"/>
    <cellStyle name="Обычный 2 2" xfId="725"/>
    <cellStyle name="Обычный 2 2 10" xfId="726"/>
    <cellStyle name="Обычный 2 2 10 2" xfId="727"/>
    <cellStyle name="Обычный 2 2 11" xfId="728"/>
    <cellStyle name="Обычный 2 2 12" xfId="729"/>
    <cellStyle name="Обычный 2 2 13" xfId="730"/>
    <cellStyle name="Обычный 2 2 14" xfId="731"/>
    <cellStyle name="Обычный 2 2 15" xfId="732"/>
    <cellStyle name="Обычный 2 2 16" xfId="733"/>
    <cellStyle name="Обычный 2 2 17" xfId="734"/>
    <cellStyle name="Обычный 2 2 2" xfId="735"/>
    <cellStyle name="Обычный 2 2 2 2" xfId="736"/>
    <cellStyle name="Обычный 2 2 2 2 2" xfId="737"/>
    <cellStyle name="Обычный 2 2 2 2 3" xfId="738"/>
    <cellStyle name="Обычный 2 2 2 2 4" xfId="739"/>
    <cellStyle name="Обычный 2 2 2 2 5" xfId="740"/>
    <cellStyle name="Обычный 2 2 2 3" xfId="741"/>
    <cellStyle name="Обычный 2 2 2 3 2" xfId="742"/>
    <cellStyle name="Обычный 2 2 2 4" xfId="743"/>
    <cellStyle name="Обычный 2 2 2 4 2" xfId="744"/>
    <cellStyle name="Обычный 2 2 2 4 3" xfId="745"/>
    <cellStyle name="Обычный 2 2 2 4 4" xfId="746"/>
    <cellStyle name="Обычный 2 2 2 5" xfId="747"/>
    <cellStyle name="Обычный 2 2 2 5 2" xfId="748"/>
    <cellStyle name="Обычный 2 2 2 5 3" xfId="749"/>
    <cellStyle name="Обычный 2 2 2 5 4" xfId="750"/>
    <cellStyle name="Обычный 2 2 2 6" xfId="751"/>
    <cellStyle name="Обычный 2 2 2 7" xfId="752"/>
    <cellStyle name="Обычный 2 2 2 8" xfId="753"/>
    <cellStyle name="Обычный 2 2 2 9" xfId="754"/>
    <cellStyle name="Обычный 2 2 3" xfId="755"/>
    <cellStyle name="Обычный 2 2 3 2" xfId="756"/>
    <cellStyle name="Обычный 2 2 3 2 2" xfId="757"/>
    <cellStyle name="Обычный 2 2 3 2 3" xfId="758"/>
    <cellStyle name="Обычный 2 2 3 3" xfId="759"/>
    <cellStyle name="Обычный 2 2 3 4" xfId="760"/>
    <cellStyle name="Обычный 2 2 3 5" xfId="761"/>
    <cellStyle name="Обычный 2 2 3 6" xfId="762"/>
    <cellStyle name="Обычный 2 2 3 7" xfId="763"/>
    <cellStyle name="Обычный 2 2 3 8" xfId="764"/>
    <cellStyle name="Обычный 2 2 4" xfId="765"/>
    <cellStyle name="Обычный 2 2 4 2" xfId="766"/>
    <cellStyle name="Обычный 2 2 4 3" xfId="767"/>
    <cellStyle name="Обычный 2 2 4 4" xfId="768"/>
    <cellStyle name="Обычный 2 2 5" xfId="769"/>
    <cellStyle name="Обычный 2 2 5 2" xfId="770"/>
    <cellStyle name="Обычный 2 2 5 3" xfId="771"/>
    <cellStyle name="Обычный 2 2 5 4" xfId="772"/>
    <cellStyle name="Обычный 2 2 6" xfId="773"/>
    <cellStyle name="Обычный 2 2 7" xfId="774"/>
    <cellStyle name="Обычный 2 2 8" xfId="775"/>
    <cellStyle name="Обычный 2 2 9" xfId="776"/>
    <cellStyle name="Обычный 2 2_База1 (version 1)" xfId="777"/>
    <cellStyle name="Обычный 2 20" xfId="778"/>
    <cellStyle name="Обычный 2 21" xfId="779"/>
    <cellStyle name="Обычный 2 22" xfId="780"/>
    <cellStyle name="Обычный 2 23" xfId="781"/>
    <cellStyle name="Обычный 2 24" xfId="782"/>
    <cellStyle name="Обычный 2 24 2" xfId="783"/>
    <cellStyle name="Обычный 2 24 3" xfId="784"/>
    <cellStyle name="Обычный 2 24 4" xfId="785"/>
    <cellStyle name="Обычный 2 24 5" xfId="786"/>
    <cellStyle name="Обычный 2 25" xfId="787"/>
    <cellStyle name="Обычный 2 26" xfId="788"/>
    <cellStyle name="Обычный 2 27" xfId="789"/>
    <cellStyle name="Обычный 2 28" xfId="790"/>
    <cellStyle name="Обычный 2 29" xfId="791"/>
    <cellStyle name="Обычный 2 3" xfId="792"/>
    <cellStyle name="Обычный 2 3 2" xfId="793"/>
    <cellStyle name="Обычный 2 3 2 2" xfId="794"/>
    <cellStyle name="Обычный 2 3 2 3" xfId="795"/>
    <cellStyle name="Обычный 2 3 3" xfId="796"/>
    <cellStyle name="Обычный 2 3 4" xfId="797"/>
    <cellStyle name="Обычный 2 3 5" xfId="798"/>
    <cellStyle name="Обычный 2 3 6" xfId="799"/>
    <cellStyle name="Обычный 2 3 7" xfId="800"/>
    <cellStyle name="Обычный 2 3 8" xfId="801"/>
    <cellStyle name="Обычный 2 3 9" xfId="802"/>
    <cellStyle name="Обычный 2 3_Winner_28_01_2023 выездка_ред" xfId="803"/>
    <cellStyle name="Обычный 2 30" xfId="804"/>
    <cellStyle name="Обычный 2 31" xfId="805"/>
    <cellStyle name="Обычный 2 32" xfId="806"/>
    <cellStyle name="Обычный 2 33" xfId="807"/>
    <cellStyle name="Обычный 2 33 2" xfId="808"/>
    <cellStyle name="Обычный 2 34" xfId="809"/>
    <cellStyle name="Обычный 2 35" xfId="810"/>
    <cellStyle name="Обычный 2 36" xfId="811"/>
    <cellStyle name="Обычный 2 37" xfId="812"/>
    <cellStyle name="Обычный 2 38" xfId="813"/>
    <cellStyle name="Обычный 2 39" xfId="814"/>
    <cellStyle name="Обычный 2 4" xfId="815"/>
    <cellStyle name="Обычный 2 4 10" xfId="816"/>
    <cellStyle name="Обычный 2 4 2" xfId="817"/>
    <cellStyle name="Обычный 2 4 2 2" xfId="818"/>
    <cellStyle name="Обычный 2 4 2 3" xfId="819"/>
    <cellStyle name="Обычный 2 4 3" xfId="820"/>
    <cellStyle name="Обычный 2 4 4" xfId="821"/>
    <cellStyle name="Обычный 2 4 5" xfId="822"/>
    <cellStyle name="Обычный 2 4 6" xfId="823"/>
    <cellStyle name="Обычный 2 4 7" xfId="824"/>
    <cellStyle name="Обычный 2 4 8" xfId="825"/>
    <cellStyle name="Обычный 2 4 9" xfId="826"/>
    <cellStyle name="Обычный 2 40" xfId="827"/>
    <cellStyle name="Обычный 2 47" xfId="828"/>
    <cellStyle name="Обычный 2 5" xfId="829"/>
    <cellStyle name="Обычный 2 5 2" xfId="830"/>
    <cellStyle name="Обычный 2 5 2 2" xfId="831"/>
    <cellStyle name="Обычный 2 5 3" xfId="832"/>
    <cellStyle name="Обычный 2 5 3 2" xfId="833"/>
    <cellStyle name="Обычный 2 5 3 3" xfId="834"/>
    <cellStyle name="Обычный 2 51" xfId="835"/>
    <cellStyle name="Обычный 2 6" xfId="836"/>
    <cellStyle name="Обычный 2 6 2" xfId="837"/>
    <cellStyle name="Обычный 2 6 2 2" xfId="838"/>
    <cellStyle name="Обычный 2 6 2 3" xfId="839"/>
    <cellStyle name="Обычный 2 7" xfId="840"/>
    <cellStyle name="Обычный 2 7 2" xfId="841"/>
    <cellStyle name="Обычный 2 8" xfId="842"/>
    <cellStyle name="Обычный 2 9" xfId="843"/>
    <cellStyle name="Обычный 2_Выездка ноябрь 2010 г." xfId="844"/>
    <cellStyle name="Обычный 20" xfId="845"/>
    <cellStyle name="Обычный 21" xfId="846"/>
    <cellStyle name="Обычный 22" xfId="847"/>
    <cellStyle name="Обычный 23" xfId="848"/>
    <cellStyle name="Обычный 24" xfId="849"/>
    <cellStyle name="Обычный 25" xfId="850"/>
    <cellStyle name="Обычный 26" xfId="851"/>
    <cellStyle name="Обычный 29" xfId="852"/>
    <cellStyle name="Обычный 3" xfId="853"/>
    <cellStyle name="Обычный 3 10" xfId="854"/>
    <cellStyle name="Обычный 3 11" xfId="855"/>
    <cellStyle name="Обычный 3 12" xfId="856"/>
    <cellStyle name="Обычный 3 13" xfId="857"/>
    <cellStyle name="Обычный 3 13 2" xfId="858"/>
    <cellStyle name="Обычный 3 13_pudost_16-07_17_startovye" xfId="859"/>
    <cellStyle name="Обычный 3 14" xfId="860"/>
    <cellStyle name="Обычный 3 15" xfId="861"/>
    <cellStyle name="Обычный 3 16" xfId="862"/>
    <cellStyle name="Обычный 3 17" xfId="863"/>
    <cellStyle name="Обычный 3 18" xfId="864"/>
    <cellStyle name="Обычный 3 19" xfId="865"/>
    <cellStyle name="Обычный 3 2" xfId="866"/>
    <cellStyle name="Обычный 3 2 10" xfId="867"/>
    <cellStyle name="Обычный 3 2 11" xfId="868"/>
    <cellStyle name="Обычный 3 2 2" xfId="869"/>
    <cellStyle name="Обычный 3 2 2 10" xfId="870"/>
    <cellStyle name="Обычный 3 2 2 2" xfId="871"/>
    <cellStyle name="Обычный 3 2 2 2 2" xfId="872"/>
    <cellStyle name="Обычный 3 2 2 3" xfId="873"/>
    <cellStyle name="Обычный 3 2 2 4" xfId="874"/>
    <cellStyle name="Обычный 3 2 2 5" xfId="875"/>
    <cellStyle name="Обычный 3 2 2 6" xfId="876"/>
    <cellStyle name="Обычный 3 2 2 7" xfId="877"/>
    <cellStyle name="Обычный 3 2 2 8" xfId="878"/>
    <cellStyle name="Обычный 3 2 2 9" xfId="879"/>
    <cellStyle name="Обычный 3 2 3" xfId="880"/>
    <cellStyle name="Обычный 3 2 4" xfId="881"/>
    <cellStyle name="Обычный 3 2 4 2" xfId="882"/>
    <cellStyle name="Обычный 3 2 4_Winner_28_01_2023 выездка_ред" xfId="883"/>
    <cellStyle name="Обычный 3 2 5" xfId="884"/>
    <cellStyle name="Обычный 3 2 6" xfId="885"/>
    <cellStyle name="Обычный 3 2 7" xfId="886"/>
    <cellStyle name="Обычный 3 2 8" xfId="887"/>
    <cellStyle name="Обычный 3 2 9" xfId="888"/>
    <cellStyle name="Обычный 3 20" xfId="889"/>
    <cellStyle name="Обычный 3 21" xfId="890"/>
    <cellStyle name="Обычный 3 3" xfId="891"/>
    <cellStyle name="Обычный 3 3 2" xfId="892"/>
    <cellStyle name="Обычный 3 3 3" xfId="893"/>
    <cellStyle name="Обычный 3 4" xfId="894"/>
    <cellStyle name="Обычный 3 5" xfId="895"/>
    <cellStyle name="Обычный 3 5 2" xfId="896"/>
    <cellStyle name="Обычный 3 5 3" xfId="897"/>
    <cellStyle name="Обычный 3 6" xfId="898"/>
    <cellStyle name="Обычный 3 7" xfId="899"/>
    <cellStyle name="Обычный 3 8" xfId="900"/>
    <cellStyle name="Обычный 3 9" xfId="901"/>
    <cellStyle name="Обычный 30" xfId="902"/>
    <cellStyle name="Обычный 31" xfId="903"/>
    <cellStyle name="Обычный 34" xfId="904"/>
    <cellStyle name="Обычный 35" xfId="905"/>
    <cellStyle name="Обычный 36" xfId="906"/>
    <cellStyle name="Обычный 39" xfId="907"/>
    <cellStyle name="Обычный 4" xfId="908"/>
    <cellStyle name="Обычный 4 10" xfId="909"/>
    <cellStyle name="Обычный 4 11" xfId="910"/>
    <cellStyle name="Обычный 4 12" xfId="911"/>
    <cellStyle name="Обычный 4 13" xfId="912"/>
    <cellStyle name="Обычный 4 14" xfId="913"/>
    <cellStyle name="Обычный 4 14 2" xfId="914"/>
    <cellStyle name="Обычный 4 14 3" xfId="915"/>
    <cellStyle name="Обычный 4 14 4" xfId="916"/>
    <cellStyle name="Обычный 4 15" xfId="917"/>
    <cellStyle name="Обычный 4 16" xfId="918"/>
    <cellStyle name="Обычный 4 17" xfId="919"/>
    <cellStyle name="Обычный 4 2" xfId="920"/>
    <cellStyle name="Обычный 4 2 2" xfId="921"/>
    <cellStyle name="Обычный 4 2 3" xfId="922"/>
    <cellStyle name="Обычный 4 3" xfId="923"/>
    <cellStyle name="Обычный 4 4" xfId="924"/>
    <cellStyle name="Обычный 4 5" xfId="925"/>
    <cellStyle name="Обычный 4 6" xfId="926"/>
    <cellStyle name="Обычный 4 7" xfId="927"/>
    <cellStyle name="Обычный 4 8" xfId="928"/>
    <cellStyle name="Обычный 4 9" xfId="929"/>
    <cellStyle name="Обычный 40" xfId="930"/>
    <cellStyle name="Обычный 42" xfId="931"/>
    <cellStyle name="Обычный 43" xfId="932"/>
    <cellStyle name="Обычный 45" xfId="933"/>
    <cellStyle name="Обычный 5" xfId="934"/>
    <cellStyle name="Обычный 5 10" xfId="935"/>
    <cellStyle name="Обычный 5 11" xfId="936"/>
    <cellStyle name="Обычный 5 12" xfId="937"/>
    <cellStyle name="Обычный 5 13" xfId="938"/>
    <cellStyle name="Обычный 5 14" xfId="939"/>
    <cellStyle name="Обычный 5 15" xfId="940"/>
    <cellStyle name="Обычный 5 16" xfId="941"/>
    <cellStyle name="Обычный 5 17" xfId="942"/>
    <cellStyle name="Обычный 5 18" xfId="943"/>
    <cellStyle name="Обычный 5 19" xfId="944"/>
    <cellStyle name="Обычный 5 2" xfId="945"/>
    <cellStyle name="Обычный 5 2 2" xfId="946"/>
    <cellStyle name="Обычный 5 2 3" xfId="947"/>
    <cellStyle name="Обычный 5 20" xfId="948"/>
    <cellStyle name="Обычный 5 21" xfId="949"/>
    <cellStyle name="Обычный 5 3" xfId="950"/>
    <cellStyle name="Обычный 5 3 2" xfId="951"/>
    <cellStyle name="Обычный 5 3 3" xfId="952"/>
    <cellStyle name="Обычный 5 4" xfId="953"/>
    <cellStyle name="Обычный 5 4 2" xfId="954"/>
    <cellStyle name="Обычный 5 5" xfId="955"/>
    <cellStyle name="Обычный 5 6" xfId="956"/>
    <cellStyle name="Обычный 5 7" xfId="957"/>
    <cellStyle name="Обычный 5 8" xfId="958"/>
    <cellStyle name="Обычный 5 9" xfId="959"/>
    <cellStyle name="Обычный 5_15_06_2014_prinevskoe" xfId="960"/>
    <cellStyle name="Обычный 6" xfId="961"/>
    <cellStyle name="Обычный 6 10" xfId="962"/>
    <cellStyle name="Обычный 6 11" xfId="963"/>
    <cellStyle name="Обычный 6 12" xfId="964"/>
    <cellStyle name="Обычный 6 13" xfId="965"/>
    <cellStyle name="Обычный 6 14" xfId="966"/>
    <cellStyle name="Обычный 6 15" xfId="967"/>
    <cellStyle name="Обычный 6 16" xfId="968"/>
    <cellStyle name="Обычный 6 17" xfId="969"/>
    <cellStyle name="Обычный 6 2" xfId="970"/>
    <cellStyle name="Обычный 6 2 2" xfId="971"/>
    <cellStyle name="Обычный 6 3" xfId="972"/>
    <cellStyle name="Обычный 6 4" xfId="973"/>
    <cellStyle name="Обычный 6 5" xfId="974"/>
    <cellStyle name="Обычный 6 6" xfId="975"/>
    <cellStyle name="Обычный 6 7" xfId="976"/>
    <cellStyle name="Обычный 6 8" xfId="977"/>
    <cellStyle name="Обычный 6 9" xfId="978"/>
    <cellStyle name="Обычный 7" xfId="979"/>
    <cellStyle name="Обычный 7 10" xfId="980"/>
    <cellStyle name="Обычный 7 11" xfId="981"/>
    <cellStyle name="Обычный 7 12" xfId="982"/>
    <cellStyle name="Обычный 7 2" xfId="983"/>
    <cellStyle name="Обычный 7 3" xfId="984"/>
    <cellStyle name="Обычный 7 4" xfId="985"/>
    <cellStyle name="Обычный 7 5" xfId="986"/>
    <cellStyle name="Обычный 7 6" xfId="987"/>
    <cellStyle name="Обычный 7 7" xfId="988"/>
    <cellStyle name="Обычный 7 8" xfId="989"/>
    <cellStyle name="Обычный 7 9" xfId="990"/>
    <cellStyle name="Обычный 7_Winner_28_01_2023 выездка_ред" xfId="991"/>
    <cellStyle name="Обычный 8" xfId="992"/>
    <cellStyle name="Обычный 8 2" xfId="993"/>
    <cellStyle name="Обычный 8 3" xfId="994"/>
    <cellStyle name="Обычный 8 4" xfId="995"/>
    <cellStyle name="Обычный 8_Winner_28_01_2023 выездка_ред" xfId="996"/>
    <cellStyle name="Обычный 9" xfId="997"/>
    <cellStyle name="Обычный 9 2" xfId="998"/>
    <cellStyle name="Обычный 9_Winner_28_01_2023 выездка_ред" xfId="999"/>
    <cellStyle name="Обычный_База 2 2 2 2 2 2" xfId="1000"/>
    <cellStyle name="Обычный_База_База1 2_База1 (version 1)" xfId="1001"/>
    <cellStyle name="Обычный_Выездка технические1" xfId="1002"/>
    <cellStyle name="Обычный_Выездка технические1 2" xfId="1003"/>
    <cellStyle name="Обычный_Выездка технические1 2 2" xfId="1004"/>
    <cellStyle name="Обычный_Выездка технические1 3" xfId="1005"/>
    <cellStyle name="Обычный_Выездка технические1 3 2" xfId="1006"/>
    <cellStyle name="Обычный_Выездка технические1 3_Winner_28_01_2023 выездка_ред" xfId="1007"/>
    <cellStyle name="Обычный_Измайлово-2003" xfId="1008"/>
    <cellStyle name="Обычный_Измайлово-2003 2" xfId="1009"/>
    <cellStyle name="Обычный_конкур К" xfId="1010"/>
    <cellStyle name="Обычный_конкур1" xfId="1011"/>
    <cellStyle name="Обычный_конкур1 11" xfId="1071"/>
    <cellStyle name="Обычный_конкур1 2 2" xfId="1012"/>
    <cellStyle name="Обычный_конкур1 2 2 2" xfId="1013"/>
    <cellStyle name="Обычный_Лист Microsoft Excel" xfId="1014"/>
    <cellStyle name="Обычный_Лист Microsoft Excel 10" xfId="1015"/>
    <cellStyle name="Обычный_Лист Microsoft Excel 10 2" xfId="1016"/>
    <cellStyle name="Обычный_Лист Microsoft Excel 10 3" xfId="1017"/>
    <cellStyle name="Обычный_Лист Microsoft Excel 11" xfId="1066"/>
    <cellStyle name="Обычный_Лист Microsoft Excel 11 2" xfId="1069"/>
    <cellStyle name="Обычный_Лист Microsoft Excel 2" xfId="1018"/>
    <cellStyle name="Обычный_Лист Microsoft Excel 2 12" xfId="1019"/>
    <cellStyle name="Обычный_Лист Microsoft Excel 3" xfId="1020"/>
    <cellStyle name="Обычный_Лист Microsoft Excel 3 2" xfId="1021"/>
    <cellStyle name="Обычный_Орел" xfId="1022"/>
    <cellStyle name="Обычный_Россия (В) юниоры 2_Стартовые 04-06.04.13" xfId="1067"/>
    <cellStyle name="Обычный_Форма технических_конкур" xfId="1023"/>
    <cellStyle name="Плохой" xfId="1024" builtinId="27" customBuiltin="1"/>
    <cellStyle name="Плохой 2" xfId="1025"/>
    <cellStyle name="Плохой 3" xfId="1026"/>
    <cellStyle name="Плохой 4" xfId="1027"/>
    <cellStyle name="Пояснение" xfId="1028" builtinId="53" customBuiltin="1"/>
    <cellStyle name="Пояснение 2" xfId="1029"/>
    <cellStyle name="Пояснение 3" xfId="1030"/>
    <cellStyle name="Примечание" xfId="1031" builtinId="10" customBuiltin="1"/>
    <cellStyle name="Примечание 2" xfId="1032"/>
    <cellStyle name="Примечание 3" xfId="1033"/>
    <cellStyle name="Примечание 4" xfId="1034"/>
    <cellStyle name="Примечание 5" xfId="1035"/>
    <cellStyle name="Процентный 2" xfId="1036"/>
    <cellStyle name="Связанная ячейка" xfId="1037" builtinId="24" customBuiltin="1"/>
    <cellStyle name="Связанная ячейка 2" xfId="1038"/>
    <cellStyle name="Связанная ячейка 3" xfId="1039"/>
    <cellStyle name="Текст предупреждения" xfId="1040" builtinId="11" customBuiltin="1"/>
    <cellStyle name="Текст предупреждения 2" xfId="1041"/>
    <cellStyle name="Текст предупреждения 3" xfId="1042"/>
    <cellStyle name="Финансовый 2" xfId="1043"/>
    <cellStyle name="Финансовый 2 2" xfId="1044"/>
    <cellStyle name="Финансовый 2 2 2" xfId="1045"/>
    <cellStyle name="Финансовый 2 2 2 2" xfId="1046"/>
    <cellStyle name="Финансовый 2 2 3" xfId="1047"/>
    <cellStyle name="Финансовый 2 2 4" xfId="1048"/>
    <cellStyle name="Финансовый 2 2 4 2" xfId="1049"/>
    <cellStyle name="Финансовый 2 2 5" xfId="1050"/>
    <cellStyle name="Финансовый 2 2 5 2" xfId="1051"/>
    <cellStyle name="Финансовый 2 2 6" xfId="1052"/>
    <cellStyle name="Финансовый 2 2 6 2" xfId="1053"/>
    <cellStyle name="Финансовый 2 3" xfId="1054"/>
    <cellStyle name="Финансовый 2 3 2" xfId="1055"/>
    <cellStyle name="Финансовый 2 4" xfId="1056"/>
    <cellStyle name="Финансовый 2 4 2" xfId="1057"/>
    <cellStyle name="Финансовый 3" xfId="1058"/>
    <cellStyle name="Финансовый 3 2" xfId="1059"/>
    <cellStyle name="Финансовый 4" xfId="1060"/>
    <cellStyle name="Хороший" xfId="1061" builtinId="26" customBuiltin="1"/>
    <cellStyle name="Хороший 2" xfId="1062"/>
    <cellStyle name="Хороший 3" xfId="1063"/>
    <cellStyle name="Хороший 4" xfId="1064"/>
  </cellStyles>
  <dxfs count="14"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strike val="0"/>
      </font>
      <numFmt numFmtId="19" formatCode="dd/mm/yyyy"/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0</xdr:row>
      <xdr:rowOff>114300</xdr:rowOff>
    </xdr:from>
    <xdr:to>
      <xdr:col>10</xdr:col>
      <xdr:colOff>1009649</xdr:colOff>
      <xdr:row>1</xdr:row>
      <xdr:rowOff>147472</xdr:rowOff>
    </xdr:to>
    <xdr:pic>
      <xdr:nvPicPr>
        <xdr:cNvPr id="3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05825" y="114300"/>
          <a:ext cx="800099" cy="938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1238250</xdr:colOff>
      <xdr:row>0</xdr:row>
      <xdr:rowOff>557542</xdr:rowOff>
    </xdr:to>
    <xdr:pic>
      <xdr:nvPicPr>
        <xdr:cNvPr id="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609725" cy="557542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38100</xdr:colOff>
      <xdr:row>0</xdr:row>
      <xdr:rowOff>38100</xdr:rowOff>
    </xdr:from>
    <xdr:to>
      <xdr:col>6</xdr:col>
      <xdr:colOff>142875</xdr:colOff>
      <xdr:row>0</xdr:row>
      <xdr:rowOff>589568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66900" y="38100"/>
          <a:ext cx="1238250" cy="55146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257175</xdr:colOff>
      <xdr:row>0</xdr:row>
      <xdr:rowOff>647700</xdr:rowOff>
    </xdr:from>
    <xdr:to>
      <xdr:col>4</xdr:col>
      <xdr:colOff>466724</xdr:colOff>
      <xdr:row>2</xdr:row>
      <xdr:rowOff>209550</xdr:rowOff>
    </xdr:to>
    <xdr:pic>
      <xdr:nvPicPr>
        <xdr:cNvPr id="5" name="Рисунок 4" descr="спорт-норма жизни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7175" y="647700"/>
          <a:ext cx="2038349" cy="10191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537883</xdr:colOff>
      <xdr:row>0</xdr:row>
      <xdr:rowOff>201704</xdr:rowOff>
    </xdr:from>
    <xdr:to>
      <xdr:col>21</xdr:col>
      <xdr:colOff>138952</xdr:colOff>
      <xdr:row>2</xdr:row>
      <xdr:rowOff>75192</xdr:rowOff>
    </xdr:to>
    <xdr:pic>
      <xdr:nvPicPr>
        <xdr:cNvPr id="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53265" y="201704"/>
          <a:ext cx="800099" cy="938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67235</xdr:colOff>
      <xdr:row>0</xdr:row>
      <xdr:rowOff>168088</xdr:rowOff>
    </xdr:from>
    <xdr:to>
      <xdr:col>4</xdr:col>
      <xdr:colOff>108136</xdr:colOff>
      <xdr:row>0</xdr:row>
      <xdr:rowOff>725630</xdr:rowOff>
    </xdr:to>
    <xdr:pic>
      <xdr:nvPicPr>
        <xdr:cNvPr id="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235" y="168088"/>
          <a:ext cx="1609725" cy="557542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354105</xdr:colOff>
      <xdr:row>0</xdr:row>
      <xdr:rowOff>206189</xdr:rowOff>
    </xdr:from>
    <xdr:to>
      <xdr:col>6</xdr:col>
      <xdr:colOff>550208</xdr:colOff>
      <xdr:row>0</xdr:row>
      <xdr:rowOff>757657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22929" y="206189"/>
          <a:ext cx="1238250" cy="55146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13</xdr:col>
      <xdr:colOff>156882</xdr:colOff>
      <xdr:row>0</xdr:row>
      <xdr:rowOff>100854</xdr:rowOff>
    </xdr:from>
    <xdr:to>
      <xdr:col>18</xdr:col>
      <xdr:colOff>298076</xdr:colOff>
      <xdr:row>2</xdr:row>
      <xdr:rowOff>87407</xdr:rowOff>
    </xdr:to>
    <xdr:pic>
      <xdr:nvPicPr>
        <xdr:cNvPr id="7" name="Рисунок 6" descr="спорт-норма жизни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11235" y="100854"/>
          <a:ext cx="2102223" cy="10511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0</xdr:row>
      <xdr:rowOff>114300</xdr:rowOff>
    </xdr:from>
    <xdr:to>
      <xdr:col>10</xdr:col>
      <xdr:colOff>1009649</xdr:colOff>
      <xdr:row>1</xdr:row>
      <xdr:rowOff>147472</xdr:rowOff>
    </xdr:to>
    <xdr:pic>
      <xdr:nvPicPr>
        <xdr:cNvPr id="2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05825" y="114300"/>
          <a:ext cx="800099" cy="938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0</xdr:row>
      <xdr:rowOff>95250</xdr:rowOff>
    </xdr:from>
    <xdr:to>
      <xdr:col>3</xdr:col>
      <xdr:colOff>952500</xdr:colOff>
      <xdr:row>0</xdr:row>
      <xdr:rowOff>646718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95250"/>
          <a:ext cx="1238250" cy="55146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3</xdr:col>
      <xdr:colOff>1400175</xdr:colOff>
      <xdr:row>0</xdr:row>
      <xdr:rowOff>0</xdr:rowOff>
    </xdr:from>
    <xdr:to>
      <xdr:col>6</xdr:col>
      <xdr:colOff>847724</xdr:colOff>
      <xdr:row>1</xdr:row>
      <xdr:rowOff>114300</xdr:rowOff>
    </xdr:to>
    <xdr:pic>
      <xdr:nvPicPr>
        <xdr:cNvPr id="5" name="Рисунок 4" descr="спорт-норма жизн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71650" y="0"/>
          <a:ext cx="2038349" cy="1019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1346200</xdr:colOff>
      <xdr:row>0</xdr:row>
      <xdr:rowOff>76200</xdr:rowOff>
    </xdr:from>
    <xdr:to>
      <xdr:col>6</xdr:col>
      <xdr:colOff>546100</xdr:colOff>
      <xdr:row>3</xdr:row>
      <xdr:rowOff>254000</xdr:rowOff>
    </xdr:to>
    <xdr:pic>
      <xdr:nvPicPr>
        <xdr:cNvPr id="2" name="Рисунок 1" descr="спорт-норма жизн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2600" y="76200"/>
          <a:ext cx="1866900" cy="10922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0</xdr:row>
      <xdr:rowOff>241300</xdr:rowOff>
    </xdr:from>
    <xdr:to>
      <xdr:col>3</xdr:col>
      <xdr:colOff>1060450</xdr:colOff>
      <xdr:row>1</xdr:row>
      <xdr:rowOff>215900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28600" y="241300"/>
          <a:ext cx="1238250" cy="635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266700</xdr:colOff>
      <xdr:row>0</xdr:row>
      <xdr:rowOff>215900</xdr:rowOff>
    </xdr:from>
    <xdr:to>
      <xdr:col>21</xdr:col>
      <xdr:colOff>50800</xdr:colOff>
      <xdr:row>2</xdr:row>
      <xdr:rowOff>138386</xdr:rowOff>
    </xdr:to>
    <xdr:pic>
      <xdr:nvPicPr>
        <xdr:cNvPr id="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55600" y="215900"/>
          <a:ext cx="876300" cy="1027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0</xdr:row>
      <xdr:rowOff>126999</xdr:rowOff>
    </xdr:from>
    <xdr:to>
      <xdr:col>4</xdr:col>
      <xdr:colOff>368300</xdr:colOff>
      <xdr:row>0</xdr:row>
      <xdr:rowOff>787488</xdr:rowOff>
    </xdr:to>
    <xdr:pic>
      <xdr:nvPicPr>
        <xdr:cNvPr id="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126999"/>
          <a:ext cx="2057400" cy="660489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660400</xdr:colOff>
      <xdr:row>0</xdr:row>
      <xdr:rowOff>63499</xdr:rowOff>
    </xdr:from>
    <xdr:to>
      <xdr:col>6</xdr:col>
      <xdr:colOff>1193800</xdr:colOff>
      <xdr:row>0</xdr:row>
      <xdr:rowOff>787478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25700" y="63499"/>
          <a:ext cx="1625600" cy="723979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14</xdr:col>
      <xdr:colOff>139700</xdr:colOff>
      <xdr:row>0</xdr:row>
      <xdr:rowOff>88900</xdr:rowOff>
    </xdr:from>
    <xdr:to>
      <xdr:col>19</xdr:col>
      <xdr:colOff>63500</xdr:colOff>
      <xdr:row>2</xdr:row>
      <xdr:rowOff>152400</xdr:rowOff>
    </xdr:to>
    <xdr:pic>
      <xdr:nvPicPr>
        <xdr:cNvPr id="7" name="Рисунок 6" descr="спорт-норма жизни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42600" y="88900"/>
          <a:ext cx="2336800" cy="1168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266700</xdr:colOff>
      <xdr:row>0</xdr:row>
      <xdr:rowOff>215900</xdr:rowOff>
    </xdr:from>
    <xdr:to>
      <xdr:col>21</xdr:col>
      <xdr:colOff>50800</xdr:colOff>
      <xdr:row>2</xdr:row>
      <xdr:rowOff>138386</xdr:rowOff>
    </xdr:to>
    <xdr:pic>
      <xdr:nvPicPr>
        <xdr:cNvPr id="2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39725" y="215900"/>
          <a:ext cx="869950" cy="1027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0</xdr:row>
      <xdr:rowOff>127000</xdr:rowOff>
    </xdr:from>
    <xdr:to>
      <xdr:col>4</xdr:col>
      <xdr:colOff>47625</xdr:colOff>
      <xdr:row>0</xdr:row>
      <xdr:rowOff>684542</xdr:rowOff>
    </xdr:to>
    <xdr:pic>
      <xdr:nvPicPr>
        <xdr:cNvPr id="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127000"/>
          <a:ext cx="1609725" cy="557542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431800</xdr:colOff>
      <xdr:row>0</xdr:row>
      <xdr:rowOff>127000</xdr:rowOff>
    </xdr:from>
    <xdr:to>
      <xdr:col>6</xdr:col>
      <xdr:colOff>577850</xdr:colOff>
      <xdr:row>0</xdr:row>
      <xdr:rowOff>678468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70100" y="127000"/>
          <a:ext cx="1231900" cy="55146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14</xdr:col>
      <xdr:colOff>165100</xdr:colOff>
      <xdr:row>0</xdr:row>
      <xdr:rowOff>88900</xdr:rowOff>
    </xdr:from>
    <xdr:to>
      <xdr:col>19</xdr:col>
      <xdr:colOff>63500</xdr:colOff>
      <xdr:row>2</xdr:row>
      <xdr:rowOff>139700</xdr:rowOff>
    </xdr:to>
    <xdr:pic>
      <xdr:nvPicPr>
        <xdr:cNvPr id="5" name="Рисунок 4" descr="спорт-норма жизни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41000" y="88900"/>
          <a:ext cx="2311400" cy="11557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114300</xdr:colOff>
      <xdr:row>0</xdr:row>
      <xdr:rowOff>228600</xdr:rowOff>
    </xdr:from>
    <xdr:to>
      <xdr:col>20</xdr:col>
      <xdr:colOff>279400</xdr:colOff>
      <xdr:row>2</xdr:row>
      <xdr:rowOff>151086</xdr:rowOff>
    </xdr:to>
    <xdr:pic>
      <xdr:nvPicPr>
        <xdr:cNvPr id="2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03200" y="228600"/>
          <a:ext cx="876300" cy="1027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292100</xdr:colOff>
      <xdr:row>0</xdr:row>
      <xdr:rowOff>88900</xdr:rowOff>
    </xdr:from>
    <xdr:to>
      <xdr:col>3</xdr:col>
      <xdr:colOff>1162050</xdr:colOff>
      <xdr:row>0</xdr:row>
      <xdr:rowOff>640368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2100" y="88900"/>
          <a:ext cx="1238250" cy="55146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4</xdr:col>
      <xdr:colOff>381000</xdr:colOff>
      <xdr:row>0</xdr:row>
      <xdr:rowOff>0</xdr:rowOff>
    </xdr:from>
    <xdr:to>
      <xdr:col>6</xdr:col>
      <xdr:colOff>1155700</xdr:colOff>
      <xdr:row>1</xdr:row>
      <xdr:rowOff>57150</xdr:rowOff>
    </xdr:to>
    <xdr:pic>
      <xdr:nvPicPr>
        <xdr:cNvPr id="5" name="Рисунок 4" descr="спорт-норма жизн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19300" y="0"/>
          <a:ext cx="1866900" cy="933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254000</xdr:colOff>
      <xdr:row>0</xdr:row>
      <xdr:rowOff>203200</xdr:rowOff>
    </xdr:from>
    <xdr:to>
      <xdr:col>21</xdr:col>
      <xdr:colOff>38100</xdr:colOff>
      <xdr:row>2</xdr:row>
      <xdr:rowOff>125686</xdr:rowOff>
    </xdr:to>
    <xdr:pic>
      <xdr:nvPicPr>
        <xdr:cNvPr id="2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42900" y="203200"/>
          <a:ext cx="876300" cy="1027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0</xdr:row>
      <xdr:rowOff>127000</xdr:rowOff>
    </xdr:from>
    <xdr:to>
      <xdr:col>4</xdr:col>
      <xdr:colOff>47625</xdr:colOff>
      <xdr:row>0</xdr:row>
      <xdr:rowOff>684542</xdr:rowOff>
    </xdr:to>
    <xdr:pic>
      <xdr:nvPicPr>
        <xdr:cNvPr id="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127000"/>
          <a:ext cx="1609725" cy="557542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431800</xdr:colOff>
      <xdr:row>0</xdr:row>
      <xdr:rowOff>127000</xdr:rowOff>
    </xdr:from>
    <xdr:to>
      <xdr:col>6</xdr:col>
      <xdr:colOff>577850</xdr:colOff>
      <xdr:row>0</xdr:row>
      <xdr:rowOff>678468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70100" y="127000"/>
          <a:ext cx="1231900" cy="55146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14</xdr:col>
      <xdr:colOff>203200</xdr:colOff>
      <xdr:row>0</xdr:row>
      <xdr:rowOff>101600</xdr:rowOff>
    </xdr:from>
    <xdr:to>
      <xdr:col>19</xdr:col>
      <xdr:colOff>0</xdr:colOff>
      <xdr:row>2</xdr:row>
      <xdr:rowOff>101600</xdr:rowOff>
    </xdr:to>
    <xdr:pic>
      <xdr:nvPicPr>
        <xdr:cNvPr id="5" name="Рисунок 4" descr="спорт-норма жизни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9100" y="101600"/>
          <a:ext cx="2209800" cy="1104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88900</xdr:colOff>
      <xdr:row>0</xdr:row>
      <xdr:rowOff>215900</xdr:rowOff>
    </xdr:from>
    <xdr:to>
      <xdr:col>20</xdr:col>
      <xdr:colOff>254000</xdr:colOff>
      <xdr:row>2</xdr:row>
      <xdr:rowOff>138386</xdr:rowOff>
    </xdr:to>
    <xdr:pic>
      <xdr:nvPicPr>
        <xdr:cNvPr id="2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77800" y="215900"/>
          <a:ext cx="876300" cy="1027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177800</xdr:colOff>
      <xdr:row>0</xdr:row>
      <xdr:rowOff>88900</xdr:rowOff>
    </xdr:from>
    <xdr:to>
      <xdr:col>3</xdr:col>
      <xdr:colOff>1047750</xdr:colOff>
      <xdr:row>0</xdr:row>
      <xdr:rowOff>640368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7800" y="88900"/>
          <a:ext cx="1238250" cy="55146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4</xdr:col>
      <xdr:colOff>114300</xdr:colOff>
      <xdr:row>0</xdr:row>
      <xdr:rowOff>0</xdr:rowOff>
    </xdr:from>
    <xdr:to>
      <xdr:col>6</xdr:col>
      <xdr:colOff>889000</xdr:colOff>
      <xdr:row>1</xdr:row>
      <xdr:rowOff>57150</xdr:rowOff>
    </xdr:to>
    <xdr:pic>
      <xdr:nvPicPr>
        <xdr:cNvPr id="5" name="Рисунок 4" descr="спорт-норма жизн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52600" y="0"/>
          <a:ext cx="1866900" cy="933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179295</xdr:colOff>
      <xdr:row>0</xdr:row>
      <xdr:rowOff>89647</xdr:rowOff>
    </xdr:from>
    <xdr:to>
      <xdr:col>22</xdr:col>
      <xdr:colOff>38100</xdr:colOff>
      <xdr:row>1</xdr:row>
      <xdr:rowOff>187253</xdr:rowOff>
    </xdr:to>
    <xdr:pic>
      <xdr:nvPicPr>
        <xdr:cNvPr id="3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77383" y="89647"/>
          <a:ext cx="800099" cy="9380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4</xdr:col>
      <xdr:colOff>40901</xdr:colOff>
      <xdr:row>0</xdr:row>
      <xdr:rowOff>557542</xdr:rowOff>
    </xdr:to>
    <xdr:pic>
      <xdr:nvPicPr>
        <xdr:cNvPr id="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609725" cy="557542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298076</xdr:colOff>
      <xdr:row>0</xdr:row>
      <xdr:rowOff>38100</xdr:rowOff>
    </xdr:from>
    <xdr:to>
      <xdr:col>6</xdr:col>
      <xdr:colOff>494179</xdr:colOff>
      <xdr:row>0</xdr:row>
      <xdr:rowOff>589568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66900" y="38100"/>
          <a:ext cx="1238250" cy="55146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14</xdr:col>
      <xdr:colOff>56030</xdr:colOff>
      <xdr:row>0</xdr:row>
      <xdr:rowOff>11207</xdr:rowOff>
    </xdr:from>
    <xdr:to>
      <xdr:col>18</xdr:col>
      <xdr:colOff>387724</xdr:colOff>
      <xdr:row>1</xdr:row>
      <xdr:rowOff>188260</xdr:rowOff>
    </xdr:to>
    <xdr:pic>
      <xdr:nvPicPr>
        <xdr:cNvPr id="7" name="Рисунок 6" descr="спорт-норма жизни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68118" y="11207"/>
          <a:ext cx="2034988" cy="10174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_________Microsoft_Office_Word_97_-_20031.doc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oleObject" Target="../embeddings/_________Microsoft_Office_Word_97_-_200310.doc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_________Microsoft_Office_Word_97_-_2003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oleObject" Target="../embeddings/_________Microsoft_Office_Word_97_-_20033.doc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_________Microsoft_Office_Word_97_-_20034.doc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oleObject" Target="../embeddings/_________Microsoft_Office_Word_97_-_20035.doc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oleObject" Target="../embeddings/_________Microsoft_Office_Word_97_-_20036.doc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oleObject" Target="../embeddings/_________Microsoft_Office_Word_97_-_20037.doc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oleObject" Target="../embeddings/_________Microsoft_Office_Word_97_-_20038.doc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oleObject" Target="../embeddings/_________Microsoft_Office_Word_97_-_20039.doc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L35"/>
  <sheetViews>
    <sheetView tabSelected="1" view="pageBreakPreview" zoomScaleNormal="100" zoomScaleSheetLayoutView="70" workbookViewId="0">
      <selection sqref="A1:L1"/>
    </sheetView>
  </sheetViews>
  <sheetFormatPr defaultRowHeight="12.75"/>
  <cols>
    <col min="1" max="1" width="5.5703125" style="45" customWidth="1"/>
    <col min="2" max="3" width="4.28515625" style="45" hidden="1" customWidth="1"/>
    <col min="4" max="4" width="21.85546875" style="301" customWidth="1"/>
    <col min="5" max="5" width="10.7109375" style="301" customWidth="1"/>
    <col min="6" max="6" width="6.28515625" style="301" customWidth="1"/>
    <col min="7" max="7" width="36.28515625" style="301" customWidth="1"/>
    <col min="8" max="8" width="10.85546875" style="301" customWidth="1"/>
    <col min="9" max="10" width="16.42578125" style="46" customWidth="1"/>
    <col min="11" max="11" width="25.140625" style="306" customWidth="1"/>
    <col min="12" max="12" width="14.140625" style="305" customWidth="1"/>
    <col min="13" max="16384" width="9.140625" style="301"/>
  </cols>
  <sheetData>
    <row r="1" spans="1:12" s="54" customFormat="1" ht="71.25" customHeight="1">
      <c r="A1" s="242" t="s">
        <v>90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300"/>
    </row>
    <row r="2" spans="1:12" s="54" customFormat="1" ht="43.5" customHeight="1">
      <c r="A2" s="243" t="s">
        <v>289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</row>
    <row r="3" spans="1:12" ht="25.5" customHeight="1">
      <c r="A3" s="240" t="s">
        <v>62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</row>
    <row r="4" spans="1:12" s="59" customFormat="1" ht="15" customHeight="1">
      <c r="A4" s="241" t="s">
        <v>0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59" customFormat="1" ht="17.25" customHeight="1">
      <c r="A5" s="157" t="s">
        <v>71</v>
      </c>
      <c r="B5" s="55"/>
      <c r="C5" s="55"/>
      <c r="D5" s="56"/>
      <c r="E5" s="56"/>
      <c r="F5" s="56"/>
      <c r="G5" s="57"/>
      <c r="H5" s="57"/>
      <c r="I5" s="58"/>
      <c r="J5" s="58"/>
      <c r="K5" s="125"/>
      <c r="L5" s="158" t="s">
        <v>72</v>
      </c>
    </row>
    <row r="6" spans="1:12" s="63" customFormat="1" ht="57.75" customHeight="1">
      <c r="A6" s="60" t="s">
        <v>1</v>
      </c>
      <c r="B6" s="60" t="s">
        <v>2</v>
      </c>
      <c r="C6" s="60" t="s">
        <v>13</v>
      </c>
      <c r="D6" s="61" t="s">
        <v>11</v>
      </c>
      <c r="E6" s="61" t="s">
        <v>3</v>
      </c>
      <c r="F6" s="60" t="s">
        <v>14</v>
      </c>
      <c r="G6" s="61" t="s">
        <v>12</v>
      </c>
      <c r="H6" s="61" t="s">
        <v>3</v>
      </c>
      <c r="I6" s="61" t="s">
        <v>4</v>
      </c>
      <c r="J6" s="122" t="s">
        <v>5</v>
      </c>
      <c r="K6" s="61" t="s">
        <v>6</v>
      </c>
      <c r="L6" s="61" t="s">
        <v>7</v>
      </c>
    </row>
    <row r="7" spans="1:12" s="68" customFormat="1" ht="40.5" customHeight="1">
      <c r="A7" s="101">
        <v>1</v>
      </c>
      <c r="B7" s="108"/>
      <c r="C7" s="108"/>
      <c r="D7" s="141" t="s">
        <v>290</v>
      </c>
      <c r="E7" s="117" t="s">
        <v>114</v>
      </c>
      <c r="F7" s="101">
        <v>3</v>
      </c>
      <c r="G7" s="119" t="s">
        <v>113</v>
      </c>
      <c r="H7" s="117" t="s">
        <v>111</v>
      </c>
      <c r="I7" s="118" t="s">
        <v>112</v>
      </c>
      <c r="J7" s="118" t="s">
        <v>98</v>
      </c>
      <c r="K7" s="120" t="s">
        <v>143</v>
      </c>
      <c r="L7" s="148" t="s">
        <v>37</v>
      </c>
    </row>
    <row r="8" spans="1:12" s="63" customFormat="1" ht="40.5" customHeight="1">
      <c r="A8" s="101">
        <v>2</v>
      </c>
      <c r="B8" s="123"/>
      <c r="C8" s="123"/>
      <c r="D8" s="114" t="s">
        <v>218</v>
      </c>
      <c r="E8" s="110" t="s">
        <v>219</v>
      </c>
      <c r="F8" s="149">
        <v>2</v>
      </c>
      <c r="G8" s="129" t="s">
        <v>215</v>
      </c>
      <c r="H8" s="117" t="s">
        <v>216</v>
      </c>
      <c r="I8" s="118" t="s">
        <v>217</v>
      </c>
      <c r="J8" s="118" t="s">
        <v>220</v>
      </c>
      <c r="K8" s="200" t="s">
        <v>233</v>
      </c>
      <c r="L8" s="148" t="s">
        <v>37</v>
      </c>
    </row>
    <row r="9" spans="1:12" s="63" customFormat="1" ht="40.5" customHeight="1">
      <c r="A9" s="101">
        <v>3</v>
      </c>
      <c r="B9" s="123"/>
      <c r="C9" s="123"/>
      <c r="D9" s="141" t="s">
        <v>122</v>
      </c>
      <c r="E9" s="117" t="s">
        <v>73</v>
      </c>
      <c r="F9" s="118" t="s">
        <v>86</v>
      </c>
      <c r="G9" s="119" t="s">
        <v>123</v>
      </c>
      <c r="H9" s="117" t="s">
        <v>74</v>
      </c>
      <c r="I9" s="118" t="s">
        <v>75</v>
      </c>
      <c r="J9" s="118" t="s">
        <v>76</v>
      </c>
      <c r="K9" s="120" t="s">
        <v>144</v>
      </c>
      <c r="L9" s="148" t="s">
        <v>37</v>
      </c>
    </row>
    <row r="10" spans="1:12" s="63" customFormat="1" ht="40.5" customHeight="1">
      <c r="A10" s="101">
        <v>4</v>
      </c>
      <c r="B10" s="108"/>
      <c r="C10" s="108"/>
      <c r="D10" s="146" t="s">
        <v>173</v>
      </c>
      <c r="E10" s="202" t="s">
        <v>174</v>
      </c>
      <c r="F10" s="86" t="s">
        <v>8</v>
      </c>
      <c r="G10" s="87" t="s">
        <v>268</v>
      </c>
      <c r="H10" s="85" t="s">
        <v>175</v>
      </c>
      <c r="I10" s="86" t="s">
        <v>176</v>
      </c>
      <c r="J10" s="86" t="s">
        <v>117</v>
      </c>
      <c r="K10" s="126" t="s">
        <v>143</v>
      </c>
      <c r="L10" s="148" t="s">
        <v>37</v>
      </c>
    </row>
    <row r="11" spans="1:12" s="68" customFormat="1" ht="40.5" customHeight="1">
      <c r="A11" s="101">
        <v>5</v>
      </c>
      <c r="B11" s="123"/>
      <c r="C11" s="123"/>
      <c r="D11" s="141" t="s">
        <v>156</v>
      </c>
      <c r="E11" s="117"/>
      <c r="F11" s="118" t="s">
        <v>8</v>
      </c>
      <c r="G11" s="102" t="s">
        <v>165</v>
      </c>
      <c r="H11" s="100" t="s">
        <v>166</v>
      </c>
      <c r="I11" s="216" t="s">
        <v>79</v>
      </c>
      <c r="J11" s="118" t="s">
        <v>153</v>
      </c>
      <c r="K11" s="132" t="s">
        <v>277</v>
      </c>
      <c r="L11" s="148" t="s">
        <v>37</v>
      </c>
    </row>
    <row r="12" spans="1:12" s="63" customFormat="1" ht="40.5" customHeight="1">
      <c r="A12" s="101">
        <v>6</v>
      </c>
      <c r="B12" s="123"/>
      <c r="C12" s="123"/>
      <c r="D12" s="114" t="s">
        <v>208</v>
      </c>
      <c r="E12" s="110" t="s">
        <v>209</v>
      </c>
      <c r="F12" s="111" t="s">
        <v>8</v>
      </c>
      <c r="G12" s="109" t="s">
        <v>221</v>
      </c>
      <c r="H12" s="161" t="s">
        <v>210</v>
      </c>
      <c r="I12" s="162" t="s">
        <v>211</v>
      </c>
      <c r="J12" s="111" t="s">
        <v>212</v>
      </c>
      <c r="K12" s="200" t="s">
        <v>233</v>
      </c>
      <c r="L12" s="148" t="s">
        <v>37</v>
      </c>
    </row>
    <row r="13" spans="1:12" s="63" customFormat="1" ht="40.5" customHeight="1">
      <c r="A13" s="101">
        <v>7</v>
      </c>
      <c r="B13" s="123"/>
      <c r="C13" s="123"/>
      <c r="D13" s="141" t="s">
        <v>242</v>
      </c>
      <c r="E13" s="117" t="s">
        <v>243</v>
      </c>
      <c r="F13" s="118" t="s">
        <v>8</v>
      </c>
      <c r="G13" s="135" t="s">
        <v>244</v>
      </c>
      <c r="H13" s="210" t="s">
        <v>245</v>
      </c>
      <c r="I13" s="111" t="s">
        <v>246</v>
      </c>
      <c r="J13" s="111" t="s">
        <v>66</v>
      </c>
      <c r="K13" s="112" t="s">
        <v>259</v>
      </c>
      <c r="L13" s="148" t="s">
        <v>37</v>
      </c>
    </row>
    <row r="14" spans="1:12" s="63" customFormat="1" ht="40.5" customHeight="1">
      <c r="A14" s="101">
        <v>8</v>
      </c>
      <c r="B14" s="123"/>
      <c r="C14" s="123"/>
      <c r="D14" s="141" t="s">
        <v>242</v>
      </c>
      <c r="E14" s="117" t="s">
        <v>243</v>
      </c>
      <c r="F14" s="118" t="s">
        <v>8</v>
      </c>
      <c r="G14" s="135" t="s">
        <v>294</v>
      </c>
      <c r="H14" s="130" t="s">
        <v>247</v>
      </c>
      <c r="I14" s="111" t="s">
        <v>248</v>
      </c>
      <c r="J14" s="111" t="s">
        <v>66</v>
      </c>
      <c r="K14" s="112" t="s">
        <v>260</v>
      </c>
      <c r="L14" s="148" t="s">
        <v>37</v>
      </c>
    </row>
    <row r="15" spans="1:12" s="63" customFormat="1" ht="40.5" customHeight="1">
      <c r="A15" s="101">
        <v>9</v>
      </c>
      <c r="B15" s="123"/>
      <c r="C15" s="123"/>
      <c r="D15" s="88" t="s">
        <v>285</v>
      </c>
      <c r="E15" s="100" t="s">
        <v>237</v>
      </c>
      <c r="F15" s="101" t="s">
        <v>8</v>
      </c>
      <c r="G15" s="102" t="s">
        <v>235</v>
      </c>
      <c r="H15" s="100" t="s">
        <v>236</v>
      </c>
      <c r="I15" s="101" t="s">
        <v>83</v>
      </c>
      <c r="J15" s="101" t="s">
        <v>83</v>
      </c>
      <c r="K15" s="112" t="s">
        <v>194</v>
      </c>
      <c r="L15" s="148" t="s">
        <v>37</v>
      </c>
    </row>
    <row r="16" spans="1:12" s="63" customFormat="1" ht="40.5" customHeight="1">
      <c r="A16" s="101">
        <v>10</v>
      </c>
      <c r="B16" s="123"/>
      <c r="C16" s="123"/>
      <c r="D16" s="114" t="s">
        <v>224</v>
      </c>
      <c r="E16" s="110" t="s">
        <v>225</v>
      </c>
      <c r="F16" s="111">
        <v>2</v>
      </c>
      <c r="G16" s="119" t="s">
        <v>271</v>
      </c>
      <c r="H16" s="117" t="s">
        <v>89</v>
      </c>
      <c r="I16" s="118" t="s">
        <v>80</v>
      </c>
      <c r="J16" s="118" t="s">
        <v>76</v>
      </c>
      <c r="K16" s="120" t="s">
        <v>232</v>
      </c>
      <c r="L16" s="148" t="s">
        <v>37</v>
      </c>
    </row>
    <row r="17" spans="1:12" s="63" customFormat="1" ht="40.5" customHeight="1">
      <c r="A17" s="101">
        <v>11</v>
      </c>
      <c r="B17" s="123"/>
      <c r="C17" s="123"/>
      <c r="D17" s="88" t="s">
        <v>226</v>
      </c>
      <c r="E17" s="100" t="s">
        <v>227</v>
      </c>
      <c r="F17" s="111">
        <v>2</v>
      </c>
      <c r="G17" s="119" t="s">
        <v>271</v>
      </c>
      <c r="H17" s="110" t="s">
        <v>89</v>
      </c>
      <c r="I17" s="111" t="s">
        <v>80</v>
      </c>
      <c r="J17" s="233" t="s">
        <v>76</v>
      </c>
      <c r="K17" s="120" t="s">
        <v>232</v>
      </c>
      <c r="L17" s="148" t="s">
        <v>37</v>
      </c>
    </row>
    <row r="18" spans="1:12" s="63" customFormat="1" ht="40.5" customHeight="1">
      <c r="A18" s="101">
        <v>12</v>
      </c>
      <c r="B18" s="123"/>
      <c r="C18" s="123"/>
      <c r="D18" s="136" t="s">
        <v>284</v>
      </c>
      <c r="E18" s="137" t="s">
        <v>196</v>
      </c>
      <c r="F18" s="112" t="s">
        <v>8</v>
      </c>
      <c r="G18" s="119" t="s">
        <v>197</v>
      </c>
      <c r="H18" s="198" t="s">
        <v>198</v>
      </c>
      <c r="I18" s="199" t="s">
        <v>110</v>
      </c>
      <c r="J18" s="199" t="s">
        <v>199</v>
      </c>
      <c r="K18" s="200" t="s">
        <v>234</v>
      </c>
      <c r="L18" s="148" t="s">
        <v>37</v>
      </c>
    </row>
    <row r="19" spans="1:12" s="63" customFormat="1" ht="40.5" customHeight="1">
      <c r="A19" s="101">
        <v>13</v>
      </c>
      <c r="B19" s="123"/>
      <c r="C19" s="123"/>
      <c r="D19" s="88" t="s">
        <v>253</v>
      </c>
      <c r="E19" s="134" t="s">
        <v>254</v>
      </c>
      <c r="F19" s="101" t="s">
        <v>8</v>
      </c>
      <c r="G19" s="109" t="s">
        <v>255</v>
      </c>
      <c r="H19" s="133" t="s">
        <v>256</v>
      </c>
      <c r="I19" s="213" t="s">
        <v>248</v>
      </c>
      <c r="J19" s="70" t="s">
        <v>248</v>
      </c>
      <c r="K19" s="302" t="s">
        <v>261</v>
      </c>
      <c r="L19" s="148" t="s">
        <v>37</v>
      </c>
    </row>
    <row r="20" spans="1:12" s="63" customFormat="1" ht="40.5" customHeight="1">
      <c r="A20" s="101">
        <v>14</v>
      </c>
      <c r="B20" s="123"/>
      <c r="C20" s="123"/>
      <c r="D20" s="138" t="s">
        <v>182</v>
      </c>
      <c r="E20" s="117"/>
      <c r="F20" s="118" t="s">
        <v>8</v>
      </c>
      <c r="G20" s="119" t="s">
        <v>269</v>
      </c>
      <c r="H20" s="133" t="s">
        <v>186</v>
      </c>
      <c r="I20" s="131" t="s">
        <v>187</v>
      </c>
      <c r="J20" s="230" t="s">
        <v>78</v>
      </c>
      <c r="K20" s="112" t="s">
        <v>143</v>
      </c>
      <c r="L20" s="148" t="s">
        <v>37</v>
      </c>
    </row>
    <row r="21" spans="1:12" s="63" customFormat="1" ht="40.5" customHeight="1">
      <c r="A21" s="101">
        <v>15</v>
      </c>
      <c r="B21" s="123"/>
      <c r="C21" s="123"/>
      <c r="D21" s="114" t="s">
        <v>213</v>
      </c>
      <c r="E21" s="110" t="s">
        <v>214</v>
      </c>
      <c r="F21" s="149" t="s">
        <v>8</v>
      </c>
      <c r="G21" s="129" t="s">
        <v>215</v>
      </c>
      <c r="H21" s="116" t="s">
        <v>216</v>
      </c>
      <c r="I21" s="208" t="s">
        <v>217</v>
      </c>
      <c r="J21" s="111" t="s">
        <v>212</v>
      </c>
      <c r="K21" s="200" t="s">
        <v>233</v>
      </c>
      <c r="L21" s="148" t="s">
        <v>37</v>
      </c>
    </row>
    <row r="22" spans="1:12" s="63" customFormat="1" ht="40.5" customHeight="1">
      <c r="A22" s="101">
        <v>16</v>
      </c>
      <c r="B22" s="123"/>
      <c r="C22" s="123"/>
      <c r="D22" s="141" t="s">
        <v>106</v>
      </c>
      <c r="E22" s="117" t="s">
        <v>115</v>
      </c>
      <c r="F22" s="101" t="s">
        <v>8</v>
      </c>
      <c r="G22" s="102" t="s">
        <v>280</v>
      </c>
      <c r="H22" s="100" t="s">
        <v>108</v>
      </c>
      <c r="I22" s="101" t="s">
        <v>109</v>
      </c>
      <c r="J22" s="118" t="s">
        <v>107</v>
      </c>
      <c r="K22" s="120" t="s">
        <v>143</v>
      </c>
      <c r="L22" s="148" t="s">
        <v>37</v>
      </c>
    </row>
    <row r="23" spans="1:12" s="63" customFormat="1" ht="40.5" customHeight="1">
      <c r="A23" s="101">
        <v>17</v>
      </c>
      <c r="B23" s="123"/>
      <c r="C23" s="123"/>
      <c r="D23" s="141" t="s">
        <v>106</v>
      </c>
      <c r="E23" s="117" t="s">
        <v>115</v>
      </c>
      <c r="F23" s="101" t="s">
        <v>8</v>
      </c>
      <c r="G23" s="119" t="s">
        <v>113</v>
      </c>
      <c r="H23" s="133" t="s">
        <v>111</v>
      </c>
      <c r="I23" s="131" t="s">
        <v>112</v>
      </c>
      <c r="J23" s="118" t="s">
        <v>107</v>
      </c>
      <c r="K23" s="132" t="s">
        <v>143</v>
      </c>
      <c r="L23" s="148" t="s">
        <v>37</v>
      </c>
    </row>
    <row r="24" spans="1:12" s="63" customFormat="1" ht="40.5" customHeight="1">
      <c r="A24" s="101">
        <v>18</v>
      </c>
      <c r="B24" s="123"/>
      <c r="C24" s="123"/>
      <c r="D24" s="303" t="s">
        <v>295</v>
      </c>
      <c r="E24" s="304" t="s">
        <v>250</v>
      </c>
      <c r="F24" s="70">
        <v>2</v>
      </c>
      <c r="G24" s="135" t="s">
        <v>294</v>
      </c>
      <c r="H24" s="130" t="s">
        <v>247</v>
      </c>
      <c r="I24" s="70" t="s">
        <v>248</v>
      </c>
      <c r="J24" s="111" t="s">
        <v>66</v>
      </c>
      <c r="K24" s="120" t="s">
        <v>261</v>
      </c>
      <c r="L24" s="148" t="s">
        <v>37</v>
      </c>
    </row>
    <row r="25" spans="1:12" s="63" customFormat="1" ht="40.5" customHeight="1">
      <c r="A25" s="101">
        <v>19</v>
      </c>
      <c r="B25" s="123"/>
      <c r="C25" s="123"/>
      <c r="D25" s="222" t="s">
        <v>157</v>
      </c>
      <c r="E25" s="229" t="s">
        <v>163</v>
      </c>
      <c r="F25" s="230" t="s">
        <v>8</v>
      </c>
      <c r="G25" s="232" t="s">
        <v>167</v>
      </c>
      <c r="H25" s="150" t="s">
        <v>168</v>
      </c>
      <c r="I25" s="151" t="s">
        <v>169</v>
      </c>
      <c r="J25" s="118" t="s">
        <v>79</v>
      </c>
      <c r="K25" s="212" t="s">
        <v>277</v>
      </c>
      <c r="L25" s="148" t="s">
        <v>37</v>
      </c>
    </row>
    <row r="26" spans="1:12" s="63" customFormat="1" ht="40.5" customHeight="1">
      <c r="A26" s="101">
        <v>20</v>
      </c>
      <c r="B26" s="123"/>
      <c r="C26" s="123"/>
      <c r="D26" s="88" t="s">
        <v>228</v>
      </c>
      <c r="E26" s="100" t="s">
        <v>87</v>
      </c>
      <c r="F26" s="101">
        <v>3</v>
      </c>
      <c r="G26" s="135" t="s">
        <v>231</v>
      </c>
      <c r="H26" s="209" t="s">
        <v>229</v>
      </c>
      <c r="I26" s="206" t="s">
        <v>230</v>
      </c>
      <c r="J26" s="206" t="s">
        <v>76</v>
      </c>
      <c r="K26" s="132" t="s">
        <v>143</v>
      </c>
      <c r="L26" s="148" t="s">
        <v>37</v>
      </c>
    </row>
    <row r="27" spans="1:12" s="63" customFormat="1" ht="40.5" customHeight="1">
      <c r="A27" s="101">
        <v>21</v>
      </c>
      <c r="B27" s="123"/>
      <c r="C27" s="123"/>
      <c r="D27" s="141" t="s">
        <v>262</v>
      </c>
      <c r="E27" s="117" t="s">
        <v>276</v>
      </c>
      <c r="F27" s="118" t="s">
        <v>8</v>
      </c>
      <c r="G27" s="231" t="s">
        <v>103</v>
      </c>
      <c r="H27" s="224" t="s">
        <v>104</v>
      </c>
      <c r="I27" s="215" t="s">
        <v>105</v>
      </c>
      <c r="J27" s="131" t="s">
        <v>258</v>
      </c>
      <c r="K27" s="132" t="s">
        <v>143</v>
      </c>
      <c r="L27" s="148" t="s">
        <v>37</v>
      </c>
    </row>
    <row r="28" spans="1:12" ht="53.25" customHeight="1">
      <c r="A28" s="81"/>
      <c r="D28" s="305"/>
      <c r="E28" s="305"/>
      <c r="F28" s="305"/>
      <c r="G28" s="305"/>
      <c r="H28" s="305"/>
      <c r="I28" s="82"/>
      <c r="J28" s="82"/>
    </row>
    <row r="29" spans="1:12" s="105" customFormat="1" ht="18.75" customHeight="1">
      <c r="A29" s="104"/>
      <c r="D29" s="105" t="s">
        <v>17</v>
      </c>
      <c r="H29" s="106" t="s">
        <v>151</v>
      </c>
      <c r="I29" s="107"/>
      <c r="J29" s="225"/>
      <c r="K29" s="153"/>
      <c r="L29" s="153"/>
    </row>
    <row r="30" spans="1:12" s="105" customFormat="1" ht="42" customHeight="1">
      <c r="A30" s="104"/>
      <c r="H30" s="79"/>
      <c r="I30" s="107"/>
      <c r="J30" s="225"/>
      <c r="K30" s="153"/>
      <c r="L30" s="153"/>
    </row>
    <row r="31" spans="1:12" s="105" customFormat="1" ht="18.75" customHeight="1">
      <c r="A31" s="104"/>
      <c r="D31" s="105" t="s">
        <v>10</v>
      </c>
      <c r="H31" s="106" t="s">
        <v>150</v>
      </c>
      <c r="I31" s="107"/>
      <c r="J31" s="225"/>
      <c r="K31" s="153"/>
      <c r="L31" s="153"/>
    </row>
    <row r="32" spans="1:12" s="105" customFormat="1" ht="42" customHeight="1">
      <c r="A32" s="104"/>
      <c r="H32" s="1"/>
      <c r="I32" s="107"/>
      <c r="J32" s="225"/>
      <c r="K32" s="153"/>
      <c r="L32" s="153"/>
    </row>
    <row r="33" spans="1:12" s="105" customFormat="1" ht="18.75" customHeight="1">
      <c r="A33" s="104"/>
      <c r="D33" s="105" t="s">
        <v>40</v>
      </c>
      <c r="H33" s="124" t="s">
        <v>152</v>
      </c>
      <c r="I33" s="107"/>
      <c r="J33" s="225"/>
      <c r="K33" s="153"/>
      <c r="L33" s="153"/>
    </row>
    <row r="34" spans="1:12" s="105" customFormat="1" ht="42.75" customHeight="1">
      <c r="A34" s="104"/>
      <c r="H34" s="106"/>
      <c r="I34" s="107"/>
      <c r="J34" s="225"/>
      <c r="K34" s="153"/>
      <c r="L34" s="153"/>
    </row>
    <row r="35" spans="1:12" s="105" customFormat="1" ht="18.75" customHeight="1">
      <c r="A35" s="104"/>
      <c r="D35" s="105" t="s">
        <v>36</v>
      </c>
      <c r="H35" s="107" t="s">
        <v>91</v>
      </c>
      <c r="I35" s="107"/>
      <c r="J35" s="225"/>
      <c r="K35" s="153"/>
      <c r="L35" s="153"/>
    </row>
  </sheetData>
  <protectedRanges>
    <protectedRange sqref="K7" name="Диапазон1_3_1_1_3_11_1_1_3_1_3_1_1_1_1_3_2_1_1_6_3_1_1"/>
    <protectedRange sqref="K20" name="Диапазон1_3_1_1_3_11_1_1_3_1_3_1_1_1_1_3_2_1_1_6_3_1_2"/>
  </protectedRanges>
  <sortState ref="A7:L29">
    <sortCondition ref="D7:D29"/>
  </sortState>
  <mergeCells count="4">
    <mergeCell ref="A1:L1"/>
    <mergeCell ref="A3:L3"/>
    <mergeCell ref="A4:L4"/>
    <mergeCell ref="A2:L2"/>
  </mergeCells>
  <phoneticPr fontId="0" type="noConversion"/>
  <conditionalFormatting sqref="G24 G26:G27">
    <cfRule type="timePeriod" dxfId="13" priority="6" stopIfTrue="1" timePeriod="last7Days">
      <formula>AND(TODAY()-FLOOR(G24,1)&lt;=6,FLOOR(G24,1)&lt;=TODAY())</formula>
    </cfRule>
  </conditionalFormatting>
  <conditionalFormatting sqref="G24 G26:G27">
    <cfRule type="timePeriod" dxfId="12" priority="5" timePeriod="thisWeek">
      <formula>AND(TODAY()-ROUNDDOWN(G24,0)&lt;=WEEKDAY(TODAY())-1,ROUNDDOWN(G24,0)-TODAY()&lt;=7-WEEKDAY(TODAY()))</formula>
    </cfRule>
  </conditionalFormatting>
  <pageMargins left="0.47244094488188981" right="0.45" top="0.32" bottom="0.57999999999999996" header="0.19685039370078741" footer="0.15748031496062992"/>
  <pageSetup paperSize="9" scale="58" fitToHeight="0" orientation="portrait" copies="2" r:id="rId1"/>
  <headerFooter alignWithMargins="0"/>
  <drawing r:id="rId2"/>
  <legacyDrawing r:id="rId3"/>
  <oleObjects>
    <oleObject progId="Документ Microsoft Office Word" shapeId="4097" r:id="rId4"/>
  </oleObject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21"/>
  <sheetViews>
    <sheetView view="pageBreakPreview" zoomScale="85" zoomScaleNormal="100" zoomScaleSheetLayoutView="85" workbookViewId="0">
      <selection activeCell="E13" sqref="E13"/>
    </sheetView>
  </sheetViews>
  <sheetFormatPr defaultRowHeight="12.75"/>
  <cols>
    <col min="1" max="1" width="5" style="8" customWidth="1"/>
    <col min="2" max="3" width="4.7109375" style="8" hidden="1" customWidth="1"/>
    <col min="4" max="4" width="18.42578125" style="8" customWidth="1"/>
    <col min="5" max="5" width="9.5703125" style="8" customWidth="1"/>
    <col min="6" max="6" width="6" style="8" customWidth="1"/>
    <col min="7" max="7" width="33.28515625" style="8" customWidth="1"/>
    <col min="8" max="8" width="9.42578125" style="8" customWidth="1"/>
    <col min="9" max="9" width="14.7109375" style="8" customWidth="1"/>
    <col min="10" max="10" width="12.7109375" style="8" hidden="1" customWidth="1"/>
    <col min="11" max="11" width="24.140625" style="8" customWidth="1"/>
    <col min="12" max="12" width="6.28515625" style="40" customWidth="1"/>
    <col min="13" max="13" width="8.7109375" style="41" customWidth="1"/>
    <col min="14" max="14" width="3.85546875" style="8" customWidth="1"/>
    <col min="15" max="15" width="6.42578125" style="40" customWidth="1"/>
    <col min="16" max="16" width="8.7109375" style="41" customWidth="1"/>
    <col min="17" max="17" width="4" style="8" customWidth="1"/>
    <col min="18" max="18" width="6.42578125" style="40" customWidth="1"/>
    <col min="19" max="19" width="8.7109375" style="41" customWidth="1"/>
    <col min="20" max="20" width="4.28515625" style="8" customWidth="1"/>
    <col min="21" max="22" width="4.85546875" style="8" customWidth="1"/>
    <col min="23" max="23" width="6.28515625" style="8" customWidth="1"/>
    <col min="24" max="24" width="9.5703125" style="8" hidden="1" customWidth="1"/>
    <col min="25" max="25" width="9.7109375" style="41" customWidth="1"/>
    <col min="26" max="26" width="7.42578125" style="8" customWidth="1"/>
    <col min="27" max="16384" width="9.140625" style="8"/>
  </cols>
  <sheetData>
    <row r="1" spans="1:26" ht="66" customHeight="1">
      <c r="A1" s="294" t="s">
        <v>139</v>
      </c>
      <c r="B1" s="295"/>
      <c r="C1" s="295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</row>
    <row r="2" spans="1:26" ht="17.25" customHeight="1">
      <c r="A2" s="291" t="s">
        <v>149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6" s="9" customFormat="1" ht="15.95" customHeight="1">
      <c r="A3" s="262" t="s">
        <v>63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</row>
    <row r="4" spans="1:26" s="10" customFormat="1" ht="15.95" customHeight="1">
      <c r="A4" s="263" t="s">
        <v>27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</row>
    <row r="5" spans="1:26" s="11" customFormat="1" ht="21" customHeight="1">
      <c r="A5" s="264" t="s">
        <v>70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</row>
    <row r="6" spans="1:26" s="11" customFormat="1" ht="4.5" customHeight="1">
      <c r="A6" s="264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</row>
    <row r="7" spans="1:26" s="80" customFormat="1" ht="18.75" customHeight="1">
      <c r="A7" s="289" t="s">
        <v>292</v>
      </c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</row>
    <row r="8" spans="1:26" ht="3.75" customHeight="1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</row>
    <row r="9" spans="1:26" s="17" customFormat="1" ht="15" customHeight="1">
      <c r="A9" s="169" t="s">
        <v>71</v>
      </c>
      <c r="B9" s="12"/>
      <c r="C9" s="12"/>
      <c r="D9" s="13"/>
      <c r="E9" s="13"/>
      <c r="F9" s="13"/>
      <c r="G9" s="13"/>
      <c r="H9" s="13"/>
      <c r="I9" s="14"/>
      <c r="J9" s="14"/>
      <c r="K9" s="12"/>
      <c r="L9" s="15"/>
      <c r="M9" s="16"/>
      <c r="O9" s="15"/>
      <c r="P9" s="18"/>
      <c r="R9" s="15"/>
      <c r="S9" s="18"/>
      <c r="Y9" s="196" t="s">
        <v>72</v>
      </c>
      <c r="Z9" s="19"/>
    </row>
    <row r="10" spans="1:26" s="20" customFormat="1" ht="20.100000000000001" customHeight="1">
      <c r="A10" s="281" t="s">
        <v>26</v>
      </c>
      <c r="B10" s="282" t="s">
        <v>2</v>
      </c>
      <c r="C10" s="287" t="s">
        <v>13</v>
      </c>
      <c r="D10" s="280" t="s">
        <v>15</v>
      </c>
      <c r="E10" s="280" t="s">
        <v>3</v>
      </c>
      <c r="F10" s="281" t="s">
        <v>14</v>
      </c>
      <c r="G10" s="280" t="s">
        <v>16</v>
      </c>
      <c r="H10" s="280" t="s">
        <v>3</v>
      </c>
      <c r="I10" s="280" t="s">
        <v>4</v>
      </c>
      <c r="J10" s="53"/>
      <c r="K10" s="280" t="s">
        <v>6</v>
      </c>
      <c r="L10" s="284" t="s">
        <v>18</v>
      </c>
      <c r="M10" s="284"/>
      <c r="N10" s="284"/>
      <c r="O10" s="284" t="s">
        <v>19</v>
      </c>
      <c r="P10" s="284"/>
      <c r="Q10" s="284"/>
      <c r="R10" s="284" t="s">
        <v>39</v>
      </c>
      <c r="S10" s="284"/>
      <c r="T10" s="284"/>
      <c r="U10" s="285" t="s">
        <v>20</v>
      </c>
      <c r="V10" s="287" t="s">
        <v>54</v>
      </c>
      <c r="W10" s="281" t="s">
        <v>21</v>
      </c>
      <c r="X10" s="282" t="s">
        <v>42</v>
      </c>
      <c r="Y10" s="283" t="s">
        <v>22</v>
      </c>
      <c r="Z10" s="283" t="s">
        <v>23</v>
      </c>
    </row>
    <row r="11" spans="1:26" s="20" customFormat="1" ht="51" customHeight="1">
      <c r="A11" s="281"/>
      <c r="B11" s="282"/>
      <c r="C11" s="288"/>
      <c r="D11" s="280"/>
      <c r="E11" s="280"/>
      <c r="F11" s="281"/>
      <c r="G11" s="280"/>
      <c r="H11" s="280"/>
      <c r="I11" s="280"/>
      <c r="J11" s="53"/>
      <c r="K11" s="280"/>
      <c r="L11" s="21" t="s">
        <v>24</v>
      </c>
      <c r="M11" s="22" t="s">
        <v>25</v>
      </c>
      <c r="N11" s="23" t="s">
        <v>26</v>
      </c>
      <c r="O11" s="21" t="s">
        <v>24</v>
      </c>
      <c r="P11" s="22" t="s">
        <v>25</v>
      </c>
      <c r="Q11" s="23" t="s">
        <v>26</v>
      </c>
      <c r="R11" s="21" t="s">
        <v>24</v>
      </c>
      <c r="S11" s="22" t="s">
        <v>25</v>
      </c>
      <c r="T11" s="23" t="s">
        <v>26</v>
      </c>
      <c r="U11" s="286"/>
      <c r="V11" s="288"/>
      <c r="W11" s="281"/>
      <c r="X11" s="282"/>
      <c r="Y11" s="283"/>
      <c r="Z11" s="283"/>
    </row>
    <row r="12" spans="1:26" s="78" customFormat="1" ht="42" customHeight="1">
      <c r="A12" s="71">
        <f t="shared" ref="A12:A17" si="0">RANK(Y12,Y$12:Y$17,0)</f>
        <v>1</v>
      </c>
      <c r="B12" s="24"/>
      <c r="C12" s="65"/>
      <c r="D12" s="141" t="s">
        <v>242</v>
      </c>
      <c r="E12" s="117" t="s">
        <v>243</v>
      </c>
      <c r="F12" s="118" t="s">
        <v>8</v>
      </c>
      <c r="G12" s="135" t="s">
        <v>244</v>
      </c>
      <c r="H12" s="210" t="s">
        <v>245</v>
      </c>
      <c r="I12" s="111" t="s">
        <v>246</v>
      </c>
      <c r="J12" s="111" t="s">
        <v>66</v>
      </c>
      <c r="K12" s="112" t="s">
        <v>259</v>
      </c>
      <c r="L12" s="72">
        <v>181.5</v>
      </c>
      <c r="M12" s="73">
        <f t="shared" ref="M12:M17" si="1">L12/3-IF($U12=1,0.5,IF($U12=2,1.5,0))-IF($V12=1,0.5,IF($V12=2,1,0))</f>
        <v>60.5</v>
      </c>
      <c r="N12" s="74">
        <f t="shared" ref="N12:N17" si="2">RANK(M12,M$12:M$17,0)</f>
        <v>3</v>
      </c>
      <c r="O12" s="72">
        <v>188.5</v>
      </c>
      <c r="P12" s="73">
        <f t="shared" ref="P12:P17" si="3">O12/3-IF($U12=1,0.5,IF($U12=2,1.5,0))-IF($V12=1,0.5,IF($V12=2,1,0))</f>
        <v>62.833333333333336</v>
      </c>
      <c r="Q12" s="74">
        <f t="shared" ref="Q12:Q17" si="4">RANK(P12,P$12:P$17,0)</f>
        <v>1</v>
      </c>
      <c r="R12" s="72">
        <v>183.5</v>
      </c>
      <c r="S12" s="73">
        <f t="shared" ref="S12:S17" si="5">R12/3-IF($U12=1,0.5,IF($U12=2,1.5,0))-IF($V12=1,0.5,IF($V12=2,1,0))</f>
        <v>61.166666666666664</v>
      </c>
      <c r="T12" s="74">
        <f t="shared" ref="T12:T17" si="6">RANK(S12,S$12:S$17,0)</f>
        <v>1</v>
      </c>
      <c r="U12" s="75"/>
      <c r="V12" s="75"/>
      <c r="W12" s="72">
        <f t="shared" ref="W12:W17" si="7">L12+O12+R12</f>
        <v>553.5</v>
      </c>
      <c r="X12" s="76"/>
      <c r="Y12" s="73">
        <f t="shared" ref="Y12:Y17" si="8">ROUND(SUM(M12,P12,S12)/3,3)</f>
        <v>61.5</v>
      </c>
      <c r="Z12" s="77">
        <v>3</v>
      </c>
    </row>
    <row r="13" spans="1:26" s="78" customFormat="1" ht="42" customHeight="1">
      <c r="A13" s="71">
        <f t="shared" si="0"/>
        <v>2</v>
      </c>
      <c r="B13" s="24"/>
      <c r="C13" s="65"/>
      <c r="D13" s="141" t="s">
        <v>242</v>
      </c>
      <c r="E13" s="117" t="s">
        <v>243</v>
      </c>
      <c r="F13" s="118" t="s">
        <v>8</v>
      </c>
      <c r="G13" s="144" t="s">
        <v>251</v>
      </c>
      <c r="H13" s="145" t="s">
        <v>247</v>
      </c>
      <c r="I13" s="111" t="s">
        <v>248</v>
      </c>
      <c r="J13" s="111" t="s">
        <v>66</v>
      </c>
      <c r="K13" s="112" t="s">
        <v>260</v>
      </c>
      <c r="L13" s="72">
        <v>186.5</v>
      </c>
      <c r="M13" s="73">
        <f t="shared" si="1"/>
        <v>62.166666666666664</v>
      </c>
      <c r="N13" s="74">
        <f t="shared" si="2"/>
        <v>1</v>
      </c>
      <c r="O13" s="72">
        <v>181</v>
      </c>
      <c r="P13" s="73">
        <f t="shared" si="3"/>
        <v>60.333333333333336</v>
      </c>
      <c r="Q13" s="74">
        <f t="shared" si="4"/>
        <v>3</v>
      </c>
      <c r="R13" s="72">
        <v>179.5</v>
      </c>
      <c r="S13" s="73">
        <f t="shared" si="5"/>
        <v>59.833333333333336</v>
      </c>
      <c r="T13" s="74">
        <f t="shared" si="6"/>
        <v>4</v>
      </c>
      <c r="U13" s="75"/>
      <c r="V13" s="75"/>
      <c r="W13" s="72">
        <f t="shared" si="7"/>
        <v>547</v>
      </c>
      <c r="X13" s="76"/>
      <c r="Y13" s="73">
        <f t="shared" si="8"/>
        <v>60.777999999999999</v>
      </c>
      <c r="Z13" s="77">
        <v>3</v>
      </c>
    </row>
    <row r="14" spans="1:26" s="78" customFormat="1" ht="42" customHeight="1">
      <c r="A14" s="71">
        <f t="shared" si="0"/>
        <v>3</v>
      </c>
      <c r="B14" s="24"/>
      <c r="C14" s="65"/>
      <c r="D14" s="235" t="s">
        <v>224</v>
      </c>
      <c r="E14" s="236" t="s">
        <v>225</v>
      </c>
      <c r="F14" s="233">
        <v>2</v>
      </c>
      <c r="G14" s="238" t="s">
        <v>271</v>
      </c>
      <c r="H14" s="239" t="s">
        <v>89</v>
      </c>
      <c r="I14" s="223" t="s">
        <v>80</v>
      </c>
      <c r="J14" s="131" t="s">
        <v>76</v>
      </c>
      <c r="K14" s="212" t="s">
        <v>232</v>
      </c>
      <c r="L14" s="72">
        <v>179.5</v>
      </c>
      <c r="M14" s="73">
        <f t="shared" si="1"/>
        <v>59.833333333333336</v>
      </c>
      <c r="N14" s="74">
        <f t="shared" si="2"/>
        <v>5</v>
      </c>
      <c r="O14" s="72">
        <v>183.5</v>
      </c>
      <c r="P14" s="73">
        <f t="shared" si="3"/>
        <v>61.166666666666664</v>
      </c>
      <c r="Q14" s="74">
        <f t="shared" si="4"/>
        <v>2</v>
      </c>
      <c r="R14" s="72">
        <v>182</v>
      </c>
      <c r="S14" s="73">
        <f t="shared" si="5"/>
        <v>60.666666666666664</v>
      </c>
      <c r="T14" s="74">
        <f t="shared" si="6"/>
        <v>2</v>
      </c>
      <c r="U14" s="75"/>
      <c r="V14" s="75"/>
      <c r="W14" s="72">
        <f t="shared" si="7"/>
        <v>545</v>
      </c>
      <c r="X14" s="76"/>
      <c r="Y14" s="73">
        <f t="shared" si="8"/>
        <v>60.555999999999997</v>
      </c>
      <c r="Z14" s="77">
        <v>3</v>
      </c>
    </row>
    <row r="15" spans="1:26" s="78" customFormat="1" ht="42" customHeight="1">
      <c r="A15" s="71">
        <f t="shared" si="0"/>
        <v>4</v>
      </c>
      <c r="B15" s="24"/>
      <c r="C15" s="65"/>
      <c r="D15" s="88" t="s">
        <v>226</v>
      </c>
      <c r="E15" s="100" t="s">
        <v>227</v>
      </c>
      <c r="F15" s="111">
        <v>2</v>
      </c>
      <c r="G15" s="119" t="s">
        <v>271</v>
      </c>
      <c r="H15" s="161" t="s">
        <v>89</v>
      </c>
      <c r="I15" s="162" t="s">
        <v>80</v>
      </c>
      <c r="J15" s="162" t="s">
        <v>76</v>
      </c>
      <c r="K15" s="132" t="s">
        <v>232</v>
      </c>
      <c r="L15" s="72">
        <v>184</v>
      </c>
      <c r="M15" s="73">
        <f t="shared" si="1"/>
        <v>61.333333333333336</v>
      </c>
      <c r="N15" s="74">
        <f t="shared" si="2"/>
        <v>2</v>
      </c>
      <c r="O15" s="72">
        <v>177.5</v>
      </c>
      <c r="P15" s="73">
        <f t="shared" si="3"/>
        <v>59.166666666666664</v>
      </c>
      <c r="Q15" s="74">
        <f t="shared" si="4"/>
        <v>4</v>
      </c>
      <c r="R15" s="72">
        <v>181.5</v>
      </c>
      <c r="S15" s="73">
        <f t="shared" si="5"/>
        <v>60.5</v>
      </c>
      <c r="T15" s="74">
        <f t="shared" si="6"/>
        <v>3</v>
      </c>
      <c r="U15" s="75"/>
      <c r="V15" s="75"/>
      <c r="W15" s="72">
        <f t="shared" si="7"/>
        <v>543</v>
      </c>
      <c r="X15" s="76"/>
      <c r="Y15" s="73">
        <f t="shared" si="8"/>
        <v>60.332999999999998</v>
      </c>
      <c r="Z15" s="77">
        <v>3</v>
      </c>
    </row>
    <row r="16" spans="1:26" s="78" customFormat="1" ht="42" customHeight="1">
      <c r="A16" s="71">
        <f t="shared" si="0"/>
        <v>5</v>
      </c>
      <c r="B16" s="24"/>
      <c r="C16" s="65"/>
      <c r="D16" s="152" t="s">
        <v>249</v>
      </c>
      <c r="E16" s="147" t="s">
        <v>250</v>
      </c>
      <c r="F16" s="70">
        <v>2</v>
      </c>
      <c r="G16" s="144" t="s">
        <v>251</v>
      </c>
      <c r="H16" s="145" t="s">
        <v>247</v>
      </c>
      <c r="I16" s="121" t="s">
        <v>248</v>
      </c>
      <c r="J16" s="111" t="s">
        <v>66</v>
      </c>
      <c r="K16" s="132" t="s">
        <v>261</v>
      </c>
      <c r="L16" s="72">
        <v>181.5</v>
      </c>
      <c r="M16" s="73">
        <f t="shared" si="1"/>
        <v>60.5</v>
      </c>
      <c r="N16" s="74">
        <f t="shared" si="2"/>
        <v>3</v>
      </c>
      <c r="O16" s="72">
        <v>164.5</v>
      </c>
      <c r="P16" s="73">
        <f t="shared" si="3"/>
        <v>54.833333333333336</v>
      </c>
      <c r="Q16" s="74">
        <f t="shared" si="4"/>
        <v>5</v>
      </c>
      <c r="R16" s="72">
        <v>178.5</v>
      </c>
      <c r="S16" s="73">
        <f t="shared" si="5"/>
        <v>59.5</v>
      </c>
      <c r="T16" s="74">
        <f t="shared" si="6"/>
        <v>5</v>
      </c>
      <c r="U16" s="75"/>
      <c r="V16" s="75"/>
      <c r="W16" s="72">
        <f t="shared" si="7"/>
        <v>524.5</v>
      </c>
      <c r="X16" s="76"/>
      <c r="Y16" s="73">
        <f t="shared" si="8"/>
        <v>58.277999999999999</v>
      </c>
      <c r="Z16" s="77" t="s">
        <v>64</v>
      </c>
    </row>
    <row r="17" spans="1:29" s="78" customFormat="1" ht="42" customHeight="1">
      <c r="A17" s="71">
        <f t="shared" si="0"/>
        <v>6</v>
      </c>
      <c r="B17" s="24"/>
      <c r="C17" s="65"/>
      <c r="D17" s="114" t="s">
        <v>218</v>
      </c>
      <c r="E17" s="110" t="s">
        <v>219</v>
      </c>
      <c r="F17" s="149">
        <v>2</v>
      </c>
      <c r="G17" s="237" t="s">
        <v>215</v>
      </c>
      <c r="H17" s="239" t="s">
        <v>216</v>
      </c>
      <c r="I17" s="131" t="s">
        <v>217</v>
      </c>
      <c r="J17" s="131" t="s">
        <v>220</v>
      </c>
      <c r="K17" s="200" t="s">
        <v>233</v>
      </c>
      <c r="L17" s="72">
        <v>176</v>
      </c>
      <c r="M17" s="73">
        <f t="shared" si="1"/>
        <v>58.666666666666664</v>
      </c>
      <c r="N17" s="74">
        <f t="shared" si="2"/>
        <v>6</v>
      </c>
      <c r="O17" s="72">
        <v>164.5</v>
      </c>
      <c r="P17" s="73">
        <f t="shared" si="3"/>
        <v>54.833333333333336</v>
      </c>
      <c r="Q17" s="74">
        <f t="shared" si="4"/>
        <v>5</v>
      </c>
      <c r="R17" s="72">
        <v>174.5</v>
      </c>
      <c r="S17" s="73">
        <f t="shared" si="5"/>
        <v>58.166666666666664</v>
      </c>
      <c r="T17" s="74">
        <f t="shared" si="6"/>
        <v>6</v>
      </c>
      <c r="U17" s="75"/>
      <c r="V17" s="75"/>
      <c r="W17" s="72">
        <f t="shared" si="7"/>
        <v>515</v>
      </c>
      <c r="X17" s="76"/>
      <c r="Y17" s="73">
        <f t="shared" si="8"/>
        <v>57.222000000000001</v>
      </c>
      <c r="Z17" s="77" t="s">
        <v>65</v>
      </c>
    </row>
    <row r="18" spans="1:29" s="25" customFormat="1" ht="49.5" customHeight="1">
      <c r="A18" s="26"/>
      <c r="B18" s="27"/>
      <c r="C18" s="28"/>
      <c r="D18" s="42"/>
      <c r="E18" s="3"/>
      <c r="F18" s="4"/>
      <c r="G18" s="5"/>
      <c r="H18" s="43"/>
      <c r="I18" s="44"/>
      <c r="J18" s="4"/>
      <c r="K18" s="6"/>
      <c r="L18" s="29"/>
      <c r="M18" s="30"/>
      <c r="N18" s="31"/>
      <c r="O18" s="29"/>
      <c r="P18" s="30"/>
      <c r="Q18" s="31"/>
      <c r="R18" s="29"/>
      <c r="S18" s="30"/>
      <c r="T18" s="31"/>
      <c r="U18" s="31"/>
      <c r="V18" s="31"/>
      <c r="W18" s="29"/>
      <c r="X18" s="32"/>
      <c r="Y18" s="30"/>
      <c r="Z18" s="33"/>
    </row>
    <row r="19" spans="1:29" ht="39.75" customHeight="1">
      <c r="A19" s="34"/>
      <c r="B19" s="34"/>
      <c r="C19" s="34"/>
      <c r="D19" s="105" t="s">
        <v>17</v>
      </c>
      <c r="E19" s="105"/>
      <c r="F19" s="105"/>
      <c r="G19" s="105"/>
      <c r="H19" s="106" t="s">
        <v>151</v>
      </c>
      <c r="I19" s="34"/>
      <c r="K19" s="106"/>
      <c r="L19" s="35"/>
      <c r="M19" s="36"/>
      <c r="N19" s="34"/>
      <c r="O19" s="37"/>
      <c r="P19" s="38"/>
      <c r="Q19" s="38"/>
      <c r="R19" s="38"/>
      <c r="S19" s="38"/>
      <c r="T19" s="34"/>
      <c r="U19" s="37"/>
      <c r="V19" s="38"/>
      <c r="W19" s="34"/>
      <c r="X19" s="34"/>
      <c r="Y19" s="34"/>
      <c r="Z19" s="34"/>
      <c r="AA19" s="34"/>
      <c r="AB19" s="38"/>
      <c r="AC19" s="34"/>
    </row>
    <row r="20" spans="1:29" ht="39.75" customHeight="1">
      <c r="A20" s="34"/>
      <c r="B20" s="34"/>
      <c r="C20" s="34"/>
      <c r="D20" s="105"/>
      <c r="E20" s="105"/>
      <c r="F20" s="105"/>
      <c r="G20" s="105"/>
      <c r="H20" s="48"/>
      <c r="I20" s="34"/>
      <c r="K20" s="106"/>
      <c r="L20" s="35"/>
      <c r="M20" s="36"/>
      <c r="N20" s="34"/>
      <c r="O20" s="37"/>
      <c r="P20" s="38"/>
      <c r="Q20" s="38"/>
      <c r="R20" s="38"/>
      <c r="S20" s="38"/>
      <c r="T20" s="34"/>
      <c r="U20" s="37"/>
      <c r="V20" s="38"/>
      <c r="W20" s="34"/>
      <c r="X20" s="34"/>
      <c r="Y20" s="34"/>
      <c r="Z20" s="34"/>
      <c r="AA20" s="34"/>
      <c r="AB20" s="38"/>
      <c r="AC20" s="34"/>
    </row>
    <row r="21" spans="1:29" ht="39.75" customHeight="1">
      <c r="A21" s="34"/>
      <c r="B21" s="34"/>
      <c r="C21" s="34"/>
      <c r="D21" s="105" t="s">
        <v>10</v>
      </c>
      <c r="E21" s="105"/>
      <c r="F21" s="105"/>
      <c r="G21" s="105"/>
      <c r="H21" s="106" t="s">
        <v>150</v>
      </c>
      <c r="I21" s="34"/>
      <c r="K21" s="106"/>
      <c r="L21" s="35"/>
      <c r="M21" s="39"/>
      <c r="O21" s="37"/>
      <c r="P21" s="38"/>
      <c r="Q21" s="38"/>
      <c r="R21" s="38"/>
      <c r="S21" s="38"/>
      <c r="T21" s="34"/>
      <c r="U21" s="37"/>
      <c r="V21" s="38"/>
      <c r="W21" s="34"/>
      <c r="X21" s="34"/>
      <c r="Y21" s="34"/>
      <c r="Z21" s="34"/>
      <c r="AA21" s="34"/>
      <c r="AB21" s="38"/>
      <c r="AC21" s="34"/>
    </row>
  </sheetData>
  <sortState ref="A12:AC17">
    <sortCondition ref="A12:A17"/>
  </sortState>
  <mergeCells count="26">
    <mergeCell ref="A1:Z1"/>
    <mergeCell ref="A2:Z2"/>
    <mergeCell ref="A3:Z3"/>
    <mergeCell ref="A4:Z4"/>
    <mergeCell ref="H10:H11"/>
    <mergeCell ref="I10:I11"/>
    <mergeCell ref="W10:W11"/>
    <mergeCell ref="X10:X11"/>
    <mergeCell ref="A5:Z5"/>
    <mergeCell ref="A6:Z6"/>
    <mergeCell ref="A7:Z7"/>
    <mergeCell ref="A10:A11"/>
    <mergeCell ref="B10:B11"/>
    <mergeCell ref="C10:C11"/>
    <mergeCell ref="Y10:Y11"/>
    <mergeCell ref="Z10:Z11"/>
    <mergeCell ref="V10:V11"/>
    <mergeCell ref="D10:D11"/>
    <mergeCell ref="E10:E11"/>
    <mergeCell ref="F10:F11"/>
    <mergeCell ref="G10:G11"/>
    <mergeCell ref="K10:K11"/>
    <mergeCell ref="L10:N10"/>
    <mergeCell ref="O10:Q10"/>
    <mergeCell ref="R10:T10"/>
    <mergeCell ref="U10:U11"/>
  </mergeCells>
  <phoneticPr fontId="54" type="noConversion"/>
  <conditionalFormatting sqref="G13">
    <cfRule type="timePeriod" dxfId="7" priority="6" stopIfTrue="1" timePeriod="last7Days">
      <formula>AND(TODAY()-FLOOR(G13,1)&lt;=6,FLOOR(G13,1)&lt;=TODAY())</formula>
    </cfRule>
  </conditionalFormatting>
  <conditionalFormatting sqref="G13">
    <cfRule type="timePeriod" dxfId="6" priority="5" timePeriod="thisWeek">
      <formula>AND(TODAY()-ROUNDDOWN(G13,0)&lt;=WEEKDAY(TODAY())-1,ROUNDDOWN(G13,0)-TODAY()&lt;=7-WEEKDAY(TODAY()))</formula>
    </cfRule>
  </conditionalFormatting>
  <conditionalFormatting sqref="G15:G17">
    <cfRule type="timePeriod" dxfId="5" priority="4" stopIfTrue="1" timePeriod="last7Days">
      <formula>AND(TODAY()-FLOOR(G15,1)&lt;=6,FLOOR(G15,1)&lt;=TODAY())</formula>
    </cfRule>
  </conditionalFormatting>
  <conditionalFormatting sqref="G15:G17">
    <cfRule type="timePeriod" dxfId="4" priority="3" timePeriod="thisWeek">
      <formula>AND(TODAY()-ROUNDDOWN(G15,0)&lt;=WEEKDAY(TODAY())-1,ROUNDDOWN(G15,0)-TODAY()&lt;=7-WEEKDAY(TODAY()))</formula>
    </cfRule>
  </conditionalFormatting>
  <conditionalFormatting sqref="G16">
    <cfRule type="timePeriod" dxfId="3" priority="2" stopIfTrue="1" timePeriod="last7Days">
      <formula>AND(TODAY()-FLOOR(G16,1)&lt;=6,FLOOR(G16,1)&lt;=TODAY())</formula>
    </cfRule>
  </conditionalFormatting>
  <conditionalFormatting sqref="G16">
    <cfRule type="timePeriod" dxfId="2" priority="1" timePeriod="thisWeek">
      <formula>AND(TODAY()-ROUNDDOWN(G16,0)&lt;=WEEKDAY(TODAY())-1,ROUNDDOWN(G16,0)-TODAY()&lt;=7-WEEKDAY(TODAY()))</formula>
    </cfRule>
  </conditionalFormatting>
  <pageMargins left="0.59055118110236227" right="0.51181102362204722" top="0.27559055118110237" bottom="0.15748031496062992" header="0.47244094488188981" footer="0.15748031496062992"/>
  <pageSetup paperSize="9" scale="65" orientation="landscape" r:id="rId1"/>
  <headerFooter alignWithMargins="0"/>
  <drawing r:id="rId2"/>
  <legacyDrawing r:id="rId3"/>
  <oleObjects>
    <oleObject progId="Документ Microsoft Office Word" shapeId="15361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L37"/>
  <sheetViews>
    <sheetView view="pageBreakPreview" zoomScaleNormal="100" zoomScaleSheetLayoutView="100" workbookViewId="0">
      <selection activeCell="A21" sqref="A21:D21"/>
    </sheetView>
  </sheetViews>
  <sheetFormatPr defaultColWidth="8.85546875" defaultRowHeight="12.75"/>
  <cols>
    <col min="1" max="1" width="28" style="48" customWidth="1"/>
    <col min="2" max="2" width="19.28515625" style="48" customWidth="1"/>
    <col min="3" max="3" width="12.7109375" style="48" customWidth="1"/>
    <col min="4" max="4" width="25" style="48" customWidth="1"/>
    <col min="5" max="5" width="21.42578125" style="48" customWidth="1"/>
    <col min="6" max="16384" width="8.85546875" style="48"/>
  </cols>
  <sheetData>
    <row r="1" spans="1:12" ht="71.25" customHeight="1">
      <c r="A1" s="296" t="s">
        <v>139</v>
      </c>
      <c r="B1" s="296"/>
      <c r="C1" s="296"/>
      <c r="D1" s="296"/>
      <c r="E1" s="296"/>
      <c r="F1" s="62"/>
      <c r="G1" s="62"/>
      <c r="H1" s="62"/>
      <c r="I1" s="62"/>
      <c r="J1" s="62"/>
      <c r="K1" s="62"/>
      <c r="L1" s="62"/>
    </row>
    <row r="2" spans="1:12" ht="26.25" customHeight="1">
      <c r="A2" s="297" t="s">
        <v>62</v>
      </c>
      <c r="B2" s="297"/>
      <c r="C2" s="297"/>
      <c r="D2" s="297"/>
      <c r="E2" s="297"/>
      <c r="F2" s="47"/>
      <c r="G2" s="47"/>
      <c r="H2" s="47"/>
      <c r="I2" s="47"/>
      <c r="J2" s="47"/>
    </row>
    <row r="3" spans="1:12" ht="22.15" customHeight="1">
      <c r="A3" s="49" t="s">
        <v>28</v>
      </c>
    </row>
    <row r="4" spans="1:12" ht="22.15" customHeight="1">
      <c r="A4" s="169" t="s">
        <v>71</v>
      </c>
      <c r="B4" s="84"/>
      <c r="C4" s="84"/>
      <c r="D4" s="84"/>
      <c r="E4" s="196" t="s">
        <v>72</v>
      </c>
    </row>
    <row r="5" spans="1:12" ht="22.15" customHeight="1">
      <c r="A5" s="51" t="s">
        <v>29</v>
      </c>
      <c r="B5" s="66" t="s">
        <v>30</v>
      </c>
      <c r="C5" s="66" t="s">
        <v>31</v>
      </c>
      <c r="D5" s="66" t="s">
        <v>32</v>
      </c>
      <c r="E5" s="66" t="s">
        <v>33</v>
      </c>
    </row>
    <row r="6" spans="1:12" ht="36.75" customHeight="1">
      <c r="A6" s="52" t="s">
        <v>17</v>
      </c>
      <c r="B6" s="52" t="s">
        <v>132</v>
      </c>
      <c r="C6" s="52" t="s">
        <v>140</v>
      </c>
      <c r="D6" s="52" t="s">
        <v>35</v>
      </c>
      <c r="E6" s="52"/>
    </row>
    <row r="7" spans="1:12" ht="36.75" customHeight="1">
      <c r="A7" s="67" t="s">
        <v>58</v>
      </c>
      <c r="B7" s="52" t="s">
        <v>133</v>
      </c>
      <c r="C7" s="52" t="s">
        <v>141</v>
      </c>
      <c r="D7" s="52" t="s">
        <v>34</v>
      </c>
      <c r="E7" s="66"/>
    </row>
    <row r="8" spans="1:12" ht="36.75" customHeight="1">
      <c r="A8" s="67" t="s">
        <v>58</v>
      </c>
      <c r="B8" s="52" t="s">
        <v>136</v>
      </c>
      <c r="C8" s="52" t="s">
        <v>142</v>
      </c>
      <c r="D8" s="52" t="s">
        <v>35</v>
      </c>
      <c r="E8" s="66"/>
    </row>
    <row r="9" spans="1:12" ht="36.75" customHeight="1">
      <c r="A9" s="67" t="s">
        <v>60</v>
      </c>
      <c r="B9" s="52" t="s">
        <v>134</v>
      </c>
      <c r="C9" s="52" t="s">
        <v>140</v>
      </c>
      <c r="D9" s="52" t="s">
        <v>34</v>
      </c>
      <c r="E9" s="66"/>
    </row>
    <row r="10" spans="1:12" ht="36.75" customHeight="1">
      <c r="A10" s="67" t="s">
        <v>272</v>
      </c>
      <c r="B10" s="52" t="s">
        <v>293</v>
      </c>
      <c r="C10" s="52" t="s">
        <v>273</v>
      </c>
      <c r="D10" s="52" t="s">
        <v>35</v>
      </c>
      <c r="E10" s="66"/>
    </row>
    <row r="11" spans="1:12" s="79" customFormat="1" ht="36.75" customHeight="1">
      <c r="A11" s="67" t="s">
        <v>44</v>
      </c>
      <c r="B11" s="52" t="s">
        <v>135</v>
      </c>
      <c r="C11" s="52" t="s">
        <v>142</v>
      </c>
      <c r="D11" s="52" t="s">
        <v>35</v>
      </c>
      <c r="E11" s="66"/>
    </row>
    <row r="12" spans="1:12" ht="36.75" customHeight="1">
      <c r="A12" s="67" t="s">
        <v>10</v>
      </c>
      <c r="B12" s="52" t="s">
        <v>41</v>
      </c>
      <c r="C12" s="52" t="s">
        <v>141</v>
      </c>
      <c r="D12" s="52" t="s">
        <v>35</v>
      </c>
      <c r="E12" s="66"/>
    </row>
    <row r="13" spans="1:12" ht="36.75" customHeight="1">
      <c r="A13" s="67" t="s">
        <v>55</v>
      </c>
      <c r="B13" s="52" t="s">
        <v>137</v>
      </c>
      <c r="C13" s="52" t="s">
        <v>141</v>
      </c>
      <c r="D13" s="52" t="s">
        <v>35</v>
      </c>
      <c r="E13" s="66"/>
    </row>
    <row r="14" spans="1:12" ht="36.75" customHeight="1">
      <c r="A14" s="67" t="s">
        <v>36</v>
      </c>
      <c r="B14" s="52" t="s">
        <v>91</v>
      </c>
      <c r="C14" s="52"/>
      <c r="D14" s="52" t="s">
        <v>35</v>
      </c>
      <c r="E14" s="66"/>
    </row>
    <row r="17" spans="1:12">
      <c r="A17" s="1"/>
      <c r="B17" s="2"/>
      <c r="C17" s="1"/>
      <c r="D17" s="1"/>
      <c r="E17" s="1"/>
    </row>
    <row r="18" spans="1:12">
      <c r="A18" s="1" t="s">
        <v>38</v>
      </c>
      <c r="B18" s="2"/>
      <c r="C18" s="106" t="s">
        <v>151</v>
      </c>
      <c r="D18" s="106"/>
      <c r="E18" s="1"/>
    </row>
    <row r="19" spans="1:12" ht="17.45" customHeight="1">
      <c r="A19" s="1"/>
      <c r="B19" s="2"/>
      <c r="D19" s="1"/>
      <c r="E19" s="1"/>
    </row>
    <row r="20" spans="1:12" ht="84.75" customHeight="1">
      <c r="A20" s="296" t="s">
        <v>139</v>
      </c>
      <c r="B20" s="296"/>
      <c r="C20" s="296"/>
      <c r="D20" s="296"/>
      <c r="E20" s="62"/>
      <c r="F20" s="62"/>
      <c r="G20" s="62"/>
      <c r="H20" s="62"/>
      <c r="I20" s="62"/>
      <c r="J20" s="62"/>
      <c r="K20" s="62"/>
      <c r="L20" s="62"/>
    </row>
    <row r="21" spans="1:12" ht="26.25" customHeight="1">
      <c r="A21" s="297" t="s">
        <v>62</v>
      </c>
      <c r="B21" s="297"/>
      <c r="C21" s="297"/>
      <c r="D21" s="297"/>
      <c r="E21" s="197"/>
      <c r="F21" s="47"/>
      <c r="G21" s="47"/>
      <c r="H21" s="47"/>
      <c r="I21" s="47"/>
      <c r="J21" s="47"/>
    </row>
    <row r="22" spans="1:12" ht="22.15" customHeight="1">
      <c r="A22" s="298" t="s">
        <v>45</v>
      </c>
      <c r="B22" s="298"/>
      <c r="C22" s="298"/>
      <c r="D22" s="298"/>
    </row>
    <row r="23" spans="1:12" ht="33" customHeight="1">
      <c r="A23" s="169" t="s">
        <v>71</v>
      </c>
      <c r="B23" s="83"/>
      <c r="C23" s="83"/>
      <c r="D23" s="196" t="s">
        <v>72</v>
      </c>
      <c r="E23" s="64"/>
    </row>
    <row r="24" spans="1:12" ht="30" customHeight="1">
      <c r="A24" s="51" t="s">
        <v>29</v>
      </c>
      <c r="B24" s="113" t="s">
        <v>30</v>
      </c>
      <c r="C24" s="113" t="s">
        <v>31</v>
      </c>
      <c r="D24" s="113" t="s">
        <v>32</v>
      </c>
    </row>
    <row r="25" spans="1:12" ht="31.5" customHeight="1">
      <c r="A25" s="52" t="s">
        <v>17</v>
      </c>
      <c r="B25" s="52" t="s">
        <v>132</v>
      </c>
      <c r="C25" s="52" t="s">
        <v>140</v>
      </c>
      <c r="D25" s="52" t="s">
        <v>35</v>
      </c>
    </row>
    <row r="26" spans="1:12" ht="31.5" customHeight="1">
      <c r="A26" s="67" t="s">
        <v>58</v>
      </c>
      <c r="B26" s="52" t="s">
        <v>133</v>
      </c>
      <c r="C26" s="52" t="s">
        <v>141</v>
      </c>
      <c r="D26" s="52" t="s">
        <v>34</v>
      </c>
    </row>
    <row r="27" spans="1:12" ht="31.5" customHeight="1">
      <c r="A27" s="67" t="s">
        <v>58</v>
      </c>
      <c r="B27" s="52" t="s">
        <v>136</v>
      </c>
      <c r="C27" s="52" t="s">
        <v>142</v>
      </c>
      <c r="D27" s="52" t="s">
        <v>35</v>
      </c>
    </row>
    <row r="28" spans="1:12" ht="31.5" customHeight="1">
      <c r="A28" s="67" t="s">
        <v>58</v>
      </c>
      <c r="B28" s="52" t="s">
        <v>134</v>
      </c>
      <c r="C28" s="52" t="s">
        <v>140</v>
      </c>
      <c r="D28" s="52" t="s">
        <v>34</v>
      </c>
    </row>
    <row r="29" spans="1:12" s="79" customFormat="1" ht="31.5" customHeight="1">
      <c r="A29" s="67" t="s">
        <v>44</v>
      </c>
      <c r="B29" s="52" t="s">
        <v>135</v>
      </c>
      <c r="C29" s="52" t="s">
        <v>142</v>
      </c>
      <c r="D29" s="52" t="s">
        <v>35</v>
      </c>
    </row>
    <row r="30" spans="1:12" s="79" customFormat="1" ht="31.5" customHeight="1">
      <c r="A30" s="67" t="s">
        <v>10</v>
      </c>
      <c r="B30" s="52" t="s">
        <v>41</v>
      </c>
      <c r="C30" s="52" t="s">
        <v>141</v>
      </c>
      <c r="D30" s="52" t="s">
        <v>35</v>
      </c>
    </row>
    <row r="31" spans="1:12" ht="31.5" customHeight="1">
      <c r="A31" s="67" t="s">
        <v>55</v>
      </c>
      <c r="B31" s="52" t="s">
        <v>137</v>
      </c>
      <c r="C31" s="52" t="s">
        <v>141</v>
      </c>
      <c r="D31" s="52" t="s">
        <v>35</v>
      </c>
    </row>
    <row r="32" spans="1:12" ht="31.5" customHeight="1">
      <c r="A32" s="67" t="s">
        <v>138</v>
      </c>
      <c r="B32" s="52" t="s">
        <v>134</v>
      </c>
      <c r="C32" s="52" t="s">
        <v>140</v>
      </c>
      <c r="D32" s="52" t="s">
        <v>34</v>
      </c>
    </row>
    <row r="33" spans="1:5" ht="31.5" customHeight="1">
      <c r="A33" s="67" t="s">
        <v>36</v>
      </c>
      <c r="B33" s="52" t="s">
        <v>91</v>
      </c>
      <c r="C33" s="52"/>
      <c r="D33" s="52" t="s">
        <v>35</v>
      </c>
    </row>
    <row r="34" spans="1:5" ht="36" customHeight="1">
      <c r="A34" s="1"/>
      <c r="B34" s="2"/>
      <c r="C34" s="106"/>
      <c r="D34" s="1"/>
      <c r="E34" s="1"/>
    </row>
    <row r="35" spans="1:5" ht="36" customHeight="1">
      <c r="A35" s="1" t="s">
        <v>38</v>
      </c>
      <c r="B35" s="7"/>
      <c r="C35" s="106" t="s">
        <v>151</v>
      </c>
      <c r="D35" s="7"/>
      <c r="E35" s="1"/>
    </row>
    <row r="36" spans="1:5" ht="36" customHeight="1"/>
    <row r="37" spans="1:5" ht="36" customHeight="1">
      <c r="A37" s="105" t="s">
        <v>10</v>
      </c>
      <c r="B37" s="105"/>
      <c r="C37" s="106" t="s">
        <v>150</v>
      </c>
      <c r="D37" s="105"/>
      <c r="E37" s="106"/>
    </row>
  </sheetData>
  <mergeCells count="5">
    <mergeCell ref="A1:E1"/>
    <mergeCell ref="A2:E2"/>
    <mergeCell ref="A22:D22"/>
    <mergeCell ref="A20:D20"/>
    <mergeCell ref="A21:D21"/>
  </mergeCells>
  <phoneticPr fontId="0" type="noConversion"/>
  <pageMargins left="0.78740157480314965" right="0.43307086614173229" top="0.35433070866141736" bottom="0.74803149606299213" header="0.31496062992125984" footer="0.31496062992125984"/>
  <pageSetup paperSize="9" scale="85" orientation="portrait" r:id="rId1"/>
  <rowBreaks count="1" manualBreakCount="1">
    <brk id="1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4"/>
  <sheetViews>
    <sheetView view="pageBreakPreview" zoomScaleNormal="100" zoomScaleSheetLayoutView="70" workbookViewId="0">
      <selection sqref="A1:L1"/>
    </sheetView>
  </sheetViews>
  <sheetFormatPr defaultRowHeight="12.75"/>
  <cols>
    <col min="1" max="1" width="5.5703125" style="45" customWidth="1"/>
    <col min="2" max="3" width="4.28515625" style="45" hidden="1" customWidth="1"/>
    <col min="4" max="4" width="21.85546875" style="301" customWidth="1"/>
    <col min="5" max="5" width="10.7109375" style="301" customWidth="1"/>
    <col min="6" max="6" width="6.28515625" style="301" customWidth="1"/>
    <col min="7" max="7" width="36.28515625" style="301" customWidth="1"/>
    <col min="8" max="8" width="10.85546875" style="301" customWidth="1"/>
    <col min="9" max="10" width="16.42578125" style="46" customWidth="1"/>
    <col min="11" max="11" width="25.140625" style="306" customWidth="1"/>
    <col min="12" max="12" width="14.140625" style="305" customWidth="1"/>
    <col min="13" max="16384" width="9.140625" style="301"/>
  </cols>
  <sheetData>
    <row r="1" spans="1:12" s="54" customFormat="1" ht="71.25" customHeight="1">
      <c r="A1" s="242" t="s">
        <v>286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300"/>
    </row>
    <row r="2" spans="1:12" s="54" customFormat="1" ht="43.5" customHeight="1">
      <c r="A2" s="243" t="s">
        <v>289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</row>
    <row r="3" spans="1:12" ht="25.5" customHeight="1">
      <c r="A3" s="240" t="s">
        <v>62</v>
      </c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</row>
    <row r="4" spans="1:12" s="59" customFormat="1" ht="15" customHeight="1">
      <c r="A4" s="241" t="s">
        <v>0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  <c r="L4" s="241"/>
    </row>
    <row r="5" spans="1:12" s="159" customFormat="1" ht="17.25" customHeight="1">
      <c r="A5" s="157" t="s">
        <v>71</v>
      </c>
      <c r="B5" s="55"/>
      <c r="C5" s="55"/>
      <c r="D5" s="56"/>
      <c r="E5" s="56"/>
      <c r="F5" s="56"/>
      <c r="G5" s="57"/>
      <c r="H5" s="57"/>
      <c r="I5" s="58"/>
      <c r="J5" s="58"/>
      <c r="K5" s="125"/>
      <c r="L5" s="158" t="s">
        <v>72</v>
      </c>
    </row>
    <row r="6" spans="1:12" s="63" customFormat="1" ht="57.75" customHeight="1">
      <c r="A6" s="60" t="s">
        <v>1</v>
      </c>
      <c r="B6" s="60" t="s">
        <v>2</v>
      </c>
      <c r="C6" s="60" t="s">
        <v>13</v>
      </c>
      <c r="D6" s="61" t="s">
        <v>11</v>
      </c>
      <c r="E6" s="61" t="s">
        <v>3</v>
      </c>
      <c r="F6" s="60" t="s">
        <v>14</v>
      </c>
      <c r="G6" s="61" t="s">
        <v>12</v>
      </c>
      <c r="H6" s="61" t="s">
        <v>3</v>
      </c>
      <c r="I6" s="61" t="s">
        <v>4</v>
      </c>
      <c r="J6" s="122" t="s">
        <v>5</v>
      </c>
      <c r="K6" s="61" t="s">
        <v>6</v>
      </c>
      <c r="L6" s="61" t="s">
        <v>7</v>
      </c>
    </row>
    <row r="7" spans="1:12" s="68" customFormat="1" ht="40.5" customHeight="1">
      <c r="A7" s="101">
        <v>1</v>
      </c>
      <c r="B7" s="123"/>
      <c r="C7" s="123"/>
      <c r="D7" s="141" t="s">
        <v>159</v>
      </c>
      <c r="E7" s="117" t="s">
        <v>67</v>
      </c>
      <c r="F7" s="118" t="s">
        <v>8</v>
      </c>
      <c r="G7" s="119" t="s">
        <v>172</v>
      </c>
      <c r="H7" s="117" t="s">
        <v>160</v>
      </c>
      <c r="I7" s="118" t="s">
        <v>162</v>
      </c>
      <c r="J7" s="118" t="s">
        <v>153</v>
      </c>
      <c r="K7" s="120" t="s">
        <v>92</v>
      </c>
      <c r="L7" s="148" t="s">
        <v>37</v>
      </c>
    </row>
    <row r="8" spans="1:12" s="63" customFormat="1" ht="40.5" customHeight="1">
      <c r="A8" s="101">
        <v>2</v>
      </c>
      <c r="B8" s="123"/>
      <c r="C8" s="123"/>
      <c r="D8" s="141" t="s">
        <v>124</v>
      </c>
      <c r="E8" s="117"/>
      <c r="F8" s="118" t="s">
        <v>8</v>
      </c>
      <c r="G8" s="119" t="s">
        <v>113</v>
      </c>
      <c r="H8" s="117" t="s">
        <v>111</v>
      </c>
      <c r="I8" s="118" t="s">
        <v>112</v>
      </c>
      <c r="J8" s="118" t="s">
        <v>98</v>
      </c>
      <c r="K8" s="120" t="s">
        <v>92</v>
      </c>
      <c r="L8" s="148" t="s">
        <v>37</v>
      </c>
    </row>
    <row r="9" spans="1:12" s="63" customFormat="1" ht="40.5" customHeight="1">
      <c r="A9" s="101">
        <v>3</v>
      </c>
      <c r="B9" s="123"/>
      <c r="C9" s="123"/>
      <c r="D9" s="141" t="s">
        <v>193</v>
      </c>
      <c r="E9" s="117"/>
      <c r="F9" s="118" t="s">
        <v>8</v>
      </c>
      <c r="G9" s="102" t="s">
        <v>188</v>
      </c>
      <c r="H9" s="100" t="s">
        <v>77</v>
      </c>
      <c r="I9" s="101" t="s">
        <v>78</v>
      </c>
      <c r="J9" s="118" t="s">
        <v>78</v>
      </c>
      <c r="K9" s="112" t="s">
        <v>92</v>
      </c>
      <c r="L9" s="148" t="s">
        <v>37</v>
      </c>
    </row>
    <row r="10" spans="1:12" s="63" customFormat="1" ht="40.5" customHeight="1">
      <c r="A10" s="101">
        <v>4</v>
      </c>
      <c r="B10" s="123"/>
      <c r="C10" s="123"/>
      <c r="D10" s="141" t="s">
        <v>181</v>
      </c>
      <c r="E10" s="117"/>
      <c r="F10" s="118" t="s">
        <v>8</v>
      </c>
      <c r="G10" s="119" t="s">
        <v>102</v>
      </c>
      <c r="H10" s="117" t="s">
        <v>96</v>
      </c>
      <c r="I10" s="118" t="s">
        <v>97</v>
      </c>
      <c r="J10" s="118" t="s">
        <v>98</v>
      </c>
      <c r="K10" s="112" t="s">
        <v>92</v>
      </c>
      <c r="L10" s="148" t="s">
        <v>37</v>
      </c>
    </row>
    <row r="11" spans="1:12" s="68" customFormat="1" ht="40.5" customHeight="1">
      <c r="A11" s="101">
        <v>5</v>
      </c>
      <c r="B11" s="123"/>
      <c r="C11" s="123"/>
      <c r="D11" s="114" t="s">
        <v>200</v>
      </c>
      <c r="E11" s="110" t="s">
        <v>207</v>
      </c>
      <c r="F11" s="111" t="s">
        <v>8</v>
      </c>
      <c r="G11" s="109" t="s">
        <v>201</v>
      </c>
      <c r="H11" s="110" t="s">
        <v>198</v>
      </c>
      <c r="I11" s="111" t="s">
        <v>110</v>
      </c>
      <c r="J11" s="111" t="s">
        <v>199</v>
      </c>
      <c r="K11" s="111" t="s">
        <v>202</v>
      </c>
      <c r="L11" s="148" t="s">
        <v>37</v>
      </c>
    </row>
    <row r="12" spans="1:12" s="63" customFormat="1" ht="40.5" customHeight="1">
      <c r="A12" s="101">
        <v>6</v>
      </c>
      <c r="B12" s="123"/>
      <c r="C12" s="123"/>
      <c r="D12" s="114" t="s">
        <v>208</v>
      </c>
      <c r="E12" s="110" t="s">
        <v>209</v>
      </c>
      <c r="F12" s="111" t="s">
        <v>8</v>
      </c>
      <c r="G12" s="109" t="s">
        <v>221</v>
      </c>
      <c r="H12" s="110" t="s">
        <v>210</v>
      </c>
      <c r="I12" s="111" t="s">
        <v>211</v>
      </c>
      <c r="J12" s="111" t="s">
        <v>212</v>
      </c>
      <c r="K12" s="200" t="s">
        <v>265</v>
      </c>
      <c r="L12" s="148" t="s">
        <v>37</v>
      </c>
    </row>
    <row r="13" spans="1:12" s="63" customFormat="1" ht="40.5" customHeight="1">
      <c r="A13" s="101">
        <v>7</v>
      </c>
      <c r="B13" s="123"/>
      <c r="C13" s="123"/>
      <c r="D13" s="141" t="s">
        <v>195</v>
      </c>
      <c r="E13" s="117"/>
      <c r="F13" s="118" t="s">
        <v>8</v>
      </c>
      <c r="G13" s="102" t="s">
        <v>188</v>
      </c>
      <c r="H13" s="100" t="s">
        <v>77</v>
      </c>
      <c r="I13" s="101" t="s">
        <v>78</v>
      </c>
      <c r="J13" s="118" t="s">
        <v>78</v>
      </c>
      <c r="K13" s="112" t="s">
        <v>92</v>
      </c>
      <c r="L13" s="148" t="s">
        <v>37</v>
      </c>
    </row>
    <row r="14" spans="1:12" s="63" customFormat="1" ht="40.5" customHeight="1">
      <c r="A14" s="101">
        <v>8</v>
      </c>
      <c r="B14" s="123"/>
      <c r="C14" s="123"/>
      <c r="D14" s="138" t="s">
        <v>240</v>
      </c>
      <c r="E14" s="117" t="s">
        <v>81</v>
      </c>
      <c r="F14" s="131" t="s">
        <v>8</v>
      </c>
      <c r="G14" s="160" t="s">
        <v>241</v>
      </c>
      <c r="H14" s="133" t="s">
        <v>82</v>
      </c>
      <c r="I14" s="131" t="s">
        <v>83</v>
      </c>
      <c r="J14" s="131" t="s">
        <v>83</v>
      </c>
      <c r="K14" s="139" t="s">
        <v>92</v>
      </c>
      <c r="L14" s="148" t="s">
        <v>37</v>
      </c>
    </row>
    <row r="15" spans="1:12" s="63" customFormat="1" ht="40.5" customHeight="1">
      <c r="A15" s="101">
        <v>9</v>
      </c>
      <c r="B15" s="108"/>
      <c r="C15" s="108"/>
      <c r="D15" s="141" t="s">
        <v>182</v>
      </c>
      <c r="E15" s="117"/>
      <c r="F15" s="118" t="s">
        <v>8</v>
      </c>
      <c r="G15" s="119" t="s">
        <v>184</v>
      </c>
      <c r="H15" s="117" t="s">
        <v>88</v>
      </c>
      <c r="I15" s="118" t="s">
        <v>79</v>
      </c>
      <c r="J15" s="118" t="s">
        <v>78</v>
      </c>
      <c r="K15" s="112" t="s">
        <v>183</v>
      </c>
      <c r="L15" s="148" t="s">
        <v>37</v>
      </c>
    </row>
    <row r="16" spans="1:12" s="63" customFormat="1" ht="40.5" customHeight="1">
      <c r="A16" s="101">
        <v>10</v>
      </c>
      <c r="B16" s="123"/>
      <c r="C16" s="123"/>
      <c r="D16" s="141" t="s">
        <v>177</v>
      </c>
      <c r="E16" s="117"/>
      <c r="F16" s="101" t="s">
        <v>8</v>
      </c>
      <c r="G16" s="119" t="s">
        <v>180</v>
      </c>
      <c r="H16" s="117" t="s">
        <v>178</v>
      </c>
      <c r="I16" s="118" t="s">
        <v>179</v>
      </c>
      <c r="J16" s="118" t="s">
        <v>98</v>
      </c>
      <c r="K16" s="120" t="s">
        <v>92</v>
      </c>
      <c r="L16" s="148" t="s">
        <v>37</v>
      </c>
    </row>
    <row r="17" spans="1:12" s="63" customFormat="1" ht="40.5" customHeight="1">
      <c r="A17" s="101">
        <v>11</v>
      </c>
      <c r="B17" s="123"/>
      <c r="C17" s="123"/>
      <c r="D17" s="141" t="s">
        <v>101</v>
      </c>
      <c r="E17" s="117"/>
      <c r="F17" s="118" t="s">
        <v>8</v>
      </c>
      <c r="G17" s="119" t="s">
        <v>102</v>
      </c>
      <c r="H17" s="117" t="s">
        <v>96</v>
      </c>
      <c r="I17" s="118" t="s">
        <v>97</v>
      </c>
      <c r="J17" s="118" t="s">
        <v>98</v>
      </c>
      <c r="K17" s="112" t="s">
        <v>92</v>
      </c>
      <c r="L17" s="148" t="s">
        <v>37</v>
      </c>
    </row>
    <row r="18" spans="1:12" s="63" customFormat="1" ht="40.5" customHeight="1">
      <c r="A18" s="101">
        <v>12</v>
      </c>
      <c r="B18" s="123"/>
      <c r="C18" s="123"/>
      <c r="D18" s="138" t="s">
        <v>158</v>
      </c>
      <c r="E18" s="117" t="s">
        <v>164</v>
      </c>
      <c r="F18" s="131" t="s">
        <v>8</v>
      </c>
      <c r="G18" s="102" t="s">
        <v>170</v>
      </c>
      <c r="H18" s="85" t="s">
        <v>171</v>
      </c>
      <c r="I18" s="86" t="s">
        <v>68</v>
      </c>
      <c r="J18" s="118" t="s">
        <v>66</v>
      </c>
      <c r="K18" s="139" t="s">
        <v>92</v>
      </c>
      <c r="L18" s="148" t="s">
        <v>37</v>
      </c>
    </row>
    <row r="19" spans="1:12" s="63" customFormat="1" ht="40.5" customHeight="1">
      <c r="A19" s="101">
        <v>13</v>
      </c>
      <c r="B19" s="123"/>
      <c r="C19" s="123"/>
      <c r="D19" s="141" t="s">
        <v>116</v>
      </c>
      <c r="E19" s="117"/>
      <c r="F19" s="118" t="s">
        <v>8</v>
      </c>
      <c r="G19" s="119" t="s">
        <v>121</v>
      </c>
      <c r="H19" s="117" t="s">
        <v>119</v>
      </c>
      <c r="I19" s="118" t="s">
        <v>120</v>
      </c>
      <c r="J19" s="118" t="s">
        <v>118</v>
      </c>
      <c r="K19" s="120" t="s">
        <v>92</v>
      </c>
      <c r="L19" s="148" t="s">
        <v>37</v>
      </c>
    </row>
    <row r="20" spans="1:12" s="63" customFormat="1" ht="40.5" customHeight="1">
      <c r="A20" s="101">
        <v>14</v>
      </c>
      <c r="B20" s="123"/>
      <c r="C20" s="123"/>
      <c r="D20" s="141" t="s">
        <v>161</v>
      </c>
      <c r="E20" s="117"/>
      <c r="F20" s="118" t="s">
        <v>8</v>
      </c>
      <c r="G20" s="119" t="s">
        <v>172</v>
      </c>
      <c r="H20" s="117" t="s">
        <v>160</v>
      </c>
      <c r="I20" s="118" t="s">
        <v>162</v>
      </c>
      <c r="J20" s="118" t="s">
        <v>153</v>
      </c>
      <c r="K20" s="120" t="s">
        <v>92</v>
      </c>
      <c r="L20" s="148" t="s">
        <v>37</v>
      </c>
    </row>
    <row r="21" spans="1:12" s="63" customFormat="1" ht="40.5" customHeight="1">
      <c r="A21" s="101">
        <v>15</v>
      </c>
      <c r="B21" s="123"/>
      <c r="C21" s="123"/>
      <c r="D21" s="201" t="s">
        <v>203</v>
      </c>
      <c r="E21" s="69" t="s">
        <v>204</v>
      </c>
      <c r="F21" s="203" t="s">
        <v>8</v>
      </c>
      <c r="G21" s="204" t="s">
        <v>296</v>
      </c>
      <c r="H21" s="205" t="s">
        <v>205</v>
      </c>
      <c r="I21" s="206" t="s">
        <v>206</v>
      </c>
      <c r="J21" s="207" t="s">
        <v>199</v>
      </c>
      <c r="K21" s="200" t="s">
        <v>267</v>
      </c>
      <c r="L21" s="148" t="s">
        <v>37</v>
      </c>
    </row>
    <row r="22" spans="1:12" s="63" customFormat="1" ht="40.5" customHeight="1">
      <c r="A22" s="101">
        <v>16</v>
      </c>
      <c r="B22" s="108"/>
      <c r="C22" s="108"/>
      <c r="D22" s="141" t="s">
        <v>189</v>
      </c>
      <c r="E22" s="117"/>
      <c r="F22" s="118" t="s">
        <v>8</v>
      </c>
      <c r="G22" s="102" t="s">
        <v>188</v>
      </c>
      <c r="H22" s="100" t="s">
        <v>77</v>
      </c>
      <c r="I22" s="101" t="s">
        <v>78</v>
      </c>
      <c r="J22" s="118" t="s">
        <v>78</v>
      </c>
      <c r="K22" s="112" t="s">
        <v>92</v>
      </c>
      <c r="L22" s="148" t="s">
        <v>37</v>
      </c>
    </row>
    <row r="23" spans="1:12" s="63" customFormat="1" ht="40.5" customHeight="1">
      <c r="A23" s="101">
        <v>17</v>
      </c>
      <c r="B23" s="123"/>
      <c r="C23" s="123"/>
      <c r="D23" s="141" t="s">
        <v>190</v>
      </c>
      <c r="E23" s="117"/>
      <c r="F23" s="118" t="s">
        <v>8</v>
      </c>
      <c r="G23" s="119" t="s">
        <v>185</v>
      </c>
      <c r="H23" s="117" t="s">
        <v>186</v>
      </c>
      <c r="I23" s="118" t="s">
        <v>187</v>
      </c>
      <c r="J23" s="234" t="s">
        <v>78</v>
      </c>
      <c r="K23" s="112" t="s">
        <v>183</v>
      </c>
      <c r="L23" s="148" t="s">
        <v>37</v>
      </c>
    </row>
    <row r="24" spans="1:12" s="63" customFormat="1" ht="40.5" customHeight="1">
      <c r="A24" s="101">
        <v>18</v>
      </c>
      <c r="B24" s="123"/>
      <c r="C24" s="123"/>
      <c r="D24" s="88" t="s">
        <v>238</v>
      </c>
      <c r="E24" s="100" t="s">
        <v>239</v>
      </c>
      <c r="F24" s="101" t="s">
        <v>8</v>
      </c>
      <c r="G24" s="102" t="s">
        <v>270</v>
      </c>
      <c r="H24" s="100" t="s">
        <v>84</v>
      </c>
      <c r="I24" s="101" t="s">
        <v>85</v>
      </c>
      <c r="J24" s="101" t="s">
        <v>83</v>
      </c>
      <c r="K24" s="112" t="s">
        <v>92</v>
      </c>
      <c r="L24" s="148" t="s">
        <v>37</v>
      </c>
    </row>
    <row r="25" spans="1:12" s="63" customFormat="1" ht="40.5" customHeight="1">
      <c r="A25" s="101">
        <v>19</v>
      </c>
      <c r="B25" s="123"/>
      <c r="C25" s="123"/>
      <c r="D25" s="88" t="s">
        <v>252</v>
      </c>
      <c r="E25" s="100" t="s">
        <v>257</v>
      </c>
      <c r="F25" s="101" t="s">
        <v>8</v>
      </c>
      <c r="G25" s="135" t="s">
        <v>244</v>
      </c>
      <c r="H25" s="210" t="s">
        <v>245</v>
      </c>
      <c r="I25" s="111" t="s">
        <v>246</v>
      </c>
      <c r="J25" s="70" t="s">
        <v>248</v>
      </c>
      <c r="K25" s="112" t="s">
        <v>266</v>
      </c>
      <c r="L25" s="148" t="s">
        <v>37</v>
      </c>
    </row>
    <row r="26" spans="1:12" s="63" customFormat="1" ht="40.5" customHeight="1">
      <c r="A26" s="101">
        <v>20</v>
      </c>
      <c r="B26" s="108"/>
      <c r="C26" s="108"/>
      <c r="D26" s="141" t="s">
        <v>191</v>
      </c>
      <c r="E26" s="117" t="s">
        <v>192</v>
      </c>
      <c r="F26" s="118" t="s">
        <v>8</v>
      </c>
      <c r="G26" s="119" t="s">
        <v>269</v>
      </c>
      <c r="H26" s="117" t="s">
        <v>186</v>
      </c>
      <c r="I26" s="118" t="s">
        <v>187</v>
      </c>
      <c r="J26" s="118" t="s">
        <v>78</v>
      </c>
      <c r="K26" s="112" t="s">
        <v>92</v>
      </c>
      <c r="L26" s="148" t="s">
        <v>37</v>
      </c>
    </row>
    <row r="27" spans="1:12" s="63" customFormat="1" ht="40.5" customHeight="1">
      <c r="A27" s="101">
        <v>21</v>
      </c>
      <c r="B27" s="123"/>
      <c r="C27" s="123"/>
      <c r="D27" s="141" t="s">
        <v>154</v>
      </c>
      <c r="E27" s="117" t="s">
        <v>155</v>
      </c>
      <c r="F27" s="118" t="s">
        <v>8</v>
      </c>
      <c r="G27" s="102" t="s">
        <v>222</v>
      </c>
      <c r="H27" s="100" t="s">
        <v>223</v>
      </c>
      <c r="I27" s="101" t="s">
        <v>79</v>
      </c>
      <c r="J27" s="118" t="s">
        <v>66</v>
      </c>
      <c r="K27" s="112" t="s">
        <v>92</v>
      </c>
      <c r="L27" s="148" t="s">
        <v>37</v>
      </c>
    </row>
    <row r="28" spans="1:12" s="63" customFormat="1" ht="40.5" customHeight="1">
      <c r="A28" s="101">
        <v>22</v>
      </c>
      <c r="B28" s="123"/>
      <c r="C28" s="123"/>
      <c r="D28" s="141" t="s">
        <v>99</v>
      </c>
      <c r="E28" s="117"/>
      <c r="F28" s="118" t="s">
        <v>8</v>
      </c>
      <c r="G28" s="119" t="s">
        <v>100</v>
      </c>
      <c r="H28" s="117" t="s">
        <v>93</v>
      </c>
      <c r="I28" s="118" t="s">
        <v>94</v>
      </c>
      <c r="J28" s="118" t="s">
        <v>95</v>
      </c>
      <c r="K28" s="112" t="s">
        <v>92</v>
      </c>
      <c r="L28" s="148" t="s">
        <v>37</v>
      </c>
    </row>
    <row r="29" spans="1:12" ht="53.25" customHeight="1">
      <c r="A29" s="81"/>
      <c r="D29" s="305"/>
      <c r="E29" s="305"/>
      <c r="F29" s="305"/>
      <c r="G29" s="305"/>
      <c r="H29" s="305"/>
      <c r="I29" s="82"/>
      <c r="J29" s="82"/>
    </row>
    <row r="30" spans="1:12" s="105" customFormat="1" ht="18.75" customHeight="1">
      <c r="A30" s="104"/>
      <c r="D30" s="105" t="s">
        <v>17</v>
      </c>
      <c r="H30" s="106" t="s">
        <v>151</v>
      </c>
      <c r="I30" s="107"/>
      <c r="J30" s="225"/>
      <c r="K30" s="153"/>
      <c r="L30" s="153"/>
    </row>
    <row r="31" spans="1:12" s="105" customFormat="1" ht="42" customHeight="1">
      <c r="A31" s="104"/>
      <c r="H31" s="79"/>
      <c r="I31" s="107"/>
      <c r="J31" s="225"/>
      <c r="K31" s="153"/>
      <c r="L31" s="153"/>
    </row>
    <row r="32" spans="1:12" s="105" customFormat="1" ht="18.75" customHeight="1">
      <c r="A32" s="104"/>
      <c r="D32" s="105" t="s">
        <v>10</v>
      </c>
      <c r="H32" s="106" t="s">
        <v>150</v>
      </c>
      <c r="I32" s="107"/>
      <c r="J32" s="225"/>
      <c r="K32" s="153"/>
      <c r="L32" s="153"/>
    </row>
    <row r="33" spans="1:12" s="105" customFormat="1" ht="42.75" customHeight="1">
      <c r="A33" s="104"/>
      <c r="H33" s="106"/>
      <c r="I33" s="107"/>
      <c r="J33" s="225"/>
      <c r="K33" s="153"/>
      <c r="L33" s="153"/>
    </row>
    <row r="34" spans="1:12" s="105" customFormat="1" ht="18.75" customHeight="1">
      <c r="A34" s="104"/>
      <c r="D34" s="105" t="s">
        <v>36</v>
      </c>
      <c r="H34" s="107" t="s">
        <v>91</v>
      </c>
      <c r="I34" s="107"/>
      <c r="J34" s="225"/>
      <c r="K34" s="153"/>
      <c r="L34" s="153"/>
    </row>
  </sheetData>
  <protectedRanges>
    <protectedRange sqref="K21:K22" name="Диапазон1_3_1_1_3_11_1_1_3_1_3_1_1_1_1_3_2_1_1_6_3_1"/>
    <protectedRange sqref="K25:K26" name="Диапазон1_3_1_1_3_11_1_1_3_1_3_1_1_1_1_3_2_1_1_6_3_1_3"/>
  </protectedRanges>
  <sortState ref="A7:L28">
    <sortCondition ref="D7:D28"/>
  </sortState>
  <mergeCells count="4">
    <mergeCell ref="A1:L1"/>
    <mergeCell ref="A2:L2"/>
    <mergeCell ref="A3:L3"/>
    <mergeCell ref="A4:L4"/>
  </mergeCells>
  <conditionalFormatting sqref="G25 G14:H14 G10:H10 G20:H20 G27:G28">
    <cfRule type="timePeriod" dxfId="11" priority="8" stopIfTrue="1" timePeriod="last7Days">
      <formula>AND(TODAY()-FLOOR(G10,1)&lt;=6,FLOOR(G10,1)&lt;=TODAY())</formula>
    </cfRule>
  </conditionalFormatting>
  <conditionalFormatting sqref="G25 G14:H14 G10:H10 G20:H20 G27:G28">
    <cfRule type="timePeriod" dxfId="10" priority="7" timePeriod="thisWeek">
      <formula>AND(TODAY()-ROUNDDOWN(G10,0)&lt;=WEEKDAY(TODAY())-1,ROUNDDOWN(G10,0)-TODAY()&lt;=7-WEEKDAY(TODAY()))</formula>
    </cfRule>
  </conditionalFormatting>
  <pageMargins left="0.47244094488188981" right="0.45" top="0.55000000000000004" bottom="0.57999999999999996" header="0.19685039370078741" footer="0.15748031496062992"/>
  <pageSetup paperSize="9" scale="58" fitToHeight="0" orientation="portrait" copies="2" r:id="rId1"/>
  <headerFooter alignWithMargins="0"/>
  <drawing r:id="rId2"/>
  <legacyDrawing r:id="rId3"/>
  <oleObjects>
    <oleObject progId="Документ Microsoft Office Word" shapeId="32769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AA29"/>
  <sheetViews>
    <sheetView view="pageBreakPreview" zoomScale="75" zoomScaleNormal="55" zoomScaleSheetLayoutView="75" workbookViewId="0">
      <selection activeCell="W27" sqref="W27"/>
    </sheetView>
  </sheetViews>
  <sheetFormatPr defaultRowHeight="12.75"/>
  <cols>
    <col min="1" max="1" width="6.140625" style="164" customWidth="1"/>
    <col min="2" max="2" width="6.140625" style="164" hidden="1" customWidth="1"/>
    <col min="3" max="3" width="7.5703125" style="164" hidden="1" customWidth="1"/>
    <col min="4" max="4" width="23.7109375" style="164" customWidth="1"/>
    <col min="5" max="5" width="10.28515625" style="164" customWidth="1"/>
    <col min="6" max="6" width="5.85546875" style="164" customWidth="1"/>
    <col min="7" max="7" width="38.5703125" style="164" customWidth="1"/>
    <col min="8" max="8" width="10.28515625" style="164" customWidth="1"/>
    <col min="9" max="9" width="16.42578125" style="164" customWidth="1"/>
    <col min="10" max="10" width="19.5703125" style="164" hidden="1" customWidth="1"/>
    <col min="11" max="11" width="23.7109375" style="164" customWidth="1"/>
    <col min="12" max="18" width="7.5703125" style="164" customWidth="1"/>
    <col min="19" max="19" width="5" style="164" customWidth="1"/>
    <col min="20" max="20" width="11.7109375" style="164" customWidth="1"/>
    <col min="21" max="21" width="9" style="164" customWidth="1"/>
    <col min="22" max="16384" width="9.140625" style="164"/>
  </cols>
  <sheetData>
    <row r="1" spans="1:27" s="166" customFormat="1" ht="51.75" customHeight="1">
      <c r="A1" s="245" t="s">
        <v>298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165"/>
      <c r="W1" s="165"/>
      <c r="X1" s="165"/>
      <c r="Y1" s="165"/>
      <c r="Z1" s="165"/>
      <c r="AA1" s="165"/>
    </row>
    <row r="2" spans="1:27" s="166" customFormat="1" ht="19.5" hidden="1" customHeight="1">
      <c r="A2" s="246" t="s">
        <v>62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167"/>
      <c r="W2" s="167"/>
      <c r="X2" s="167"/>
      <c r="Y2" s="167"/>
      <c r="Z2" s="167"/>
      <c r="AA2" s="165"/>
    </row>
    <row r="3" spans="1:27" s="166" customFormat="1" ht="19.5" customHeight="1">
      <c r="A3" s="247" t="s">
        <v>27</v>
      </c>
      <c r="B3" s="247"/>
      <c r="C3" s="247"/>
      <c r="D3" s="247"/>
      <c r="E3" s="247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</row>
    <row r="4" spans="1:27" s="166" customFormat="1" ht="24.75" customHeight="1">
      <c r="A4" s="257" t="s">
        <v>125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</row>
    <row r="5" spans="1:27" s="166" customFormat="1" ht="23.25" customHeight="1">
      <c r="A5" s="249" t="s">
        <v>274</v>
      </c>
      <c r="B5" s="249"/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249"/>
      <c r="V5" s="168"/>
      <c r="W5" s="168"/>
    </row>
    <row r="6" spans="1:27" s="170" customFormat="1" ht="17.25" customHeight="1">
      <c r="A6" s="169" t="s">
        <v>71</v>
      </c>
      <c r="D6" s="171"/>
      <c r="E6" s="171"/>
      <c r="F6" s="171"/>
      <c r="G6" s="171"/>
      <c r="H6" s="171"/>
      <c r="I6" s="172"/>
      <c r="J6" s="172"/>
      <c r="M6" s="173"/>
      <c r="N6" s="173"/>
      <c r="O6" s="174"/>
      <c r="Q6" s="173"/>
      <c r="R6" s="174"/>
      <c r="S6" s="175"/>
      <c r="T6" s="175"/>
      <c r="U6" s="196" t="s">
        <v>72</v>
      </c>
    </row>
    <row r="7" spans="1:27" s="176" customFormat="1" ht="33.75" customHeight="1">
      <c r="A7" s="250" t="s">
        <v>26</v>
      </c>
      <c r="B7" s="250" t="s">
        <v>2</v>
      </c>
      <c r="C7" s="250" t="s">
        <v>13</v>
      </c>
      <c r="D7" s="244" t="s">
        <v>15</v>
      </c>
      <c r="E7" s="244" t="s">
        <v>3</v>
      </c>
      <c r="F7" s="250" t="s">
        <v>14</v>
      </c>
      <c r="G7" s="244" t="s">
        <v>16</v>
      </c>
      <c r="H7" s="244" t="s">
        <v>3</v>
      </c>
      <c r="I7" s="244" t="s">
        <v>4</v>
      </c>
      <c r="J7" s="244" t="s">
        <v>5</v>
      </c>
      <c r="K7" s="244" t="s">
        <v>6</v>
      </c>
      <c r="L7" s="255" t="s">
        <v>126</v>
      </c>
      <c r="M7" s="255" t="s">
        <v>127</v>
      </c>
      <c r="N7" s="255" t="s">
        <v>50</v>
      </c>
      <c r="O7" s="255" t="s">
        <v>128</v>
      </c>
      <c r="P7" s="255" t="s">
        <v>129</v>
      </c>
      <c r="Q7" s="255" t="s">
        <v>53</v>
      </c>
      <c r="R7" s="255" t="s">
        <v>130</v>
      </c>
      <c r="S7" s="256" t="s">
        <v>131</v>
      </c>
      <c r="T7" s="256" t="s">
        <v>59</v>
      </c>
      <c r="U7" s="254" t="s">
        <v>23</v>
      </c>
    </row>
    <row r="8" spans="1:27" s="176" customFormat="1" ht="42.75" customHeight="1">
      <c r="A8" s="250"/>
      <c r="B8" s="250"/>
      <c r="C8" s="250"/>
      <c r="D8" s="244"/>
      <c r="E8" s="244"/>
      <c r="F8" s="250"/>
      <c r="G8" s="244"/>
      <c r="H8" s="244"/>
      <c r="I8" s="244"/>
      <c r="J8" s="244"/>
      <c r="K8" s="244"/>
      <c r="L8" s="255"/>
      <c r="M8" s="255"/>
      <c r="N8" s="255"/>
      <c r="O8" s="255"/>
      <c r="P8" s="255"/>
      <c r="Q8" s="255"/>
      <c r="R8" s="255"/>
      <c r="S8" s="256"/>
      <c r="T8" s="256"/>
      <c r="U8" s="254"/>
    </row>
    <row r="9" spans="1:27" s="166" customFormat="1" ht="33" customHeight="1">
      <c r="A9" s="251" t="s">
        <v>263</v>
      </c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3"/>
      <c r="V9" s="176"/>
      <c r="W9" s="176"/>
    </row>
    <row r="10" spans="1:27" s="166" customFormat="1" ht="33" customHeight="1">
      <c r="A10" s="71">
        <f t="shared" ref="A10:A22" si="0">RANK(T10,T$10:T$22,0)</f>
        <v>1</v>
      </c>
      <c r="B10" s="140"/>
      <c r="C10" s="177"/>
      <c r="D10" s="114" t="s">
        <v>208</v>
      </c>
      <c r="E10" s="110" t="s">
        <v>209</v>
      </c>
      <c r="F10" s="111" t="s">
        <v>8</v>
      </c>
      <c r="G10" s="109" t="s">
        <v>221</v>
      </c>
      <c r="H10" s="110" t="s">
        <v>210</v>
      </c>
      <c r="I10" s="111" t="s">
        <v>211</v>
      </c>
      <c r="J10" s="111" t="s">
        <v>212</v>
      </c>
      <c r="K10" s="200" t="s">
        <v>265</v>
      </c>
      <c r="L10" s="193">
        <v>8</v>
      </c>
      <c r="M10" s="193">
        <v>7.5</v>
      </c>
      <c r="N10" s="193">
        <v>7.5</v>
      </c>
      <c r="O10" s="193">
        <v>7.5</v>
      </c>
      <c r="P10" s="193">
        <v>7.5</v>
      </c>
      <c r="Q10" s="193">
        <v>8.5</v>
      </c>
      <c r="R10" s="193">
        <v>8.5</v>
      </c>
      <c r="S10" s="194"/>
      <c r="T10" s="195">
        <f t="shared" ref="T10:T22" si="1">(L10*2+M10*2+N10+O10+P10+Q10+R10)/0.9</f>
        <v>78.333333333333329</v>
      </c>
      <c r="U10" s="178" t="s">
        <v>64</v>
      </c>
      <c r="V10" s="176"/>
      <c r="W10" s="176"/>
    </row>
    <row r="11" spans="1:27" s="166" customFormat="1" ht="33" customHeight="1">
      <c r="A11" s="71">
        <f t="shared" si="0"/>
        <v>2</v>
      </c>
      <c r="B11" s="140"/>
      <c r="C11" s="177"/>
      <c r="D11" s="114" t="s">
        <v>200</v>
      </c>
      <c r="E11" s="110" t="s">
        <v>207</v>
      </c>
      <c r="F11" s="111" t="s">
        <v>8</v>
      </c>
      <c r="G11" s="109" t="s">
        <v>201</v>
      </c>
      <c r="H11" s="110" t="s">
        <v>198</v>
      </c>
      <c r="I11" s="111" t="s">
        <v>110</v>
      </c>
      <c r="J11" s="111" t="s">
        <v>199</v>
      </c>
      <c r="K11" s="111" t="s">
        <v>202</v>
      </c>
      <c r="L11" s="193">
        <v>7</v>
      </c>
      <c r="M11" s="193">
        <v>7.5</v>
      </c>
      <c r="N11" s="193">
        <v>7.2</v>
      </c>
      <c r="O11" s="193">
        <v>6.9</v>
      </c>
      <c r="P11" s="193">
        <v>7</v>
      </c>
      <c r="Q11" s="193">
        <v>8</v>
      </c>
      <c r="R11" s="193">
        <v>8</v>
      </c>
      <c r="S11" s="194"/>
      <c r="T11" s="195">
        <f t="shared" si="1"/>
        <v>73.444444444444443</v>
      </c>
      <c r="U11" s="178" t="s">
        <v>64</v>
      </c>
      <c r="V11" s="176"/>
      <c r="W11" s="176"/>
    </row>
    <row r="12" spans="1:27" s="166" customFormat="1" ht="33" customHeight="1">
      <c r="A12" s="71">
        <f t="shared" si="0"/>
        <v>3</v>
      </c>
      <c r="B12" s="140"/>
      <c r="C12" s="177"/>
      <c r="D12" s="141" t="s">
        <v>99</v>
      </c>
      <c r="E12" s="117"/>
      <c r="F12" s="118" t="s">
        <v>8</v>
      </c>
      <c r="G12" s="119" t="s">
        <v>100</v>
      </c>
      <c r="H12" s="117" t="s">
        <v>93</v>
      </c>
      <c r="I12" s="118" t="s">
        <v>94</v>
      </c>
      <c r="J12" s="118" t="s">
        <v>95</v>
      </c>
      <c r="K12" s="112" t="s">
        <v>92</v>
      </c>
      <c r="L12" s="193">
        <v>5.5</v>
      </c>
      <c r="M12" s="193">
        <v>7</v>
      </c>
      <c r="N12" s="193">
        <v>6.5</v>
      </c>
      <c r="O12" s="193">
        <v>6.5</v>
      </c>
      <c r="P12" s="193">
        <v>6.5</v>
      </c>
      <c r="Q12" s="193">
        <v>7</v>
      </c>
      <c r="R12" s="193">
        <v>7</v>
      </c>
      <c r="S12" s="194"/>
      <c r="T12" s="195">
        <f t="shared" si="1"/>
        <v>65</v>
      </c>
      <c r="U12" s="178" t="s">
        <v>64</v>
      </c>
      <c r="V12" s="176"/>
      <c r="W12" s="176"/>
    </row>
    <row r="13" spans="1:27" s="166" customFormat="1" ht="33" customHeight="1">
      <c r="A13" s="71">
        <f t="shared" si="0"/>
        <v>4</v>
      </c>
      <c r="B13" s="140"/>
      <c r="C13" s="177"/>
      <c r="D13" s="141" t="s">
        <v>177</v>
      </c>
      <c r="E13" s="117"/>
      <c r="F13" s="101" t="s">
        <v>8</v>
      </c>
      <c r="G13" s="119" t="s">
        <v>180</v>
      </c>
      <c r="H13" s="117" t="s">
        <v>178</v>
      </c>
      <c r="I13" s="118" t="s">
        <v>179</v>
      </c>
      <c r="J13" s="118" t="s">
        <v>98</v>
      </c>
      <c r="K13" s="120" t="s">
        <v>92</v>
      </c>
      <c r="L13" s="193">
        <v>6</v>
      </c>
      <c r="M13" s="193">
        <v>6.5</v>
      </c>
      <c r="N13" s="193">
        <v>6.5</v>
      </c>
      <c r="O13" s="193">
        <v>6</v>
      </c>
      <c r="P13" s="193">
        <v>6.5</v>
      </c>
      <c r="Q13" s="193">
        <v>6.5</v>
      </c>
      <c r="R13" s="193">
        <v>7</v>
      </c>
      <c r="S13" s="194"/>
      <c r="T13" s="195">
        <f t="shared" si="1"/>
        <v>63.888888888888886</v>
      </c>
      <c r="U13" s="178" t="s">
        <v>64</v>
      </c>
      <c r="V13" s="176"/>
      <c r="W13" s="176"/>
    </row>
    <row r="14" spans="1:27" s="166" customFormat="1" ht="33" customHeight="1">
      <c r="A14" s="71">
        <f t="shared" si="0"/>
        <v>4</v>
      </c>
      <c r="B14" s="140"/>
      <c r="C14" s="177"/>
      <c r="D14" s="141" t="s">
        <v>190</v>
      </c>
      <c r="E14" s="117"/>
      <c r="F14" s="118" t="s">
        <v>8</v>
      </c>
      <c r="G14" s="119" t="s">
        <v>185</v>
      </c>
      <c r="H14" s="117" t="s">
        <v>186</v>
      </c>
      <c r="I14" s="118" t="s">
        <v>187</v>
      </c>
      <c r="J14" s="118" t="s">
        <v>78</v>
      </c>
      <c r="K14" s="112" t="s">
        <v>183</v>
      </c>
      <c r="L14" s="193">
        <v>6</v>
      </c>
      <c r="M14" s="193">
        <v>6.5</v>
      </c>
      <c r="N14" s="193">
        <v>6.5</v>
      </c>
      <c r="O14" s="193">
        <v>6</v>
      </c>
      <c r="P14" s="193">
        <v>6</v>
      </c>
      <c r="Q14" s="193">
        <v>7</v>
      </c>
      <c r="R14" s="193">
        <v>7</v>
      </c>
      <c r="S14" s="194"/>
      <c r="T14" s="195">
        <f t="shared" si="1"/>
        <v>63.888888888888886</v>
      </c>
      <c r="U14" s="178" t="s">
        <v>64</v>
      </c>
      <c r="V14" s="176"/>
      <c r="W14" s="176"/>
    </row>
    <row r="15" spans="1:27" s="166" customFormat="1" ht="33" customHeight="1">
      <c r="A15" s="71">
        <f t="shared" si="0"/>
        <v>6</v>
      </c>
      <c r="B15" s="140"/>
      <c r="C15" s="177"/>
      <c r="D15" s="141" t="s">
        <v>116</v>
      </c>
      <c r="E15" s="117"/>
      <c r="F15" s="118" t="s">
        <v>8</v>
      </c>
      <c r="G15" s="119" t="s">
        <v>121</v>
      </c>
      <c r="H15" s="117" t="s">
        <v>119</v>
      </c>
      <c r="I15" s="118" t="s">
        <v>120</v>
      </c>
      <c r="J15" s="118" t="s">
        <v>118</v>
      </c>
      <c r="K15" s="120" t="s">
        <v>92</v>
      </c>
      <c r="L15" s="193">
        <v>6</v>
      </c>
      <c r="M15" s="193">
        <v>6.5</v>
      </c>
      <c r="N15" s="193">
        <v>6</v>
      </c>
      <c r="O15" s="193">
        <v>6</v>
      </c>
      <c r="P15" s="193">
        <v>6</v>
      </c>
      <c r="Q15" s="193">
        <v>7</v>
      </c>
      <c r="R15" s="193">
        <v>7</v>
      </c>
      <c r="S15" s="194"/>
      <c r="T15" s="195">
        <f t="shared" si="1"/>
        <v>63.333333333333329</v>
      </c>
      <c r="U15" s="178" t="s">
        <v>64</v>
      </c>
      <c r="V15" s="176"/>
      <c r="W15" s="176"/>
    </row>
    <row r="16" spans="1:27" s="166" customFormat="1" ht="33" customHeight="1">
      <c r="A16" s="71">
        <f t="shared" si="0"/>
        <v>6</v>
      </c>
      <c r="B16" s="140"/>
      <c r="C16" s="177"/>
      <c r="D16" s="141" t="s">
        <v>124</v>
      </c>
      <c r="E16" s="117"/>
      <c r="F16" s="118" t="s">
        <v>8</v>
      </c>
      <c r="G16" s="119" t="s">
        <v>113</v>
      </c>
      <c r="H16" s="117" t="s">
        <v>111</v>
      </c>
      <c r="I16" s="118" t="s">
        <v>112</v>
      </c>
      <c r="J16" s="118" t="s">
        <v>98</v>
      </c>
      <c r="K16" s="120" t="s">
        <v>92</v>
      </c>
      <c r="L16" s="193">
        <v>6.5</v>
      </c>
      <c r="M16" s="193">
        <v>5.5</v>
      </c>
      <c r="N16" s="193">
        <v>6.5</v>
      </c>
      <c r="O16" s="193">
        <v>6.5</v>
      </c>
      <c r="P16" s="193">
        <v>6</v>
      </c>
      <c r="Q16" s="193">
        <v>7</v>
      </c>
      <c r="R16" s="193">
        <v>7</v>
      </c>
      <c r="S16" s="194"/>
      <c r="T16" s="195">
        <f t="shared" si="1"/>
        <v>63.333333333333329</v>
      </c>
      <c r="U16" s="178" t="s">
        <v>64</v>
      </c>
      <c r="V16" s="176"/>
      <c r="W16" s="176"/>
    </row>
    <row r="17" spans="1:23" s="166" customFormat="1" ht="33" customHeight="1">
      <c r="A17" s="71">
        <f t="shared" si="0"/>
        <v>8</v>
      </c>
      <c r="B17" s="140"/>
      <c r="C17" s="177"/>
      <c r="D17" s="141" t="s">
        <v>159</v>
      </c>
      <c r="E17" s="117" t="s">
        <v>67</v>
      </c>
      <c r="F17" s="118" t="s">
        <v>8</v>
      </c>
      <c r="G17" s="119" t="s">
        <v>172</v>
      </c>
      <c r="H17" s="117" t="s">
        <v>160</v>
      </c>
      <c r="I17" s="118" t="s">
        <v>162</v>
      </c>
      <c r="J17" s="118" t="s">
        <v>153</v>
      </c>
      <c r="K17" s="120" t="s">
        <v>92</v>
      </c>
      <c r="L17" s="193">
        <v>5.5</v>
      </c>
      <c r="M17" s="193">
        <v>6</v>
      </c>
      <c r="N17" s="193">
        <v>6.5</v>
      </c>
      <c r="O17" s="193">
        <v>6.5</v>
      </c>
      <c r="P17" s="193">
        <v>6</v>
      </c>
      <c r="Q17" s="193">
        <v>7</v>
      </c>
      <c r="R17" s="193">
        <v>7</v>
      </c>
      <c r="S17" s="194"/>
      <c r="T17" s="195">
        <f t="shared" si="1"/>
        <v>62.222222222222221</v>
      </c>
      <c r="U17" s="178" t="s">
        <v>64</v>
      </c>
      <c r="V17" s="176"/>
      <c r="W17" s="176"/>
    </row>
    <row r="18" spans="1:23" s="166" customFormat="1" ht="33" customHeight="1">
      <c r="A18" s="71">
        <f t="shared" si="0"/>
        <v>8</v>
      </c>
      <c r="B18" s="140"/>
      <c r="C18" s="177"/>
      <c r="D18" s="141" t="s">
        <v>182</v>
      </c>
      <c r="E18" s="117"/>
      <c r="F18" s="118" t="s">
        <v>8</v>
      </c>
      <c r="G18" s="119" t="s">
        <v>184</v>
      </c>
      <c r="H18" s="117" t="s">
        <v>88</v>
      </c>
      <c r="I18" s="118" t="s">
        <v>79</v>
      </c>
      <c r="J18" s="118" t="s">
        <v>78</v>
      </c>
      <c r="K18" s="112" t="s">
        <v>183</v>
      </c>
      <c r="L18" s="193">
        <v>5.5</v>
      </c>
      <c r="M18" s="193">
        <v>6.5</v>
      </c>
      <c r="N18" s="193">
        <v>6</v>
      </c>
      <c r="O18" s="193">
        <v>6</v>
      </c>
      <c r="P18" s="193">
        <v>6</v>
      </c>
      <c r="Q18" s="193">
        <v>7</v>
      </c>
      <c r="R18" s="193">
        <v>7</v>
      </c>
      <c r="S18" s="194"/>
      <c r="T18" s="195">
        <f t="shared" si="1"/>
        <v>62.222222222222221</v>
      </c>
      <c r="U18" s="178" t="s">
        <v>64</v>
      </c>
      <c r="V18" s="176"/>
      <c r="W18" s="176"/>
    </row>
    <row r="19" spans="1:23" s="166" customFormat="1" ht="33" customHeight="1">
      <c r="A19" s="71">
        <f t="shared" si="0"/>
        <v>10</v>
      </c>
      <c r="B19" s="140"/>
      <c r="C19" s="177"/>
      <c r="D19" s="141" t="s">
        <v>189</v>
      </c>
      <c r="E19" s="117"/>
      <c r="F19" s="118" t="s">
        <v>8</v>
      </c>
      <c r="G19" s="102" t="s">
        <v>188</v>
      </c>
      <c r="H19" s="100" t="s">
        <v>77</v>
      </c>
      <c r="I19" s="101" t="s">
        <v>78</v>
      </c>
      <c r="J19" s="118" t="s">
        <v>78</v>
      </c>
      <c r="K19" s="112" t="s">
        <v>92</v>
      </c>
      <c r="L19" s="193">
        <v>5.5</v>
      </c>
      <c r="M19" s="193">
        <v>5.5</v>
      </c>
      <c r="N19" s="193">
        <v>6.5</v>
      </c>
      <c r="O19" s="193">
        <v>6</v>
      </c>
      <c r="P19" s="193">
        <v>6.5</v>
      </c>
      <c r="Q19" s="193">
        <v>7</v>
      </c>
      <c r="R19" s="193">
        <v>7</v>
      </c>
      <c r="S19" s="194"/>
      <c r="T19" s="195">
        <f t="shared" si="1"/>
        <v>61.111111111111107</v>
      </c>
      <c r="U19" s="178" t="s">
        <v>64</v>
      </c>
      <c r="V19" s="176"/>
      <c r="W19" s="176"/>
    </row>
    <row r="20" spans="1:23" s="166" customFormat="1" ht="33" customHeight="1">
      <c r="A20" s="71">
        <f t="shared" si="0"/>
        <v>10</v>
      </c>
      <c r="B20" s="140"/>
      <c r="C20" s="177"/>
      <c r="D20" s="141" t="s">
        <v>193</v>
      </c>
      <c r="E20" s="117"/>
      <c r="F20" s="118" t="s">
        <v>8</v>
      </c>
      <c r="G20" s="102" t="s">
        <v>188</v>
      </c>
      <c r="H20" s="100" t="s">
        <v>77</v>
      </c>
      <c r="I20" s="101" t="s">
        <v>78</v>
      </c>
      <c r="J20" s="118" t="s">
        <v>78</v>
      </c>
      <c r="K20" s="112" t="s">
        <v>92</v>
      </c>
      <c r="L20" s="193">
        <v>5.5</v>
      </c>
      <c r="M20" s="193">
        <v>6</v>
      </c>
      <c r="N20" s="193">
        <v>6</v>
      </c>
      <c r="O20" s="193">
        <v>6</v>
      </c>
      <c r="P20" s="193">
        <v>6</v>
      </c>
      <c r="Q20" s="193">
        <v>7</v>
      </c>
      <c r="R20" s="193">
        <v>7</v>
      </c>
      <c r="S20" s="194"/>
      <c r="T20" s="195">
        <f t="shared" si="1"/>
        <v>61.111111111111107</v>
      </c>
      <c r="U20" s="178" t="s">
        <v>64</v>
      </c>
      <c r="V20" s="176"/>
      <c r="W20" s="176"/>
    </row>
    <row r="21" spans="1:23" s="166" customFormat="1" ht="33" customHeight="1">
      <c r="A21" s="71">
        <f t="shared" si="0"/>
        <v>12</v>
      </c>
      <c r="B21" s="140"/>
      <c r="C21" s="177"/>
      <c r="D21" s="141" t="s">
        <v>101</v>
      </c>
      <c r="E21" s="117"/>
      <c r="F21" s="118" t="s">
        <v>8</v>
      </c>
      <c r="G21" s="119" t="s">
        <v>102</v>
      </c>
      <c r="H21" s="117" t="s">
        <v>96</v>
      </c>
      <c r="I21" s="118" t="s">
        <v>97</v>
      </c>
      <c r="J21" s="118" t="s">
        <v>98</v>
      </c>
      <c r="K21" s="112" t="s">
        <v>92</v>
      </c>
      <c r="L21" s="193">
        <v>5</v>
      </c>
      <c r="M21" s="193">
        <v>6</v>
      </c>
      <c r="N21" s="193">
        <v>6.5</v>
      </c>
      <c r="O21" s="193">
        <v>6.5</v>
      </c>
      <c r="P21" s="193">
        <v>6</v>
      </c>
      <c r="Q21" s="193">
        <v>7</v>
      </c>
      <c r="R21" s="193">
        <v>6.5</v>
      </c>
      <c r="S21" s="194"/>
      <c r="T21" s="195">
        <f t="shared" si="1"/>
        <v>60.555555555555557</v>
      </c>
      <c r="U21" s="178" t="s">
        <v>64</v>
      </c>
      <c r="V21" s="176"/>
      <c r="W21" s="176"/>
    </row>
    <row r="22" spans="1:23" s="166" customFormat="1" ht="33" customHeight="1">
      <c r="A22" s="71">
        <f t="shared" si="0"/>
        <v>12</v>
      </c>
      <c r="B22" s="140"/>
      <c r="C22" s="177"/>
      <c r="D22" s="141" t="s">
        <v>161</v>
      </c>
      <c r="E22" s="117"/>
      <c r="F22" s="118" t="s">
        <v>8</v>
      </c>
      <c r="G22" s="119" t="s">
        <v>172</v>
      </c>
      <c r="H22" s="117" t="s">
        <v>160</v>
      </c>
      <c r="I22" s="118" t="s">
        <v>162</v>
      </c>
      <c r="J22" s="118" t="s">
        <v>153</v>
      </c>
      <c r="K22" s="120" t="s">
        <v>92</v>
      </c>
      <c r="L22" s="193">
        <v>5</v>
      </c>
      <c r="M22" s="193">
        <v>6</v>
      </c>
      <c r="N22" s="193">
        <v>6.5</v>
      </c>
      <c r="O22" s="193">
        <v>6.5</v>
      </c>
      <c r="P22" s="193">
        <v>6</v>
      </c>
      <c r="Q22" s="193">
        <v>7</v>
      </c>
      <c r="R22" s="193">
        <v>6.5</v>
      </c>
      <c r="S22" s="194"/>
      <c r="T22" s="195">
        <f t="shared" si="1"/>
        <v>60.555555555555557</v>
      </c>
      <c r="U22" s="178" t="s">
        <v>64</v>
      </c>
      <c r="V22" s="176"/>
      <c r="W22" s="176"/>
    </row>
    <row r="23" spans="1:23" s="166" customFormat="1" ht="33" customHeight="1">
      <c r="A23" s="251" t="s">
        <v>264</v>
      </c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3"/>
      <c r="V23" s="176"/>
      <c r="W23" s="176"/>
    </row>
    <row r="24" spans="1:23" s="166" customFormat="1" ht="33" customHeight="1">
      <c r="A24" s="217">
        <v>1</v>
      </c>
      <c r="B24" s="140"/>
      <c r="C24" s="177"/>
      <c r="D24" s="141" t="s">
        <v>195</v>
      </c>
      <c r="E24" s="117"/>
      <c r="F24" s="118" t="s">
        <v>8</v>
      </c>
      <c r="G24" s="102" t="s">
        <v>188</v>
      </c>
      <c r="H24" s="100" t="s">
        <v>77</v>
      </c>
      <c r="I24" s="101" t="s">
        <v>78</v>
      </c>
      <c r="J24" s="118" t="s">
        <v>78</v>
      </c>
      <c r="K24" s="112" t="s">
        <v>92</v>
      </c>
      <c r="L24" s="193">
        <v>6.5</v>
      </c>
      <c r="M24" s="193">
        <v>6</v>
      </c>
      <c r="N24" s="193">
        <v>6</v>
      </c>
      <c r="O24" s="193">
        <v>6</v>
      </c>
      <c r="P24" s="193">
        <v>6</v>
      </c>
      <c r="Q24" s="193">
        <v>7</v>
      </c>
      <c r="R24" s="193">
        <v>7</v>
      </c>
      <c r="S24" s="194"/>
      <c r="T24" s="195">
        <f t="shared" ref="T24" si="2">(L24*2+M24*2+N24+O24+P24+Q24+R24)/0.9</f>
        <v>63.333333333333329</v>
      </c>
      <c r="U24" s="178" t="s">
        <v>64</v>
      </c>
      <c r="V24" s="176"/>
      <c r="W24" s="176"/>
    </row>
    <row r="25" spans="1:23" s="176" customFormat="1" ht="22.5" customHeight="1">
      <c r="A25" s="179"/>
      <c r="B25" s="179"/>
      <c r="C25" s="179"/>
      <c r="D25" s="180"/>
      <c r="E25" s="181"/>
      <c r="F25" s="182"/>
      <c r="G25" s="183"/>
      <c r="H25" s="184"/>
      <c r="I25" s="185"/>
      <c r="J25" s="185"/>
      <c r="K25" s="186"/>
      <c r="L25" s="186"/>
      <c r="M25" s="187"/>
      <c r="N25" s="187"/>
      <c r="O25" s="187"/>
      <c r="P25" s="187"/>
      <c r="Q25" s="187"/>
      <c r="R25" s="187"/>
      <c r="S25" s="188"/>
      <c r="T25" s="189"/>
      <c r="U25" s="190"/>
      <c r="V25" s="166"/>
      <c r="W25" s="166"/>
    </row>
    <row r="26" spans="1:23" s="168" customFormat="1" ht="17.25" customHeight="1">
      <c r="D26" s="168" t="s">
        <v>17</v>
      </c>
      <c r="I26" s="106" t="s">
        <v>151</v>
      </c>
      <c r="J26" s="191"/>
    </row>
    <row r="27" spans="1:23" s="168" customFormat="1" ht="17.25" customHeight="1">
      <c r="I27" s="48"/>
      <c r="J27" s="191"/>
    </row>
    <row r="28" spans="1:23" s="166" customFormat="1" ht="17.25" customHeight="1">
      <c r="D28" s="168" t="s">
        <v>10</v>
      </c>
      <c r="I28" s="106" t="s">
        <v>150</v>
      </c>
      <c r="J28" s="192"/>
      <c r="K28" s="168"/>
      <c r="L28" s="168"/>
    </row>
    <row r="29" spans="1:23" s="163" customFormat="1" ht="15.75"/>
  </sheetData>
  <protectedRanges>
    <protectedRange sqref="K25:L25" name="Диапазон1_3_1_1_3_11_1_1_3_1_1_2_1_3_3_1_1_4_1"/>
  </protectedRanges>
  <sortState ref="A12:AA24">
    <sortCondition descending="1" ref="T12:T24"/>
  </sortState>
  <mergeCells count="28">
    <mergeCell ref="A1:U1"/>
    <mergeCell ref="A2:U2"/>
    <mergeCell ref="A3:U3"/>
    <mergeCell ref="A4:U4"/>
    <mergeCell ref="A5:U5"/>
    <mergeCell ref="G7:G8"/>
    <mergeCell ref="H7:H8"/>
    <mergeCell ref="I7:I8"/>
    <mergeCell ref="J7:J8"/>
    <mergeCell ref="A7:A8"/>
    <mergeCell ref="B7:B8"/>
    <mergeCell ref="C7:C8"/>
    <mergeCell ref="D7:D8"/>
    <mergeCell ref="E7:E8"/>
    <mergeCell ref="A9:U9"/>
    <mergeCell ref="A23:U23"/>
    <mergeCell ref="U7:U8"/>
    <mergeCell ref="M7:M8"/>
    <mergeCell ref="N7:N8"/>
    <mergeCell ref="O7:O8"/>
    <mergeCell ref="P7:P8"/>
    <mergeCell ref="Q7:Q8"/>
    <mergeCell ref="K7:K8"/>
    <mergeCell ref="L7:L8"/>
    <mergeCell ref="R7:R8"/>
    <mergeCell ref="S7:S8"/>
    <mergeCell ref="T7:T8"/>
    <mergeCell ref="F7:F8"/>
  </mergeCells>
  <phoneticPr fontId="54" type="noConversion"/>
  <conditionalFormatting sqref="G24:H24 G17:H17 G13:H13">
    <cfRule type="timePeriod" dxfId="1" priority="4" stopIfTrue="1" timePeriod="last7Days">
      <formula>AND(TODAY()-FLOOR(G13,1)&lt;=6,FLOOR(G13,1)&lt;=TODAY())</formula>
    </cfRule>
  </conditionalFormatting>
  <conditionalFormatting sqref="G24:H24 G17:H17 G13:H13">
    <cfRule type="timePeriod" dxfId="0" priority="3" timePeriod="thisWeek">
      <formula>AND(TODAY()-ROUNDDOWN(G13,0)&lt;=WEEKDAY(TODAY())-1,ROUNDDOWN(G13,0)-TODAY()&lt;=7-WEEKDAY(TODAY()))</formula>
    </cfRule>
  </conditionalFormatting>
  <pageMargins left="0.47" right="0.32" top="0.36" bottom="0.74803149606299213" header="0.31496062992125984" footer="0.31496062992125984"/>
  <pageSetup paperSize="9" scale="64" orientation="landscape" r:id="rId1"/>
  <drawing r:id="rId2"/>
  <legacyDrawing r:id="rId3"/>
  <oleObjects>
    <oleObject progId="Документ Microsoft Office Word" shapeId="5121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22"/>
  <sheetViews>
    <sheetView view="pageBreakPreview" zoomScale="75" zoomScaleNormal="60" zoomScaleSheetLayoutView="75" workbookViewId="0">
      <selection activeCell="K12" sqref="K12"/>
    </sheetView>
  </sheetViews>
  <sheetFormatPr defaultRowHeight="12.75"/>
  <cols>
    <col min="1" max="1" width="5.5703125" style="8" customWidth="1"/>
    <col min="2" max="3" width="4.7109375" style="8" hidden="1" customWidth="1"/>
    <col min="4" max="4" width="20.85546875" style="8" customWidth="1"/>
    <col min="5" max="5" width="10.42578125" style="8" customWidth="1"/>
    <col min="6" max="6" width="5.85546875" style="8" customWidth="1"/>
    <col min="7" max="7" width="35.28515625" style="8" customWidth="1"/>
    <col min="8" max="8" width="13.42578125" style="8" customWidth="1"/>
    <col min="9" max="9" width="16.5703125" style="8" customWidth="1"/>
    <col min="10" max="10" width="12.7109375" style="8" hidden="1" customWidth="1"/>
    <col min="11" max="11" width="23.85546875" style="8" customWidth="1"/>
    <col min="12" max="12" width="8" style="40" customWidth="1"/>
    <col min="13" max="13" width="10.5703125" style="41" customWidth="1"/>
    <col min="14" max="14" width="6.85546875" style="8" customWidth="1"/>
    <col min="15" max="15" width="6.85546875" style="40" customWidth="1"/>
    <col min="16" max="16" width="6.85546875" style="41" customWidth="1"/>
    <col min="17" max="17" width="6.85546875" style="8" customWidth="1"/>
    <col min="18" max="18" width="6.85546875" style="40" customWidth="1"/>
    <col min="19" max="19" width="8.7109375" style="41" customWidth="1"/>
    <col min="20" max="20" width="10.5703125" style="8" customWidth="1"/>
    <col min="21" max="21" width="5.7109375" style="8" customWidth="1"/>
    <col min="22" max="23" width="4.42578125" style="8" customWidth="1"/>
    <col min="24" max="24" width="4.42578125" style="8" hidden="1" customWidth="1"/>
    <col min="25" max="25" width="4.42578125" style="41" hidden="1" customWidth="1"/>
    <col min="26" max="26" width="11.5703125" style="8" customWidth="1"/>
    <col min="27" max="27" width="8.42578125" style="8" customWidth="1"/>
    <col min="28" max="16384" width="9.140625" style="8"/>
  </cols>
  <sheetData>
    <row r="1" spans="1:27" ht="69" customHeight="1">
      <c r="A1" s="260" t="s">
        <v>147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</row>
    <row r="2" spans="1:27" ht="18" customHeight="1">
      <c r="A2" s="261" t="s">
        <v>282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</row>
    <row r="3" spans="1:27" s="9" customFormat="1" ht="15.95" customHeight="1">
      <c r="A3" s="262" t="s">
        <v>281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</row>
    <row r="4" spans="1:27" s="10" customFormat="1" ht="23.25" customHeight="1">
      <c r="A4" s="263" t="s">
        <v>27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</row>
    <row r="5" spans="1:27" s="11" customFormat="1" ht="27" customHeight="1">
      <c r="A5" s="264" t="s">
        <v>146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</row>
    <row r="6" spans="1:27" s="89" customFormat="1" ht="18.75" customHeight="1">
      <c r="A6" s="265" t="s">
        <v>279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</row>
    <row r="7" spans="1:27" ht="3" customHeight="1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</row>
    <row r="8" spans="1:27" s="17" customFormat="1" ht="15" customHeight="1">
      <c r="A8" s="169" t="s">
        <v>71</v>
      </c>
      <c r="B8" s="12"/>
      <c r="C8" s="12"/>
      <c r="D8" s="13"/>
      <c r="E8" s="13"/>
      <c r="F8" s="13"/>
      <c r="G8" s="13"/>
      <c r="H8" s="13"/>
      <c r="I8" s="14"/>
      <c r="J8" s="14"/>
      <c r="K8" s="12"/>
      <c r="L8" s="15"/>
      <c r="M8" s="16"/>
      <c r="O8" s="15"/>
      <c r="P8" s="18"/>
      <c r="R8" s="15"/>
      <c r="S8" s="18"/>
      <c r="Y8" s="64"/>
      <c r="Z8" s="196" t="s">
        <v>72</v>
      </c>
    </row>
    <row r="9" spans="1:27" customFormat="1" ht="20.100000000000001" customHeight="1">
      <c r="A9" s="266" t="s">
        <v>26</v>
      </c>
      <c r="B9" s="267" t="s">
        <v>46</v>
      </c>
      <c r="C9" s="268" t="s">
        <v>13</v>
      </c>
      <c r="D9" s="271" t="s">
        <v>15</v>
      </c>
      <c r="E9" s="271" t="s">
        <v>3</v>
      </c>
      <c r="F9" s="266" t="s">
        <v>14</v>
      </c>
      <c r="G9" s="271" t="s">
        <v>16</v>
      </c>
      <c r="H9" s="271" t="s">
        <v>3</v>
      </c>
      <c r="I9" s="271" t="s">
        <v>4</v>
      </c>
      <c r="J9" s="115"/>
      <c r="K9" s="271" t="s">
        <v>6</v>
      </c>
      <c r="L9" s="279" t="s">
        <v>43</v>
      </c>
      <c r="M9" s="279"/>
      <c r="N9" s="279"/>
      <c r="O9" s="272" t="s">
        <v>18</v>
      </c>
      <c r="P9" s="273"/>
      <c r="Q9" s="273"/>
      <c r="R9" s="273"/>
      <c r="S9" s="273"/>
      <c r="T9" s="273"/>
      <c r="U9" s="274"/>
      <c r="V9" s="267" t="s">
        <v>20</v>
      </c>
      <c r="W9" s="276" t="s">
        <v>54</v>
      </c>
      <c r="X9" s="266"/>
      <c r="Y9" s="267" t="s">
        <v>47</v>
      </c>
      <c r="Z9" s="254" t="s">
        <v>22</v>
      </c>
      <c r="AA9" s="254" t="s">
        <v>23</v>
      </c>
    </row>
    <row r="10" spans="1:27" customFormat="1" ht="20.100000000000001" customHeight="1">
      <c r="A10" s="266"/>
      <c r="B10" s="267"/>
      <c r="C10" s="269"/>
      <c r="D10" s="271"/>
      <c r="E10" s="271"/>
      <c r="F10" s="266"/>
      <c r="G10" s="271"/>
      <c r="H10" s="271"/>
      <c r="I10" s="271"/>
      <c r="J10" s="115"/>
      <c r="K10" s="271"/>
      <c r="L10" s="279" t="s">
        <v>48</v>
      </c>
      <c r="M10" s="279"/>
      <c r="N10" s="279"/>
      <c r="O10" s="272" t="s">
        <v>49</v>
      </c>
      <c r="P10" s="273"/>
      <c r="Q10" s="273"/>
      <c r="R10" s="273"/>
      <c r="S10" s="273"/>
      <c r="T10" s="273"/>
      <c r="U10" s="274"/>
      <c r="V10" s="275"/>
      <c r="W10" s="277"/>
      <c r="X10" s="266"/>
      <c r="Y10" s="267"/>
      <c r="Z10" s="254"/>
      <c r="AA10" s="254"/>
    </row>
    <row r="11" spans="1:27" customFormat="1" ht="83.25" customHeight="1">
      <c r="A11" s="266"/>
      <c r="B11" s="267"/>
      <c r="C11" s="270"/>
      <c r="D11" s="271"/>
      <c r="E11" s="271"/>
      <c r="F11" s="266"/>
      <c r="G11" s="271"/>
      <c r="H11" s="271"/>
      <c r="I11" s="271"/>
      <c r="J11" s="115"/>
      <c r="K11" s="271"/>
      <c r="L11" s="90" t="s">
        <v>24</v>
      </c>
      <c r="M11" s="91" t="s">
        <v>25</v>
      </c>
      <c r="N11" s="90" t="s">
        <v>26</v>
      </c>
      <c r="O11" s="92" t="s">
        <v>50</v>
      </c>
      <c r="P11" s="92" t="s">
        <v>51</v>
      </c>
      <c r="Q11" s="92" t="s">
        <v>52</v>
      </c>
      <c r="R11" s="92" t="s">
        <v>53</v>
      </c>
      <c r="S11" s="91" t="s">
        <v>24</v>
      </c>
      <c r="T11" s="90" t="s">
        <v>25</v>
      </c>
      <c r="U11" s="90" t="s">
        <v>26</v>
      </c>
      <c r="V11" s="267"/>
      <c r="W11" s="278"/>
      <c r="X11" s="266"/>
      <c r="Y11" s="267"/>
      <c r="Z11" s="254"/>
      <c r="AA11" s="254"/>
    </row>
    <row r="12" spans="1:27" s="99" customFormat="1" ht="39" customHeight="1">
      <c r="A12" s="71">
        <f>RANK(Z12,Z$12:Z$18,0)</f>
        <v>1</v>
      </c>
      <c r="B12" s="93"/>
      <c r="C12" s="65"/>
      <c r="D12" s="136" t="s">
        <v>284</v>
      </c>
      <c r="E12" s="137" t="s">
        <v>196</v>
      </c>
      <c r="F12" s="112" t="s">
        <v>8</v>
      </c>
      <c r="G12" s="119" t="s">
        <v>197</v>
      </c>
      <c r="H12" s="198" t="s">
        <v>198</v>
      </c>
      <c r="I12" s="199" t="s">
        <v>110</v>
      </c>
      <c r="J12" s="199" t="s">
        <v>199</v>
      </c>
      <c r="K12" s="200" t="s">
        <v>234</v>
      </c>
      <c r="L12" s="94">
        <v>135</v>
      </c>
      <c r="M12" s="95">
        <f t="shared" ref="M12:M17" si="0">L12/2-IF($W12=1,0.5,IF($W12=2,1,0))</f>
        <v>67.5</v>
      </c>
      <c r="N12" s="74">
        <f t="shared" ref="N12:N17" si="1">RANK(M12,M$12:M$18,0)</f>
        <v>2</v>
      </c>
      <c r="O12" s="96">
        <v>7</v>
      </c>
      <c r="P12" s="96">
        <v>7.2</v>
      </c>
      <c r="Q12" s="96">
        <v>6.7</v>
      </c>
      <c r="R12" s="96">
        <v>7</v>
      </c>
      <c r="S12" s="94">
        <f t="shared" ref="S12:S17" si="2">O12+P12+Q12+R12</f>
        <v>27.9</v>
      </c>
      <c r="T12" s="95">
        <f t="shared" ref="T12:T17" si="3">S12/0.4-IF($W12=1,0.5,IF($W12=2,1,0))</f>
        <v>69.749999999999986</v>
      </c>
      <c r="U12" s="74">
        <f t="shared" ref="U12:U17" si="4">RANK(T12,T$12:T$18,0)</f>
        <v>1</v>
      </c>
      <c r="V12" s="97"/>
      <c r="W12" s="97"/>
      <c r="X12" s="98"/>
      <c r="Y12" s="98"/>
      <c r="Z12" s="95">
        <f t="shared" ref="Z12:Z17" si="5">(M12+T12)/2-IF($V12=1,0.5,IF($V12=2,1.5,0))</f>
        <v>68.625</v>
      </c>
      <c r="AA12" s="103">
        <v>2</v>
      </c>
    </row>
    <row r="13" spans="1:27" s="99" customFormat="1" ht="39" customHeight="1">
      <c r="A13" s="71">
        <f>RANK(Z13,Z$12:Z$18,0)</f>
        <v>2</v>
      </c>
      <c r="B13" s="93"/>
      <c r="C13" s="65"/>
      <c r="D13" s="114" t="s">
        <v>208</v>
      </c>
      <c r="E13" s="110" t="s">
        <v>209</v>
      </c>
      <c r="F13" s="111" t="s">
        <v>8</v>
      </c>
      <c r="G13" s="109" t="s">
        <v>221</v>
      </c>
      <c r="H13" s="161" t="s">
        <v>210</v>
      </c>
      <c r="I13" s="162" t="s">
        <v>211</v>
      </c>
      <c r="J13" s="111" t="s">
        <v>212</v>
      </c>
      <c r="K13" s="200" t="s">
        <v>233</v>
      </c>
      <c r="L13" s="94">
        <v>136</v>
      </c>
      <c r="M13" s="95">
        <f t="shared" si="0"/>
        <v>68</v>
      </c>
      <c r="N13" s="74">
        <f t="shared" si="1"/>
        <v>1</v>
      </c>
      <c r="O13" s="96">
        <v>6.8</v>
      </c>
      <c r="P13" s="96">
        <v>6.9</v>
      </c>
      <c r="Q13" s="96">
        <v>6.6</v>
      </c>
      <c r="R13" s="96">
        <v>6.9</v>
      </c>
      <c r="S13" s="94">
        <f t="shared" si="2"/>
        <v>27.199999999999996</v>
      </c>
      <c r="T13" s="95">
        <f t="shared" si="3"/>
        <v>67.999999999999986</v>
      </c>
      <c r="U13" s="74">
        <f t="shared" si="4"/>
        <v>2</v>
      </c>
      <c r="V13" s="97"/>
      <c r="W13" s="97"/>
      <c r="X13" s="98"/>
      <c r="Y13" s="98"/>
      <c r="Z13" s="95">
        <f t="shared" si="5"/>
        <v>68</v>
      </c>
      <c r="AA13" s="103">
        <v>2</v>
      </c>
    </row>
    <row r="14" spans="1:27" s="99" customFormat="1" ht="39" customHeight="1">
      <c r="A14" s="71">
        <f>RANK(Z14,Z$12:Z$18,0)</f>
        <v>3</v>
      </c>
      <c r="B14" s="93"/>
      <c r="C14" s="65"/>
      <c r="D14" s="88" t="s">
        <v>285</v>
      </c>
      <c r="E14" s="100" t="s">
        <v>237</v>
      </c>
      <c r="F14" s="101" t="s">
        <v>8</v>
      </c>
      <c r="G14" s="102" t="s">
        <v>235</v>
      </c>
      <c r="H14" s="100" t="s">
        <v>236</v>
      </c>
      <c r="I14" s="101" t="s">
        <v>83</v>
      </c>
      <c r="J14" s="101" t="s">
        <v>83</v>
      </c>
      <c r="K14" s="112" t="s">
        <v>194</v>
      </c>
      <c r="L14" s="94">
        <v>129</v>
      </c>
      <c r="M14" s="95">
        <f t="shared" si="0"/>
        <v>64.5</v>
      </c>
      <c r="N14" s="74">
        <f t="shared" si="1"/>
        <v>3</v>
      </c>
      <c r="O14" s="96">
        <v>6.8</v>
      </c>
      <c r="P14" s="96">
        <v>6.5</v>
      </c>
      <c r="Q14" s="96">
        <v>6.5</v>
      </c>
      <c r="R14" s="96">
        <v>6.8</v>
      </c>
      <c r="S14" s="94">
        <f t="shared" si="2"/>
        <v>26.6</v>
      </c>
      <c r="T14" s="95">
        <f t="shared" si="3"/>
        <v>66.5</v>
      </c>
      <c r="U14" s="74">
        <f t="shared" si="4"/>
        <v>3</v>
      </c>
      <c r="V14" s="97"/>
      <c r="W14" s="97"/>
      <c r="X14" s="98"/>
      <c r="Y14" s="98"/>
      <c r="Z14" s="95">
        <f t="shared" si="5"/>
        <v>65.5</v>
      </c>
      <c r="AA14" s="103">
        <v>3</v>
      </c>
    </row>
    <row r="15" spans="1:27" s="99" customFormat="1" ht="39" customHeight="1">
      <c r="A15" s="71">
        <f>RANK(Z15,Z$12:Z$18,0)</f>
        <v>4</v>
      </c>
      <c r="B15" s="93"/>
      <c r="C15" s="65"/>
      <c r="D15" s="141" t="s">
        <v>262</v>
      </c>
      <c r="E15" s="117" t="s">
        <v>276</v>
      </c>
      <c r="F15" s="118" t="s">
        <v>8</v>
      </c>
      <c r="G15" s="218" t="s">
        <v>103</v>
      </c>
      <c r="H15" s="214" t="s">
        <v>104</v>
      </c>
      <c r="I15" s="215" t="s">
        <v>105</v>
      </c>
      <c r="J15" s="131" t="s">
        <v>258</v>
      </c>
      <c r="K15" s="132" t="s">
        <v>143</v>
      </c>
      <c r="L15" s="94">
        <v>122</v>
      </c>
      <c r="M15" s="95">
        <f t="shared" si="0"/>
        <v>61</v>
      </c>
      <c r="N15" s="74">
        <f t="shared" si="1"/>
        <v>5</v>
      </c>
      <c r="O15" s="96">
        <v>6.7</v>
      </c>
      <c r="P15" s="96">
        <v>6.4</v>
      </c>
      <c r="Q15" s="96">
        <v>6.4</v>
      </c>
      <c r="R15" s="96">
        <v>6.7</v>
      </c>
      <c r="S15" s="94">
        <f t="shared" si="2"/>
        <v>26.2</v>
      </c>
      <c r="T15" s="95">
        <f t="shared" si="3"/>
        <v>65.5</v>
      </c>
      <c r="U15" s="74">
        <f t="shared" si="4"/>
        <v>4</v>
      </c>
      <c r="V15" s="97"/>
      <c r="W15" s="97"/>
      <c r="X15" s="98"/>
      <c r="Y15" s="98"/>
      <c r="Z15" s="95">
        <f t="shared" si="5"/>
        <v>63.25</v>
      </c>
      <c r="AA15" s="103" t="s">
        <v>9</v>
      </c>
    </row>
    <row r="16" spans="1:27" s="99" customFormat="1" ht="39" customHeight="1">
      <c r="A16" s="71">
        <v>4</v>
      </c>
      <c r="B16" s="93"/>
      <c r="C16" s="65"/>
      <c r="D16" s="138" t="s">
        <v>157</v>
      </c>
      <c r="E16" s="117" t="s">
        <v>163</v>
      </c>
      <c r="F16" s="118" t="s">
        <v>8</v>
      </c>
      <c r="G16" s="109" t="s">
        <v>167</v>
      </c>
      <c r="H16" s="100" t="s">
        <v>168</v>
      </c>
      <c r="I16" s="101" t="s">
        <v>169</v>
      </c>
      <c r="J16" s="118" t="s">
        <v>79</v>
      </c>
      <c r="K16" s="132" t="s">
        <v>277</v>
      </c>
      <c r="L16" s="94">
        <v>124</v>
      </c>
      <c r="M16" s="95">
        <f t="shared" si="0"/>
        <v>62</v>
      </c>
      <c r="N16" s="74">
        <f t="shared" si="1"/>
        <v>4</v>
      </c>
      <c r="O16" s="96">
        <v>6.6</v>
      </c>
      <c r="P16" s="96">
        <v>6.4</v>
      </c>
      <c r="Q16" s="96">
        <v>6.2</v>
      </c>
      <c r="R16" s="96">
        <v>6.6</v>
      </c>
      <c r="S16" s="94">
        <f t="shared" si="2"/>
        <v>25.799999999999997</v>
      </c>
      <c r="T16" s="95">
        <f t="shared" si="3"/>
        <v>64.499999999999986</v>
      </c>
      <c r="U16" s="74">
        <f t="shared" si="4"/>
        <v>5</v>
      </c>
      <c r="V16" s="97"/>
      <c r="W16" s="97"/>
      <c r="X16" s="98"/>
      <c r="Y16" s="98"/>
      <c r="Z16" s="95">
        <f t="shared" si="5"/>
        <v>63.249999999999993</v>
      </c>
      <c r="AA16" s="103" t="s">
        <v>9</v>
      </c>
    </row>
    <row r="17" spans="1:29" s="99" customFormat="1" ht="39" customHeight="1">
      <c r="A17" s="71">
        <f>RANK(Z17,Z$12:Z$18,0)</f>
        <v>6</v>
      </c>
      <c r="B17" s="93"/>
      <c r="C17" s="65"/>
      <c r="D17" s="141" t="s">
        <v>106</v>
      </c>
      <c r="E17" s="117" t="s">
        <v>115</v>
      </c>
      <c r="F17" s="101" t="s">
        <v>8</v>
      </c>
      <c r="G17" s="102" t="s">
        <v>280</v>
      </c>
      <c r="H17" s="100" t="s">
        <v>108</v>
      </c>
      <c r="I17" s="101" t="s">
        <v>109</v>
      </c>
      <c r="J17" s="118" t="s">
        <v>107</v>
      </c>
      <c r="K17" s="120" t="s">
        <v>143</v>
      </c>
      <c r="L17" s="94">
        <v>119</v>
      </c>
      <c r="M17" s="95">
        <f t="shared" si="0"/>
        <v>59.5</v>
      </c>
      <c r="N17" s="74">
        <f t="shared" si="1"/>
        <v>6</v>
      </c>
      <c r="O17" s="96">
        <v>6.2</v>
      </c>
      <c r="P17" s="96">
        <v>6</v>
      </c>
      <c r="Q17" s="96">
        <v>6.1</v>
      </c>
      <c r="R17" s="96">
        <v>6.2</v>
      </c>
      <c r="S17" s="94">
        <f t="shared" si="2"/>
        <v>24.499999999999996</v>
      </c>
      <c r="T17" s="95">
        <f t="shared" si="3"/>
        <v>61.249999999999986</v>
      </c>
      <c r="U17" s="74">
        <f t="shared" si="4"/>
        <v>6</v>
      </c>
      <c r="V17" s="97"/>
      <c r="W17" s="97"/>
      <c r="X17" s="98"/>
      <c r="Y17" s="98"/>
      <c r="Z17" s="95">
        <f t="shared" si="5"/>
        <v>60.374999999999993</v>
      </c>
      <c r="AA17" s="103" t="s">
        <v>69</v>
      </c>
    </row>
    <row r="18" spans="1:29" s="99" customFormat="1" ht="39" customHeight="1">
      <c r="A18" s="71"/>
      <c r="B18" s="93"/>
      <c r="C18" s="65"/>
      <c r="D18" s="141" t="s">
        <v>156</v>
      </c>
      <c r="E18" s="117"/>
      <c r="F18" s="118" t="s">
        <v>8</v>
      </c>
      <c r="G18" s="102" t="s">
        <v>165</v>
      </c>
      <c r="H18" s="100" t="s">
        <v>166</v>
      </c>
      <c r="I18" s="216" t="s">
        <v>79</v>
      </c>
      <c r="J18" s="118" t="s">
        <v>153</v>
      </c>
      <c r="K18" s="132" t="s">
        <v>277</v>
      </c>
      <c r="L18" s="258" t="s">
        <v>283</v>
      </c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94" t="s">
        <v>64</v>
      </c>
    </row>
    <row r="19" spans="1:29" s="25" customFormat="1" ht="40.5" customHeight="1">
      <c r="A19" s="26"/>
      <c r="B19" s="27"/>
      <c r="C19" s="28"/>
      <c r="D19" s="42"/>
      <c r="E19" s="3"/>
      <c r="F19" s="4"/>
      <c r="G19" s="5"/>
      <c r="H19" s="43"/>
      <c r="I19" s="44"/>
      <c r="J19" s="4"/>
      <c r="K19" s="6"/>
      <c r="L19" s="29"/>
      <c r="M19" s="30"/>
      <c r="N19" s="31"/>
      <c r="O19" s="29"/>
      <c r="P19" s="30"/>
      <c r="Q19" s="31"/>
      <c r="R19" s="29"/>
      <c r="S19" s="30"/>
      <c r="T19" s="31"/>
      <c r="U19" s="31"/>
      <c r="V19" s="31"/>
      <c r="W19" s="29"/>
      <c r="X19" s="32"/>
      <c r="Y19" s="30"/>
      <c r="Z19" s="33"/>
    </row>
    <row r="20" spans="1:29" ht="39.75" customHeight="1">
      <c r="A20" s="34"/>
      <c r="B20" s="34"/>
      <c r="C20" s="34"/>
      <c r="D20" s="105" t="s">
        <v>17</v>
      </c>
      <c r="E20" s="105"/>
      <c r="F20" s="105"/>
      <c r="G20" s="105"/>
      <c r="H20" s="106" t="s">
        <v>151</v>
      </c>
      <c r="I20" s="34"/>
      <c r="K20" s="106"/>
      <c r="L20" s="35"/>
      <c r="M20" s="36"/>
      <c r="N20" s="34"/>
      <c r="O20" s="37"/>
      <c r="P20" s="38"/>
      <c r="Q20" s="38"/>
      <c r="R20" s="38"/>
      <c r="S20" s="38"/>
      <c r="T20" s="34"/>
      <c r="U20" s="37"/>
      <c r="V20" s="38"/>
      <c r="W20" s="34"/>
      <c r="X20" s="34"/>
      <c r="Y20" s="34"/>
      <c r="Z20" s="34"/>
      <c r="AA20" s="34"/>
      <c r="AB20" s="38"/>
      <c r="AC20" s="34"/>
    </row>
    <row r="21" spans="1:29" ht="39.75" customHeight="1">
      <c r="A21" s="34"/>
      <c r="B21" s="34"/>
      <c r="C21" s="34"/>
      <c r="D21" s="105"/>
      <c r="E21" s="105"/>
      <c r="F21" s="105"/>
      <c r="G21" s="105"/>
      <c r="H21" s="48"/>
      <c r="I21" s="34"/>
      <c r="K21" s="106"/>
      <c r="L21" s="35"/>
      <c r="M21" s="36"/>
      <c r="N21" s="34"/>
      <c r="O21" s="37"/>
      <c r="P21" s="38"/>
      <c r="Q21" s="38"/>
      <c r="R21" s="38"/>
      <c r="S21" s="38"/>
      <c r="T21" s="34"/>
      <c r="U21" s="37"/>
      <c r="V21" s="38"/>
      <c r="W21" s="34"/>
      <c r="X21" s="34"/>
      <c r="Y21" s="34"/>
      <c r="Z21" s="34"/>
      <c r="AA21" s="34"/>
      <c r="AB21" s="38"/>
      <c r="AC21" s="34"/>
    </row>
    <row r="22" spans="1:29" ht="39.75" customHeight="1">
      <c r="A22" s="34"/>
      <c r="B22" s="34"/>
      <c r="C22" s="34"/>
      <c r="D22" s="105" t="s">
        <v>10</v>
      </c>
      <c r="E22" s="105"/>
      <c r="F22" s="105"/>
      <c r="G22" s="105"/>
      <c r="H22" s="106" t="s">
        <v>150</v>
      </c>
      <c r="I22" s="34"/>
      <c r="K22" s="106"/>
      <c r="L22" s="35"/>
      <c r="M22" s="39"/>
      <c r="O22" s="37"/>
      <c r="P22" s="38"/>
      <c r="Q22" s="38"/>
      <c r="R22" s="38"/>
      <c r="S22" s="38"/>
      <c r="T22" s="34"/>
      <c r="U22" s="37"/>
      <c r="V22" s="38"/>
      <c r="W22" s="34"/>
      <c r="X22" s="34"/>
      <c r="Y22" s="34"/>
      <c r="Z22" s="34"/>
      <c r="AA22" s="34"/>
      <c r="AB22" s="38"/>
      <c r="AC22" s="34"/>
    </row>
  </sheetData>
  <protectedRanges>
    <protectedRange sqref="K12" name="Диапазон1_3_1_1_3_11_1_1_3_1_3_1_1_1_1_3_2_1_1_6_3_1"/>
  </protectedRanges>
  <sortState ref="A12:AC18">
    <sortCondition ref="A12:A18"/>
  </sortState>
  <mergeCells count="27">
    <mergeCell ref="O10:U10"/>
    <mergeCell ref="V9:V11"/>
    <mergeCell ref="W9:W11"/>
    <mergeCell ref="X9:X11"/>
    <mergeCell ref="G9:G11"/>
    <mergeCell ref="H9:H11"/>
    <mergeCell ref="I9:I11"/>
    <mergeCell ref="K9:K11"/>
    <mergeCell ref="L9:N9"/>
    <mergeCell ref="O9:U9"/>
    <mergeCell ref="L10:N10"/>
    <mergeCell ref="L18:Z18"/>
    <mergeCell ref="A1:AA1"/>
    <mergeCell ref="A2:AA2"/>
    <mergeCell ref="A3:AA3"/>
    <mergeCell ref="A4:AA4"/>
    <mergeCell ref="AA9:AA11"/>
    <mergeCell ref="A5:AA5"/>
    <mergeCell ref="A6:AA6"/>
    <mergeCell ref="A9:A11"/>
    <mergeCell ref="B9:B11"/>
    <mergeCell ref="C9:C11"/>
    <mergeCell ref="Y9:Y11"/>
    <mergeCell ref="Z9:Z11"/>
    <mergeCell ref="D9:D11"/>
    <mergeCell ref="E9:E11"/>
    <mergeCell ref="F9:F11"/>
  </mergeCells>
  <phoneticPr fontId="54" type="noConversion"/>
  <pageMargins left="0.51181102362204722" right="0.43307086614173229" top="0.23" bottom="0.15748031496062992" header="0.23622047244094491" footer="0.15748031496062992"/>
  <pageSetup paperSize="9" scale="58" orientation="landscape" r:id="rId1"/>
  <headerFooter alignWithMargins="0"/>
  <drawing r:id="rId2"/>
  <legacyDrawing r:id="rId3"/>
  <oleObjects>
    <oleObject progId="Документ Microsoft Office Word" shapeId="10241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22"/>
  <sheetViews>
    <sheetView view="pageBreakPreview" zoomScale="75" zoomScaleNormal="60" zoomScaleSheetLayoutView="75" workbookViewId="0">
      <selection activeCell="H12" sqref="H12"/>
    </sheetView>
  </sheetViews>
  <sheetFormatPr defaultRowHeight="12.75"/>
  <cols>
    <col min="1" max="1" width="5.5703125" style="8" customWidth="1"/>
    <col min="2" max="3" width="4.7109375" style="8" hidden="1" customWidth="1"/>
    <col min="4" max="4" width="19" style="8" customWidth="1"/>
    <col min="5" max="5" width="10.42578125" style="8" customWidth="1"/>
    <col min="6" max="6" width="5.85546875" style="8" customWidth="1"/>
    <col min="7" max="7" width="35.28515625" style="8" customWidth="1"/>
    <col min="8" max="8" width="13.42578125" style="8" customWidth="1"/>
    <col min="9" max="9" width="16.5703125" style="8" customWidth="1"/>
    <col min="10" max="10" width="12.7109375" style="8" hidden="1" customWidth="1"/>
    <col min="11" max="11" width="23.85546875" style="8" customWidth="1"/>
    <col min="12" max="12" width="8" style="40" customWidth="1"/>
    <col min="13" max="13" width="10.5703125" style="41" customWidth="1"/>
    <col min="14" max="14" width="6.85546875" style="8" customWidth="1"/>
    <col min="15" max="15" width="6.85546875" style="40" customWidth="1"/>
    <col min="16" max="16" width="6.85546875" style="41" customWidth="1"/>
    <col min="17" max="17" width="6.85546875" style="8" customWidth="1"/>
    <col min="18" max="18" width="6.85546875" style="40" customWidth="1"/>
    <col min="19" max="19" width="8.7109375" style="41" customWidth="1"/>
    <col min="20" max="20" width="10.5703125" style="8" customWidth="1"/>
    <col min="21" max="21" width="5.7109375" style="8" customWidth="1"/>
    <col min="22" max="23" width="4.42578125" style="8" customWidth="1"/>
    <col min="24" max="24" width="4.42578125" style="8" hidden="1" customWidth="1"/>
    <col min="25" max="25" width="4.42578125" style="41" hidden="1" customWidth="1"/>
    <col min="26" max="26" width="11.5703125" style="8" customWidth="1"/>
    <col min="27" max="27" width="8.42578125" style="8" customWidth="1"/>
    <col min="28" max="16384" width="9.140625" style="8"/>
  </cols>
  <sheetData>
    <row r="1" spans="1:27" ht="69" customHeight="1">
      <c r="A1" s="260" t="s">
        <v>147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</row>
    <row r="2" spans="1:27" ht="18" customHeight="1">
      <c r="A2" s="261" t="s">
        <v>61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</row>
    <row r="3" spans="1:27" s="9" customFormat="1" ht="15.95" customHeight="1">
      <c r="A3" s="262" t="s">
        <v>63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</row>
    <row r="4" spans="1:27" s="10" customFormat="1" ht="23.25" customHeight="1">
      <c r="A4" s="263" t="s">
        <v>27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</row>
    <row r="5" spans="1:27" s="11" customFormat="1" ht="27" customHeight="1">
      <c r="A5" s="264" t="s">
        <v>146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</row>
    <row r="6" spans="1:27" s="89" customFormat="1" ht="18.75" customHeight="1">
      <c r="A6" s="265" t="s">
        <v>279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</row>
    <row r="7" spans="1:27" ht="3" customHeight="1">
      <c r="A7" s="221"/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</row>
    <row r="8" spans="1:27" s="17" customFormat="1" ht="15" customHeight="1">
      <c r="A8" s="169" t="s">
        <v>71</v>
      </c>
      <c r="B8" s="12"/>
      <c r="C8" s="12"/>
      <c r="D8" s="13"/>
      <c r="E8" s="13"/>
      <c r="F8" s="13"/>
      <c r="G8" s="13"/>
      <c r="H8" s="13"/>
      <c r="I8" s="14"/>
      <c r="J8" s="14"/>
      <c r="K8" s="12"/>
      <c r="L8" s="15"/>
      <c r="M8" s="16"/>
      <c r="O8" s="15"/>
      <c r="P8" s="18"/>
      <c r="R8" s="15"/>
      <c r="S8" s="18"/>
      <c r="Y8" s="64"/>
      <c r="Z8" s="196" t="s">
        <v>72</v>
      </c>
    </row>
    <row r="9" spans="1:27" s="219" customFormat="1" ht="20.100000000000001" customHeight="1">
      <c r="A9" s="266" t="s">
        <v>26</v>
      </c>
      <c r="B9" s="267" t="s">
        <v>46</v>
      </c>
      <c r="C9" s="268" t="s">
        <v>13</v>
      </c>
      <c r="D9" s="271" t="s">
        <v>15</v>
      </c>
      <c r="E9" s="271" t="s">
        <v>3</v>
      </c>
      <c r="F9" s="266" t="s">
        <v>14</v>
      </c>
      <c r="G9" s="271" t="s">
        <v>16</v>
      </c>
      <c r="H9" s="271" t="s">
        <v>3</v>
      </c>
      <c r="I9" s="271" t="s">
        <v>4</v>
      </c>
      <c r="J9" s="220"/>
      <c r="K9" s="271" t="s">
        <v>6</v>
      </c>
      <c r="L9" s="279" t="s">
        <v>43</v>
      </c>
      <c r="M9" s="279"/>
      <c r="N9" s="279"/>
      <c r="O9" s="272" t="s">
        <v>18</v>
      </c>
      <c r="P9" s="273"/>
      <c r="Q9" s="273"/>
      <c r="R9" s="273"/>
      <c r="S9" s="273"/>
      <c r="T9" s="273"/>
      <c r="U9" s="274"/>
      <c r="V9" s="267" t="s">
        <v>20</v>
      </c>
      <c r="W9" s="276" t="s">
        <v>54</v>
      </c>
      <c r="X9" s="266"/>
      <c r="Y9" s="267" t="s">
        <v>47</v>
      </c>
      <c r="Z9" s="254" t="s">
        <v>22</v>
      </c>
      <c r="AA9" s="254" t="s">
        <v>23</v>
      </c>
    </row>
    <row r="10" spans="1:27" s="219" customFormat="1" ht="20.100000000000001" customHeight="1">
      <c r="A10" s="266"/>
      <c r="B10" s="267"/>
      <c r="C10" s="269"/>
      <c r="D10" s="271"/>
      <c r="E10" s="271"/>
      <c r="F10" s="266"/>
      <c r="G10" s="271"/>
      <c r="H10" s="271"/>
      <c r="I10" s="271"/>
      <c r="J10" s="220"/>
      <c r="K10" s="271"/>
      <c r="L10" s="279" t="s">
        <v>48</v>
      </c>
      <c r="M10" s="279"/>
      <c r="N10" s="279"/>
      <c r="O10" s="272" t="s">
        <v>49</v>
      </c>
      <c r="P10" s="273"/>
      <c r="Q10" s="273"/>
      <c r="R10" s="273"/>
      <c r="S10" s="273"/>
      <c r="T10" s="273"/>
      <c r="U10" s="274"/>
      <c r="V10" s="275"/>
      <c r="W10" s="277"/>
      <c r="X10" s="266"/>
      <c r="Y10" s="267"/>
      <c r="Z10" s="254"/>
      <c r="AA10" s="254"/>
    </row>
    <row r="11" spans="1:27" s="219" customFormat="1" ht="83.25" customHeight="1">
      <c r="A11" s="266"/>
      <c r="B11" s="267"/>
      <c r="C11" s="270"/>
      <c r="D11" s="271"/>
      <c r="E11" s="271"/>
      <c r="F11" s="266"/>
      <c r="G11" s="271"/>
      <c r="H11" s="271"/>
      <c r="I11" s="271"/>
      <c r="J11" s="220"/>
      <c r="K11" s="271"/>
      <c r="L11" s="90" t="s">
        <v>24</v>
      </c>
      <c r="M11" s="91" t="s">
        <v>25</v>
      </c>
      <c r="N11" s="90" t="s">
        <v>26</v>
      </c>
      <c r="O11" s="92" t="s">
        <v>50</v>
      </c>
      <c r="P11" s="92" t="s">
        <v>51</v>
      </c>
      <c r="Q11" s="92" t="s">
        <v>52</v>
      </c>
      <c r="R11" s="92" t="s">
        <v>53</v>
      </c>
      <c r="S11" s="91" t="s">
        <v>24</v>
      </c>
      <c r="T11" s="90" t="s">
        <v>25</v>
      </c>
      <c r="U11" s="90" t="s">
        <v>26</v>
      </c>
      <c r="V11" s="267"/>
      <c r="W11" s="278"/>
      <c r="X11" s="266"/>
      <c r="Y11" s="267"/>
      <c r="Z11" s="254"/>
      <c r="AA11" s="254"/>
    </row>
    <row r="12" spans="1:27" s="99" customFormat="1" ht="39" customHeight="1">
      <c r="A12" s="71">
        <f t="shared" ref="A12:A18" si="0">RANK(Z12,Z$12:Z$18,0)</f>
        <v>1</v>
      </c>
      <c r="B12" s="93"/>
      <c r="C12" s="65"/>
      <c r="D12" s="88" t="s">
        <v>228</v>
      </c>
      <c r="E12" s="100" t="s">
        <v>87</v>
      </c>
      <c r="F12" s="101">
        <v>3</v>
      </c>
      <c r="G12" s="135" t="s">
        <v>231</v>
      </c>
      <c r="H12" s="209" t="s">
        <v>229</v>
      </c>
      <c r="I12" s="206" t="s">
        <v>230</v>
      </c>
      <c r="J12" s="206" t="s">
        <v>76</v>
      </c>
      <c r="K12" s="132" t="s">
        <v>275</v>
      </c>
      <c r="L12" s="94">
        <v>137.5</v>
      </c>
      <c r="M12" s="95">
        <f t="shared" ref="M12:M18" si="1">L12/2-IF($W12=1,0.5,IF($W12=2,1,0))</f>
        <v>68.75</v>
      </c>
      <c r="N12" s="74">
        <f t="shared" ref="N12:N18" si="2">RANK(M12,M$12:M$18,0)</f>
        <v>1</v>
      </c>
      <c r="O12" s="96">
        <v>6.9</v>
      </c>
      <c r="P12" s="96">
        <v>7</v>
      </c>
      <c r="Q12" s="96">
        <v>6.7</v>
      </c>
      <c r="R12" s="96">
        <v>6.9</v>
      </c>
      <c r="S12" s="94">
        <f t="shared" ref="S12:S18" si="3">O12+P12+Q12+R12</f>
        <v>27.5</v>
      </c>
      <c r="T12" s="95">
        <f t="shared" ref="T12:T18" si="4">S12/0.4-IF($W12=1,0.5,IF($W12=2,1,0))</f>
        <v>68.75</v>
      </c>
      <c r="U12" s="74">
        <f t="shared" ref="U12:U18" si="5">RANK(T12,T$12:T$18,0)</f>
        <v>1</v>
      </c>
      <c r="V12" s="97"/>
      <c r="W12" s="97"/>
      <c r="X12" s="98"/>
      <c r="Y12" s="98"/>
      <c r="Z12" s="95">
        <f t="shared" ref="Z12:Z18" si="6">(M12+T12)/2-IF($V12=1,0.5,IF($V12=2,1.5,0))</f>
        <v>68.75</v>
      </c>
      <c r="AA12" s="103">
        <v>2</v>
      </c>
    </row>
    <row r="13" spans="1:27" s="99" customFormat="1" ht="39" customHeight="1">
      <c r="A13" s="71">
        <f t="shared" si="0"/>
        <v>2</v>
      </c>
      <c r="B13" s="93"/>
      <c r="C13" s="65"/>
      <c r="D13" s="141" t="s">
        <v>290</v>
      </c>
      <c r="E13" s="117" t="s">
        <v>114</v>
      </c>
      <c r="F13" s="101">
        <v>3</v>
      </c>
      <c r="G13" s="119" t="s">
        <v>113</v>
      </c>
      <c r="H13" s="117" t="s">
        <v>111</v>
      </c>
      <c r="I13" s="118" t="s">
        <v>112</v>
      </c>
      <c r="J13" s="118" t="s">
        <v>98</v>
      </c>
      <c r="K13" s="120" t="s">
        <v>143</v>
      </c>
      <c r="L13" s="94">
        <v>130</v>
      </c>
      <c r="M13" s="95">
        <f t="shared" si="1"/>
        <v>65</v>
      </c>
      <c r="N13" s="74">
        <f t="shared" si="2"/>
        <v>2</v>
      </c>
      <c r="O13" s="96">
        <v>6.8</v>
      </c>
      <c r="P13" s="96">
        <v>6.9</v>
      </c>
      <c r="Q13" s="96">
        <v>6.6</v>
      </c>
      <c r="R13" s="96">
        <v>6.8</v>
      </c>
      <c r="S13" s="94">
        <f t="shared" si="3"/>
        <v>27.099999999999998</v>
      </c>
      <c r="T13" s="95">
        <f t="shared" si="4"/>
        <v>67.749999999999986</v>
      </c>
      <c r="U13" s="74">
        <f t="shared" si="5"/>
        <v>2</v>
      </c>
      <c r="V13" s="97"/>
      <c r="W13" s="97"/>
      <c r="X13" s="98"/>
      <c r="Y13" s="98"/>
      <c r="Z13" s="95">
        <f t="shared" si="6"/>
        <v>66.375</v>
      </c>
      <c r="AA13" s="103">
        <v>3</v>
      </c>
    </row>
    <row r="14" spans="1:27" s="99" customFormat="1" ht="39" customHeight="1">
      <c r="A14" s="71">
        <f t="shared" si="0"/>
        <v>3</v>
      </c>
      <c r="B14" s="93"/>
      <c r="C14" s="65"/>
      <c r="D14" s="146" t="s">
        <v>173</v>
      </c>
      <c r="E14" s="202" t="s">
        <v>174</v>
      </c>
      <c r="F14" s="86" t="s">
        <v>8</v>
      </c>
      <c r="G14" s="87" t="s">
        <v>268</v>
      </c>
      <c r="H14" s="85" t="s">
        <v>175</v>
      </c>
      <c r="I14" s="86" t="s">
        <v>176</v>
      </c>
      <c r="J14" s="86" t="s">
        <v>117</v>
      </c>
      <c r="K14" s="126" t="s">
        <v>143</v>
      </c>
      <c r="L14" s="94">
        <v>123</v>
      </c>
      <c r="M14" s="95">
        <f t="shared" si="1"/>
        <v>61.5</v>
      </c>
      <c r="N14" s="74">
        <f t="shared" si="2"/>
        <v>5</v>
      </c>
      <c r="O14" s="96">
        <v>6.6</v>
      </c>
      <c r="P14" s="96">
        <v>6.4</v>
      </c>
      <c r="Q14" s="96">
        <v>6.3</v>
      </c>
      <c r="R14" s="96">
        <v>6.6</v>
      </c>
      <c r="S14" s="94">
        <f t="shared" si="3"/>
        <v>25.9</v>
      </c>
      <c r="T14" s="95">
        <f t="shared" si="4"/>
        <v>64.749999999999986</v>
      </c>
      <c r="U14" s="74">
        <f t="shared" si="5"/>
        <v>3</v>
      </c>
      <c r="V14" s="97"/>
      <c r="W14" s="97"/>
      <c r="X14" s="98"/>
      <c r="Y14" s="98"/>
      <c r="Z14" s="95">
        <f t="shared" si="6"/>
        <v>63.124999999999993</v>
      </c>
      <c r="AA14" s="103" t="s">
        <v>9</v>
      </c>
    </row>
    <row r="15" spans="1:27" s="99" customFormat="1" ht="39" customHeight="1">
      <c r="A15" s="71">
        <f t="shared" si="0"/>
        <v>4</v>
      </c>
      <c r="B15" s="93"/>
      <c r="C15" s="65"/>
      <c r="D15" s="88" t="s">
        <v>253</v>
      </c>
      <c r="E15" s="134" t="s">
        <v>254</v>
      </c>
      <c r="F15" s="101" t="s">
        <v>8</v>
      </c>
      <c r="G15" s="109" t="s">
        <v>255</v>
      </c>
      <c r="H15" s="133" t="s">
        <v>256</v>
      </c>
      <c r="I15" s="213" t="s">
        <v>248</v>
      </c>
      <c r="J15" s="211" t="s">
        <v>248</v>
      </c>
      <c r="K15" s="128" t="s">
        <v>261</v>
      </c>
      <c r="L15" s="94">
        <v>124</v>
      </c>
      <c r="M15" s="95">
        <f t="shared" si="1"/>
        <v>62</v>
      </c>
      <c r="N15" s="74">
        <f t="shared" si="2"/>
        <v>3</v>
      </c>
      <c r="O15" s="96">
        <v>6.4</v>
      </c>
      <c r="P15" s="96">
        <v>6.3</v>
      </c>
      <c r="Q15" s="96">
        <v>6.2</v>
      </c>
      <c r="R15" s="96">
        <v>6.3</v>
      </c>
      <c r="S15" s="94">
        <f t="shared" si="3"/>
        <v>25.2</v>
      </c>
      <c r="T15" s="95">
        <f t="shared" si="4"/>
        <v>62.999999999999993</v>
      </c>
      <c r="U15" s="74">
        <f t="shared" si="5"/>
        <v>4</v>
      </c>
      <c r="V15" s="97"/>
      <c r="W15" s="97"/>
      <c r="X15" s="98"/>
      <c r="Y15" s="98"/>
      <c r="Z15" s="95">
        <f t="shared" si="6"/>
        <v>62.5</v>
      </c>
      <c r="AA15" s="103" t="s">
        <v>65</v>
      </c>
    </row>
    <row r="16" spans="1:27" s="99" customFormat="1" ht="39" customHeight="1">
      <c r="A16" s="71">
        <f t="shared" si="0"/>
        <v>5</v>
      </c>
      <c r="B16" s="93"/>
      <c r="C16" s="65"/>
      <c r="D16" s="138" t="s">
        <v>182</v>
      </c>
      <c r="E16" s="117"/>
      <c r="F16" s="118" t="s">
        <v>8</v>
      </c>
      <c r="G16" s="119" t="s">
        <v>269</v>
      </c>
      <c r="H16" s="133" t="s">
        <v>186</v>
      </c>
      <c r="I16" s="131" t="s">
        <v>187</v>
      </c>
      <c r="J16" s="118" t="s">
        <v>78</v>
      </c>
      <c r="K16" s="112" t="s">
        <v>143</v>
      </c>
      <c r="L16" s="94">
        <v>122</v>
      </c>
      <c r="M16" s="95">
        <f t="shared" si="1"/>
        <v>61</v>
      </c>
      <c r="N16" s="74">
        <f t="shared" si="2"/>
        <v>6</v>
      </c>
      <c r="O16" s="96">
        <v>6.3</v>
      </c>
      <c r="P16" s="96">
        <v>6</v>
      </c>
      <c r="Q16" s="96">
        <v>6</v>
      </c>
      <c r="R16" s="96">
        <v>6.1</v>
      </c>
      <c r="S16" s="94">
        <f t="shared" si="3"/>
        <v>24.4</v>
      </c>
      <c r="T16" s="95">
        <f t="shared" si="4"/>
        <v>60.999999999999993</v>
      </c>
      <c r="U16" s="74">
        <f t="shared" si="5"/>
        <v>6</v>
      </c>
      <c r="V16" s="97"/>
      <c r="W16" s="97"/>
      <c r="X16" s="98"/>
      <c r="Y16" s="98"/>
      <c r="Z16" s="95">
        <f t="shared" si="6"/>
        <v>61</v>
      </c>
      <c r="AA16" s="103" t="s">
        <v>65</v>
      </c>
    </row>
    <row r="17" spans="1:29" s="99" customFormat="1" ht="39" customHeight="1">
      <c r="A17" s="71">
        <f t="shared" si="0"/>
        <v>5</v>
      </c>
      <c r="B17" s="93"/>
      <c r="C17" s="65"/>
      <c r="D17" s="141" t="s">
        <v>106</v>
      </c>
      <c r="E17" s="117" t="s">
        <v>115</v>
      </c>
      <c r="F17" s="101" t="s">
        <v>8</v>
      </c>
      <c r="G17" s="119" t="s">
        <v>113</v>
      </c>
      <c r="H17" s="133" t="s">
        <v>111</v>
      </c>
      <c r="I17" s="131" t="s">
        <v>112</v>
      </c>
      <c r="J17" s="118" t="s">
        <v>107</v>
      </c>
      <c r="K17" s="132" t="s">
        <v>143</v>
      </c>
      <c r="L17" s="94">
        <v>124</v>
      </c>
      <c r="M17" s="95">
        <f t="shared" si="1"/>
        <v>62</v>
      </c>
      <c r="N17" s="74">
        <f t="shared" si="2"/>
        <v>3</v>
      </c>
      <c r="O17" s="96">
        <v>6.2</v>
      </c>
      <c r="P17" s="96">
        <v>5.9</v>
      </c>
      <c r="Q17" s="96">
        <v>6</v>
      </c>
      <c r="R17" s="96">
        <v>6.3</v>
      </c>
      <c r="S17" s="94">
        <f t="shared" si="3"/>
        <v>24.400000000000002</v>
      </c>
      <c r="T17" s="95">
        <f t="shared" si="4"/>
        <v>61</v>
      </c>
      <c r="U17" s="74">
        <f t="shared" si="5"/>
        <v>5</v>
      </c>
      <c r="V17" s="97">
        <v>1</v>
      </c>
      <c r="W17" s="97"/>
      <c r="X17" s="98"/>
      <c r="Y17" s="98"/>
      <c r="Z17" s="95">
        <f t="shared" si="6"/>
        <v>61</v>
      </c>
      <c r="AA17" s="103" t="s">
        <v>65</v>
      </c>
    </row>
    <row r="18" spans="1:29" s="99" customFormat="1" ht="39" customHeight="1">
      <c r="A18" s="71">
        <f t="shared" si="0"/>
        <v>7</v>
      </c>
      <c r="B18" s="93"/>
      <c r="C18" s="65"/>
      <c r="D18" s="114" t="s">
        <v>213</v>
      </c>
      <c r="E18" s="110" t="s">
        <v>214</v>
      </c>
      <c r="F18" s="149" t="s">
        <v>8</v>
      </c>
      <c r="G18" s="129" t="s">
        <v>215</v>
      </c>
      <c r="H18" s="116" t="s">
        <v>216</v>
      </c>
      <c r="I18" s="208" t="s">
        <v>217</v>
      </c>
      <c r="J18" s="111" t="s">
        <v>212</v>
      </c>
      <c r="K18" s="200" t="s">
        <v>233</v>
      </c>
      <c r="L18" s="94">
        <v>109</v>
      </c>
      <c r="M18" s="95">
        <f t="shared" si="1"/>
        <v>54.5</v>
      </c>
      <c r="N18" s="74">
        <f t="shared" si="2"/>
        <v>7</v>
      </c>
      <c r="O18" s="96">
        <v>6.1</v>
      </c>
      <c r="P18" s="96">
        <v>5.7</v>
      </c>
      <c r="Q18" s="96">
        <v>5.5</v>
      </c>
      <c r="R18" s="96">
        <v>5.9</v>
      </c>
      <c r="S18" s="94">
        <f t="shared" si="3"/>
        <v>23.200000000000003</v>
      </c>
      <c r="T18" s="95">
        <f t="shared" si="4"/>
        <v>58.000000000000007</v>
      </c>
      <c r="U18" s="74">
        <f t="shared" si="5"/>
        <v>7</v>
      </c>
      <c r="V18" s="97"/>
      <c r="W18" s="97"/>
      <c r="X18" s="98"/>
      <c r="Y18" s="98"/>
      <c r="Z18" s="95">
        <f t="shared" si="6"/>
        <v>56.25</v>
      </c>
      <c r="AA18" s="103" t="s">
        <v>64</v>
      </c>
    </row>
    <row r="19" spans="1:29" s="25" customFormat="1" ht="40.5" customHeight="1">
      <c r="A19" s="26"/>
      <c r="B19" s="27"/>
      <c r="C19" s="28"/>
      <c r="D19" s="42"/>
      <c r="E19" s="3"/>
      <c r="F19" s="4"/>
      <c r="G19" s="5"/>
      <c r="H19" s="43"/>
      <c r="I19" s="44"/>
      <c r="J19" s="4"/>
      <c r="K19" s="6"/>
      <c r="L19" s="29"/>
      <c r="M19" s="30"/>
      <c r="N19" s="31"/>
      <c r="O19" s="29"/>
      <c r="P19" s="30"/>
      <c r="Q19" s="31"/>
      <c r="R19" s="29"/>
      <c r="S19" s="30"/>
      <c r="T19" s="31"/>
      <c r="U19" s="31"/>
      <c r="V19" s="31"/>
      <c r="W19" s="29"/>
      <c r="X19" s="32"/>
      <c r="Y19" s="30"/>
      <c r="Z19" s="33"/>
    </row>
    <row r="20" spans="1:29" ht="39.75" customHeight="1">
      <c r="A20" s="34"/>
      <c r="B20" s="34"/>
      <c r="C20" s="34"/>
      <c r="D20" s="105" t="s">
        <v>17</v>
      </c>
      <c r="E20" s="105"/>
      <c r="F20" s="105"/>
      <c r="G20" s="105"/>
      <c r="H20" s="106" t="s">
        <v>151</v>
      </c>
      <c r="I20" s="34"/>
      <c r="K20" s="106"/>
      <c r="L20" s="35"/>
      <c r="M20" s="36"/>
      <c r="N20" s="34"/>
      <c r="O20" s="37"/>
      <c r="P20" s="38"/>
      <c r="Q20" s="38"/>
      <c r="R20" s="38"/>
      <c r="S20" s="38"/>
      <c r="T20" s="34"/>
      <c r="U20" s="37"/>
      <c r="V20" s="38"/>
      <c r="W20" s="34"/>
      <c r="X20" s="34"/>
      <c r="Y20" s="34"/>
      <c r="Z20" s="34"/>
      <c r="AA20" s="34"/>
      <c r="AB20" s="38"/>
      <c r="AC20" s="34"/>
    </row>
    <row r="21" spans="1:29" ht="39.75" customHeight="1">
      <c r="A21" s="34"/>
      <c r="B21" s="34"/>
      <c r="C21" s="34"/>
      <c r="D21" s="105"/>
      <c r="E21" s="105"/>
      <c r="F21" s="105"/>
      <c r="G21" s="105"/>
      <c r="H21" s="48"/>
      <c r="I21" s="34"/>
      <c r="K21" s="106"/>
      <c r="L21" s="35"/>
      <c r="M21" s="36"/>
      <c r="N21" s="34"/>
      <c r="O21" s="37"/>
      <c r="P21" s="38"/>
      <c r="Q21" s="38"/>
      <c r="R21" s="38"/>
      <c r="S21" s="38"/>
      <c r="T21" s="34"/>
      <c r="U21" s="37"/>
      <c r="V21" s="38"/>
      <c r="W21" s="34"/>
      <c r="X21" s="34"/>
      <c r="Y21" s="34"/>
      <c r="Z21" s="34"/>
      <c r="AA21" s="34"/>
      <c r="AB21" s="38"/>
      <c r="AC21" s="34"/>
    </row>
    <row r="22" spans="1:29" ht="39.75" customHeight="1">
      <c r="A22" s="34"/>
      <c r="B22" s="34"/>
      <c r="C22" s="34"/>
      <c r="D22" s="105" t="s">
        <v>10</v>
      </c>
      <c r="E22" s="105"/>
      <c r="F22" s="105"/>
      <c r="G22" s="105"/>
      <c r="H22" s="106" t="s">
        <v>150</v>
      </c>
      <c r="I22" s="34"/>
      <c r="K22" s="106"/>
      <c r="L22" s="35"/>
      <c r="M22" s="39"/>
      <c r="O22" s="37"/>
      <c r="P22" s="38"/>
      <c r="Q22" s="38"/>
      <c r="R22" s="38"/>
      <c r="S22" s="38"/>
      <c r="T22" s="34"/>
      <c r="U22" s="37"/>
      <c r="V22" s="38"/>
      <c r="W22" s="34"/>
      <c r="X22" s="34"/>
      <c r="Y22" s="34"/>
      <c r="Z22" s="34"/>
      <c r="AA22" s="34"/>
      <c r="AB22" s="38"/>
      <c r="AC22" s="34"/>
    </row>
  </sheetData>
  <sortState ref="A12:AC18">
    <sortCondition ref="A12:A18"/>
  </sortState>
  <mergeCells count="26">
    <mergeCell ref="F9:F11"/>
    <mergeCell ref="A1:AA1"/>
    <mergeCell ref="A2:AA2"/>
    <mergeCell ref="A3:AA3"/>
    <mergeCell ref="A4:AA4"/>
    <mergeCell ref="A5:AA5"/>
    <mergeCell ref="A6:AA6"/>
    <mergeCell ref="A9:A11"/>
    <mergeCell ref="B9:B11"/>
    <mergeCell ref="C9:C11"/>
    <mergeCell ref="D9:D11"/>
    <mergeCell ref="E9:E11"/>
    <mergeCell ref="AA9:AA11"/>
    <mergeCell ref="G9:G11"/>
    <mergeCell ref="H9:H11"/>
    <mergeCell ref="I9:I11"/>
    <mergeCell ref="K9:K11"/>
    <mergeCell ref="L9:N9"/>
    <mergeCell ref="O9:U9"/>
    <mergeCell ref="L10:N10"/>
    <mergeCell ref="O10:U10"/>
    <mergeCell ref="V9:V11"/>
    <mergeCell ref="W9:W11"/>
    <mergeCell ref="X9:X11"/>
    <mergeCell ref="Y9:Y11"/>
    <mergeCell ref="Z9:Z11"/>
  </mergeCells>
  <pageMargins left="0.51181102362204722" right="0.43307086614173229" top="0.23" bottom="0.15748031496062992" header="0.23622047244094491" footer="0.15748031496062992"/>
  <pageSetup paperSize="9" scale="59" orientation="landscape" r:id="rId1"/>
  <headerFooter alignWithMargins="0"/>
  <drawing r:id="rId2"/>
  <legacyDrawing r:id="rId3"/>
  <oleObjects>
    <oleObject progId="Документ Microsoft Office Word" shapeId="29697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9"/>
  <sheetViews>
    <sheetView view="pageBreakPreview" zoomScale="75" zoomScaleNormal="60" zoomScaleSheetLayoutView="75" workbookViewId="0">
      <selection activeCell="G17" sqref="G17"/>
    </sheetView>
  </sheetViews>
  <sheetFormatPr defaultRowHeight="12.75"/>
  <cols>
    <col min="1" max="1" width="5.5703125" style="307" customWidth="1"/>
    <col min="2" max="3" width="4.7109375" style="307" hidden="1" customWidth="1"/>
    <col min="4" max="4" width="19" style="307" customWidth="1"/>
    <col min="5" max="5" width="10.42578125" style="307" customWidth="1"/>
    <col min="6" max="6" width="5.85546875" style="307" customWidth="1"/>
    <col min="7" max="7" width="35.28515625" style="307" customWidth="1"/>
    <col min="8" max="8" width="13.42578125" style="307" customWidth="1"/>
    <col min="9" max="9" width="16.5703125" style="307" customWidth="1"/>
    <col min="10" max="10" width="12.7109375" style="307" hidden="1" customWidth="1"/>
    <col min="11" max="11" width="23.85546875" style="307" customWidth="1"/>
    <col min="12" max="12" width="8" style="309" customWidth="1"/>
    <col min="13" max="13" width="10.5703125" style="310" customWidth="1"/>
    <col min="14" max="14" width="6.85546875" style="307" customWidth="1"/>
    <col min="15" max="15" width="6.85546875" style="309" customWidth="1"/>
    <col min="16" max="16" width="6.85546875" style="310" customWidth="1"/>
    <col min="17" max="17" width="6.85546875" style="307" customWidth="1"/>
    <col min="18" max="18" width="6.85546875" style="309" customWidth="1"/>
    <col min="19" max="19" width="8.7109375" style="310" customWidth="1"/>
    <col min="20" max="20" width="10.5703125" style="307" customWidth="1"/>
    <col min="21" max="21" width="5.7109375" style="307" customWidth="1"/>
    <col min="22" max="23" width="4.42578125" style="307" customWidth="1"/>
    <col min="24" max="24" width="4.42578125" style="307" hidden="1" customWidth="1"/>
    <col min="25" max="25" width="4.42578125" style="310" hidden="1" customWidth="1"/>
    <col min="26" max="26" width="11.5703125" style="307" customWidth="1"/>
    <col min="27" max="27" width="8.42578125" style="307" customWidth="1"/>
    <col min="28" max="16384" width="9.140625" style="307"/>
  </cols>
  <sheetData>
    <row r="1" spans="1:27" ht="69" customHeight="1">
      <c r="A1" s="260" t="s">
        <v>297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</row>
    <row r="2" spans="1:27" ht="18" customHeight="1">
      <c r="A2" s="261" t="s">
        <v>149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</row>
    <row r="3" spans="1:27" s="9" customFormat="1" ht="15.95" customHeight="1">
      <c r="A3" s="262" t="s">
        <v>63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</row>
    <row r="4" spans="1:27" s="10" customFormat="1" ht="23.25" customHeight="1">
      <c r="A4" s="263" t="s">
        <v>27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</row>
    <row r="5" spans="1:27" s="11" customFormat="1" ht="27" customHeight="1">
      <c r="A5" s="264" t="s">
        <v>145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</row>
    <row r="6" spans="1:27" ht="18.75" customHeight="1">
      <c r="A6" s="265" t="s">
        <v>278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</row>
    <row r="7" spans="1:27" ht="3" customHeight="1">
      <c r="A7" s="228"/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</row>
    <row r="8" spans="1:27" s="17" customFormat="1" ht="15" customHeight="1">
      <c r="A8" s="169" t="s">
        <v>71</v>
      </c>
      <c r="B8" s="12"/>
      <c r="C8" s="12"/>
      <c r="D8" s="13"/>
      <c r="E8" s="13"/>
      <c r="F8" s="13"/>
      <c r="G8" s="13"/>
      <c r="H8" s="13"/>
      <c r="I8" s="14"/>
      <c r="J8" s="14"/>
      <c r="K8" s="12"/>
      <c r="L8" s="15"/>
      <c r="M8" s="16"/>
      <c r="O8" s="15"/>
      <c r="P8" s="18"/>
      <c r="R8" s="15"/>
      <c r="S8" s="18"/>
      <c r="Y8" s="64"/>
      <c r="Z8" s="196" t="s">
        <v>72</v>
      </c>
    </row>
    <row r="9" spans="1:27" s="226" customFormat="1" ht="20.100000000000001" customHeight="1">
      <c r="A9" s="266" t="s">
        <v>26</v>
      </c>
      <c r="B9" s="267" t="s">
        <v>46</v>
      </c>
      <c r="C9" s="268" t="s">
        <v>13</v>
      </c>
      <c r="D9" s="271" t="s">
        <v>15</v>
      </c>
      <c r="E9" s="271" t="s">
        <v>3</v>
      </c>
      <c r="F9" s="266" t="s">
        <v>14</v>
      </c>
      <c r="G9" s="271" t="s">
        <v>16</v>
      </c>
      <c r="H9" s="271" t="s">
        <v>3</v>
      </c>
      <c r="I9" s="271" t="s">
        <v>4</v>
      </c>
      <c r="J9" s="227"/>
      <c r="K9" s="271" t="s">
        <v>6</v>
      </c>
      <c r="L9" s="279" t="s">
        <v>43</v>
      </c>
      <c r="M9" s="279"/>
      <c r="N9" s="279"/>
      <c r="O9" s="272" t="s">
        <v>18</v>
      </c>
      <c r="P9" s="273"/>
      <c r="Q9" s="273"/>
      <c r="R9" s="273"/>
      <c r="S9" s="273"/>
      <c r="T9" s="273"/>
      <c r="U9" s="274"/>
      <c r="V9" s="267" t="s">
        <v>20</v>
      </c>
      <c r="W9" s="276" t="s">
        <v>54</v>
      </c>
      <c r="X9" s="266"/>
      <c r="Y9" s="267" t="s">
        <v>47</v>
      </c>
      <c r="Z9" s="254" t="s">
        <v>22</v>
      </c>
      <c r="AA9" s="254" t="s">
        <v>23</v>
      </c>
    </row>
    <row r="10" spans="1:27" s="226" customFormat="1" ht="20.100000000000001" customHeight="1">
      <c r="A10" s="266"/>
      <c r="B10" s="267"/>
      <c r="C10" s="277"/>
      <c r="D10" s="271"/>
      <c r="E10" s="271"/>
      <c r="F10" s="266"/>
      <c r="G10" s="271"/>
      <c r="H10" s="271"/>
      <c r="I10" s="271"/>
      <c r="J10" s="227"/>
      <c r="K10" s="271"/>
      <c r="L10" s="279" t="s">
        <v>48</v>
      </c>
      <c r="M10" s="279"/>
      <c r="N10" s="279"/>
      <c r="O10" s="272" t="s">
        <v>49</v>
      </c>
      <c r="P10" s="273"/>
      <c r="Q10" s="273"/>
      <c r="R10" s="273"/>
      <c r="S10" s="273"/>
      <c r="T10" s="273"/>
      <c r="U10" s="274"/>
      <c r="V10" s="275"/>
      <c r="W10" s="277"/>
      <c r="X10" s="266"/>
      <c r="Y10" s="267"/>
      <c r="Z10" s="254"/>
      <c r="AA10" s="254"/>
    </row>
    <row r="11" spans="1:27" s="226" customFormat="1" ht="83.25" customHeight="1">
      <c r="A11" s="266"/>
      <c r="B11" s="267"/>
      <c r="C11" s="270"/>
      <c r="D11" s="271"/>
      <c r="E11" s="271"/>
      <c r="F11" s="266"/>
      <c r="G11" s="271"/>
      <c r="H11" s="271"/>
      <c r="I11" s="271"/>
      <c r="J11" s="227"/>
      <c r="K11" s="271"/>
      <c r="L11" s="90" t="s">
        <v>24</v>
      </c>
      <c r="M11" s="91" t="s">
        <v>25</v>
      </c>
      <c r="N11" s="90" t="s">
        <v>26</v>
      </c>
      <c r="O11" s="92" t="s">
        <v>50</v>
      </c>
      <c r="P11" s="92" t="s">
        <v>51</v>
      </c>
      <c r="Q11" s="92" t="s">
        <v>52</v>
      </c>
      <c r="R11" s="92" t="s">
        <v>53</v>
      </c>
      <c r="S11" s="91" t="s">
        <v>24</v>
      </c>
      <c r="T11" s="90" t="s">
        <v>25</v>
      </c>
      <c r="U11" s="90" t="s">
        <v>26</v>
      </c>
      <c r="V11" s="267"/>
      <c r="W11" s="278"/>
      <c r="X11" s="266"/>
      <c r="Y11" s="267"/>
      <c r="Z11" s="254"/>
      <c r="AA11" s="254"/>
    </row>
    <row r="12" spans="1:27" s="99" customFormat="1" ht="39" customHeight="1">
      <c r="A12" s="71">
        <f>RANK(Z12,Z$12:Z$15,0)</f>
        <v>1</v>
      </c>
      <c r="B12" s="93"/>
      <c r="C12" s="65"/>
      <c r="D12" s="141" t="s">
        <v>154</v>
      </c>
      <c r="E12" s="117" t="s">
        <v>155</v>
      </c>
      <c r="F12" s="118" t="s">
        <v>8</v>
      </c>
      <c r="G12" s="102" t="s">
        <v>222</v>
      </c>
      <c r="H12" s="100" t="s">
        <v>223</v>
      </c>
      <c r="I12" s="101" t="s">
        <v>79</v>
      </c>
      <c r="J12" s="118" t="s">
        <v>66</v>
      </c>
      <c r="K12" s="112" t="s">
        <v>92</v>
      </c>
      <c r="L12" s="94">
        <v>133.5</v>
      </c>
      <c r="M12" s="95">
        <f>L12/2-IF($W12=1,0.5,IF($W12=2,1,0))</f>
        <v>66.75</v>
      </c>
      <c r="N12" s="74">
        <f>RANK(M12,M$12:M$15,0)</f>
        <v>1</v>
      </c>
      <c r="O12" s="96">
        <v>6.6</v>
      </c>
      <c r="P12" s="96">
        <v>6.6</v>
      </c>
      <c r="Q12" s="96">
        <v>6.7</v>
      </c>
      <c r="R12" s="96">
        <v>6.7</v>
      </c>
      <c r="S12" s="94">
        <f>O12+P12+Q12+R12</f>
        <v>26.599999999999998</v>
      </c>
      <c r="T12" s="95">
        <f>S12/0.4-IF($W12=1,0.5,IF($W12=2,1,0))</f>
        <v>66.499999999999986</v>
      </c>
      <c r="U12" s="74">
        <f>RANK(T12,T$12:T$15,0)</f>
        <v>1</v>
      </c>
      <c r="V12" s="97"/>
      <c r="W12" s="97"/>
      <c r="X12" s="98"/>
      <c r="Y12" s="98"/>
      <c r="Z12" s="95">
        <f>(M12+T12)/2-IF($V12=1,0.5,IF($V12=2,1.5,0))</f>
        <v>66.625</v>
      </c>
      <c r="AA12" s="103" t="s">
        <v>64</v>
      </c>
    </row>
    <row r="13" spans="1:27" s="99" customFormat="1" ht="39" customHeight="1">
      <c r="A13" s="71">
        <f>RANK(Z13,Z$12:Z$15,0)</f>
        <v>2</v>
      </c>
      <c r="B13" s="93"/>
      <c r="C13" s="65"/>
      <c r="D13" s="141" t="s">
        <v>191</v>
      </c>
      <c r="E13" s="117" t="s">
        <v>192</v>
      </c>
      <c r="F13" s="118" t="s">
        <v>8</v>
      </c>
      <c r="G13" s="119" t="s">
        <v>269</v>
      </c>
      <c r="H13" s="117" t="s">
        <v>186</v>
      </c>
      <c r="I13" s="118" t="s">
        <v>187</v>
      </c>
      <c r="J13" s="118" t="s">
        <v>78</v>
      </c>
      <c r="K13" s="112" t="s">
        <v>92</v>
      </c>
      <c r="L13" s="94">
        <v>129</v>
      </c>
      <c r="M13" s="95">
        <f>L13/2-IF($W13=1,0.5,IF($W13=2,1,0))</f>
        <v>64.5</v>
      </c>
      <c r="N13" s="74">
        <f>RANK(M13,M$12:M$15,0)</f>
        <v>2</v>
      </c>
      <c r="O13" s="96">
        <v>6.4</v>
      </c>
      <c r="P13" s="96">
        <v>5.9</v>
      </c>
      <c r="Q13" s="96">
        <v>6.2</v>
      </c>
      <c r="R13" s="96">
        <v>6.4</v>
      </c>
      <c r="S13" s="94">
        <f>O13+P13+Q13+R13</f>
        <v>24.9</v>
      </c>
      <c r="T13" s="95">
        <f>S13/0.4-IF($W13=1,0.5,IF($W13=2,1,0))</f>
        <v>62.249999999999993</v>
      </c>
      <c r="U13" s="74">
        <f>RANK(T13,T$12:T$15,0)</f>
        <v>4</v>
      </c>
      <c r="V13" s="97"/>
      <c r="W13" s="97"/>
      <c r="X13" s="98"/>
      <c r="Y13" s="98"/>
      <c r="Z13" s="95">
        <f>(M13+T13)/2-IF($V13=1,0.5,IF($V13=2,1.5,0))</f>
        <v>63.375</v>
      </c>
      <c r="AA13" s="103" t="s">
        <v>64</v>
      </c>
    </row>
    <row r="14" spans="1:27" s="99" customFormat="1" ht="39" customHeight="1">
      <c r="A14" s="71">
        <f>RANK(Z14,Z$12:Z$15,0)</f>
        <v>3</v>
      </c>
      <c r="B14" s="93"/>
      <c r="C14" s="65"/>
      <c r="D14" s="88" t="s">
        <v>252</v>
      </c>
      <c r="E14" s="100" t="s">
        <v>257</v>
      </c>
      <c r="F14" s="101" t="s">
        <v>8</v>
      </c>
      <c r="G14" s="135" t="s">
        <v>244</v>
      </c>
      <c r="H14" s="210" t="s">
        <v>245</v>
      </c>
      <c r="I14" s="111" t="s">
        <v>246</v>
      </c>
      <c r="J14" s="308" t="s">
        <v>248</v>
      </c>
      <c r="K14" s="112" t="s">
        <v>266</v>
      </c>
      <c r="L14" s="94">
        <v>128.5</v>
      </c>
      <c r="M14" s="95">
        <f>L14/2-IF($W14=1,0.5,IF($W14=2,1,0))</f>
        <v>64.25</v>
      </c>
      <c r="N14" s="74">
        <f>RANK(M14,M$12:M$15,0)</f>
        <v>3</v>
      </c>
      <c r="O14" s="96">
        <v>6.3</v>
      </c>
      <c r="P14" s="96">
        <v>6.2</v>
      </c>
      <c r="Q14" s="96">
        <v>6.2</v>
      </c>
      <c r="R14" s="96">
        <v>6.3</v>
      </c>
      <c r="S14" s="94">
        <f>O14+P14+Q14+R14</f>
        <v>25</v>
      </c>
      <c r="T14" s="95">
        <f>S14/0.4-IF($W14=1,0.5,IF($W14=2,1,0))</f>
        <v>62.5</v>
      </c>
      <c r="U14" s="74">
        <f>RANK(T14,T$12:T$15,0)</f>
        <v>3</v>
      </c>
      <c r="V14" s="97">
        <v>1</v>
      </c>
      <c r="W14" s="97"/>
      <c r="X14" s="98"/>
      <c r="Y14" s="98"/>
      <c r="Z14" s="95">
        <f>(M14+T14)/2-IF($V14=1,0.5,IF($V14=2,1.5,0))</f>
        <v>62.875</v>
      </c>
      <c r="AA14" s="103" t="s">
        <v>64</v>
      </c>
    </row>
    <row r="15" spans="1:27" s="99" customFormat="1" ht="39" customHeight="1">
      <c r="A15" s="71">
        <f>RANK(Z15,Z$12:Z$15,0)</f>
        <v>4</v>
      </c>
      <c r="B15" s="93"/>
      <c r="C15" s="65"/>
      <c r="D15" s="141" t="s">
        <v>181</v>
      </c>
      <c r="E15" s="117"/>
      <c r="F15" s="118" t="s">
        <v>8</v>
      </c>
      <c r="G15" s="119" t="s">
        <v>102</v>
      </c>
      <c r="H15" s="117" t="s">
        <v>96</v>
      </c>
      <c r="I15" s="118" t="s">
        <v>97</v>
      </c>
      <c r="J15" s="118" t="s">
        <v>98</v>
      </c>
      <c r="K15" s="112" t="s">
        <v>92</v>
      </c>
      <c r="L15" s="94">
        <v>121.5</v>
      </c>
      <c r="M15" s="95">
        <f>L15/2-IF($W15=1,0.5,IF($W15=2,1,0))</f>
        <v>60.75</v>
      </c>
      <c r="N15" s="74">
        <f>RANK(M15,M$12:M$15,0)</f>
        <v>4</v>
      </c>
      <c r="O15" s="96">
        <v>6.4</v>
      </c>
      <c r="P15" s="96">
        <v>6.3</v>
      </c>
      <c r="Q15" s="96">
        <v>6.2</v>
      </c>
      <c r="R15" s="96">
        <v>6.5</v>
      </c>
      <c r="S15" s="94">
        <f>O15+P15+Q15+R15</f>
        <v>25.4</v>
      </c>
      <c r="T15" s="95">
        <f>S15/0.4-IF($W15=1,0.5,IF($W15=2,1,0))</f>
        <v>63.499999999999993</v>
      </c>
      <c r="U15" s="74">
        <f>RANK(T15,T$12:T$15,0)</f>
        <v>2</v>
      </c>
      <c r="V15" s="97"/>
      <c r="W15" s="97"/>
      <c r="X15" s="98"/>
      <c r="Y15" s="98"/>
      <c r="Z15" s="95">
        <f>(M15+T15)/2-IF($V15=1,0.5,IF($V15=2,1.5,0))</f>
        <v>62.125</v>
      </c>
      <c r="AA15" s="103" t="s">
        <v>64</v>
      </c>
    </row>
    <row r="16" spans="1:27" s="25" customFormat="1" ht="40.5" customHeight="1">
      <c r="A16" s="26"/>
      <c r="B16" s="27"/>
      <c r="C16" s="28"/>
      <c r="D16" s="42"/>
      <c r="E16" s="3"/>
      <c r="F16" s="4"/>
      <c r="G16" s="5"/>
      <c r="H16" s="43"/>
      <c r="I16" s="44"/>
      <c r="J16" s="4"/>
      <c r="K16" s="6"/>
      <c r="L16" s="29"/>
      <c r="M16" s="30"/>
      <c r="N16" s="31"/>
      <c r="O16" s="29"/>
      <c r="P16" s="30"/>
      <c r="Q16" s="31"/>
      <c r="R16" s="29"/>
      <c r="S16" s="30"/>
      <c r="T16" s="31"/>
      <c r="U16" s="31"/>
      <c r="V16" s="31"/>
      <c r="W16" s="29"/>
      <c r="X16" s="32"/>
      <c r="Y16" s="30"/>
      <c r="Z16" s="33"/>
    </row>
    <row r="17" spans="1:29" ht="39.75" customHeight="1">
      <c r="A17" s="34"/>
      <c r="B17" s="34"/>
      <c r="C17" s="34"/>
      <c r="D17" s="105" t="s">
        <v>17</v>
      </c>
      <c r="E17" s="105"/>
      <c r="F17" s="105"/>
      <c r="G17" s="105"/>
      <c r="H17" s="106" t="s">
        <v>151</v>
      </c>
      <c r="I17" s="34"/>
      <c r="K17" s="106"/>
      <c r="L17" s="35"/>
      <c r="M17" s="36"/>
      <c r="N17" s="34"/>
      <c r="O17" s="37"/>
      <c r="P17" s="38"/>
      <c r="Q17" s="38"/>
      <c r="R17" s="38"/>
      <c r="S17" s="38"/>
      <c r="T17" s="34"/>
      <c r="U17" s="37"/>
      <c r="V17" s="38"/>
      <c r="W17" s="34"/>
      <c r="X17" s="34"/>
      <c r="Y17" s="34"/>
      <c r="Z17" s="34"/>
      <c r="AA17" s="34"/>
      <c r="AB17" s="38"/>
      <c r="AC17" s="34"/>
    </row>
    <row r="18" spans="1:29" ht="39.75" customHeight="1">
      <c r="A18" s="34"/>
      <c r="B18" s="34"/>
      <c r="C18" s="34"/>
      <c r="D18" s="105"/>
      <c r="E18" s="105"/>
      <c r="F18" s="105"/>
      <c r="G18" s="105"/>
      <c r="H18" s="79"/>
      <c r="I18" s="34"/>
      <c r="K18" s="106"/>
      <c r="L18" s="35"/>
      <c r="M18" s="36"/>
      <c r="N18" s="34"/>
      <c r="O18" s="37"/>
      <c r="P18" s="38"/>
      <c r="Q18" s="38"/>
      <c r="R18" s="38"/>
      <c r="S18" s="38"/>
      <c r="T18" s="34"/>
      <c r="U18" s="37"/>
      <c r="V18" s="38"/>
      <c r="W18" s="34"/>
      <c r="X18" s="34"/>
      <c r="Y18" s="34"/>
      <c r="Z18" s="34"/>
      <c r="AA18" s="34"/>
      <c r="AB18" s="38"/>
      <c r="AC18" s="34"/>
    </row>
    <row r="19" spans="1:29" ht="39.75" customHeight="1">
      <c r="A19" s="34"/>
      <c r="B19" s="34"/>
      <c r="C19" s="34"/>
      <c r="D19" s="105" t="s">
        <v>10</v>
      </c>
      <c r="E19" s="105"/>
      <c r="F19" s="105"/>
      <c r="G19" s="105"/>
      <c r="H19" s="106" t="s">
        <v>150</v>
      </c>
      <c r="I19" s="34"/>
      <c r="K19" s="106"/>
      <c r="L19" s="35"/>
      <c r="M19" s="39"/>
      <c r="O19" s="37"/>
      <c r="P19" s="38"/>
      <c r="Q19" s="38"/>
      <c r="R19" s="38"/>
      <c r="S19" s="38"/>
      <c r="T19" s="34"/>
      <c r="U19" s="37"/>
      <c r="V19" s="38"/>
      <c r="W19" s="34"/>
      <c r="X19" s="34"/>
      <c r="Y19" s="34"/>
      <c r="Z19" s="34"/>
      <c r="AA19" s="34"/>
      <c r="AB19" s="38"/>
      <c r="AC19" s="34"/>
    </row>
  </sheetData>
  <protectedRanges>
    <protectedRange sqref="K12:K13" name="Диапазон1_3_1_1_3_11_1_1_3_1_3_1_1_1_1_3_2_1_1_6_3_1"/>
  </protectedRanges>
  <sortState ref="A12:AC15">
    <sortCondition ref="A12:A15"/>
  </sortState>
  <mergeCells count="26">
    <mergeCell ref="F9:F11"/>
    <mergeCell ref="A1:AA1"/>
    <mergeCell ref="A2:AA2"/>
    <mergeCell ref="A3:AA3"/>
    <mergeCell ref="A4:AA4"/>
    <mergeCell ref="A5:AA5"/>
    <mergeCell ref="A6:AA6"/>
    <mergeCell ref="A9:A11"/>
    <mergeCell ref="B9:B11"/>
    <mergeCell ref="C9:C11"/>
    <mergeCell ref="D9:D11"/>
    <mergeCell ref="E9:E11"/>
    <mergeCell ref="AA9:AA11"/>
    <mergeCell ref="G9:G11"/>
    <mergeCell ref="H9:H11"/>
    <mergeCell ref="I9:I11"/>
    <mergeCell ref="K9:K11"/>
    <mergeCell ref="L9:N9"/>
    <mergeCell ref="O9:U9"/>
    <mergeCell ref="L10:N10"/>
    <mergeCell ref="O10:U10"/>
    <mergeCell ref="V9:V11"/>
    <mergeCell ref="W9:W11"/>
    <mergeCell ref="X9:X11"/>
    <mergeCell ref="Y9:Y11"/>
    <mergeCell ref="Z9:Z11"/>
  </mergeCells>
  <pageMargins left="0.51181102362204722" right="0.43307086614173229" top="0.23" bottom="0.15748031496062992" header="0.23622047244094491" footer="0.15748031496062992"/>
  <pageSetup paperSize="9" scale="59" orientation="landscape" r:id="rId1"/>
  <headerFooter alignWithMargins="0"/>
  <drawing r:id="rId2"/>
  <legacyDrawing r:id="rId3"/>
  <oleObjects>
    <oleObject progId="Документ Microsoft Office Word" shapeId="19457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7"/>
  <sheetViews>
    <sheetView view="pageBreakPreview" zoomScale="75" zoomScaleNormal="60" zoomScaleSheetLayoutView="75" workbookViewId="0">
      <selection activeCell="K14" sqref="K14"/>
    </sheetView>
  </sheetViews>
  <sheetFormatPr defaultRowHeight="12.75"/>
  <cols>
    <col min="1" max="1" width="5.5703125" style="8" customWidth="1"/>
    <col min="2" max="3" width="4.7109375" style="8" hidden="1" customWidth="1"/>
    <col min="4" max="4" width="19" style="8" customWidth="1"/>
    <col min="5" max="5" width="10.42578125" style="8" customWidth="1"/>
    <col min="6" max="6" width="5.85546875" style="8" customWidth="1"/>
    <col min="7" max="7" width="35.28515625" style="8" customWidth="1"/>
    <col min="8" max="8" width="13.42578125" style="8" customWidth="1"/>
    <col min="9" max="9" width="16.5703125" style="8" customWidth="1"/>
    <col min="10" max="10" width="12.7109375" style="8" hidden="1" customWidth="1"/>
    <col min="11" max="11" width="23.85546875" style="8" customWidth="1"/>
    <col min="12" max="12" width="8" style="40" customWidth="1"/>
    <col min="13" max="13" width="10.5703125" style="41" customWidth="1"/>
    <col min="14" max="14" width="6.85546875" style="8" customWidth="1"/>
    <col min="15" max="15" width="6.85546875" style="40" customWidth="1"/>
    <col min="16" max="16" width="6.85546875" style="41" customWidth="1"/>
    <col min="17" max="17" width="6.85546875" style="8" customWidth="1"/>
    <col min="18" max="18" width="6.85546875" style="40" customWidth="1"/>
    <col min="19" max="19" width="8.7109375" style="41" customWidth="1"/>
    <col min="20" max="20" width="10.5703125" style="8" customWidth="1"/>
    <col min="21" max="21" width="5.7109375" style="8" customWidth="1"/>
    <col min="22" max="23" width="4.42578125" style="8" customWidth="1"/>
    <col min="24" max="24" width="4.42578125" style="8" hidden="1" customWidth="1"/>
    <col min="25" max="25" width="4.42578125" style="41" hidden="1" customWidth="1"/>
    <col min="26" max="26" width="11.5703125" style="8" customWidth="1"/>
    <col min="27" max="27" width="8.42578125" style="8" customWidth="1"/>
    <col min="28" max="16384" width="9.140625" style="8"/>
  </cols>
  <sheetData>
    <row r="1" spans="1:29" ht="69" customHeight="1">
      <c r="A1" s="260" t="s">
        <v>147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</row>
    <row r="2" spans="1:29" ht="18" customHeight="1">
      <c r="A2" s="261" t="s">
        <v>61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</row>
    <row r="3" spans="1:29" s="9" customFormat="1" ht="15.95" customHeight="1">
      <c r="A3" s="262" t="s">
        <v>63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</row>
    <row r="4" spans="1:29" s="10" customFormat="1" ht="23.25" customHeight="1">
      <c r="A4" s="263" t="s">
        <v>27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</row>
    <row r="5" spans="1:29" s="11" customFormat="1" ht="27" customHeight="1">
      <c r="A5" s="264" t="s">
        <v>148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</row>
    <row r="6" spans="1:29" s="89" customFormat="1" ht="18.75" customHeight="1">
      <c r="A6" s="265" t="s">
        <v>287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</row>
    <row r="7" spans="1:29" ht="3" customHeight="1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</row>
    <row r="8" spans="1:29" s="17" customFormat="1" ht="15" customHeight="1">
      <c r="A8" s="169" t="s">
        <v>71</v>
      </c>
      <c r="B8" s="12"/>
      <c r="C8" s="12"/>
      <c r="D8" s="13"/>
      <c r="E8" s="13"/>
      <c r="F8" s="13"/>
      <c r="G8" s="13"/>
      <c r="H8" s="13"/>
      <c r="I8" s="14"/>
      <c r="J8" s="14"/>
      <c r="K8" s="12"/>
      <c r="L8" s="15"/>
      <c r="M8" s="16"/>
      <c r="O8" s="15"/>
      <c r="P8" s="18"/>
      <c r="R8" s="15"/>
      <c r="S8" s="18"/>
      <c r="Y8" s="64"/>
      <c r="Z8" s="196" t="s">
        <v>72</v>
      </c>
    </row>
    <row r="9" spans="1:29" s="156" customFormat="1" ht="20.100000000000001" customHeight="1">
      <c r="A9" s="266" t="s">
        <v>26</v>
      </c>
      <c r="B9" s="267" t="s">
        <v>46</v>
      </c>
      <c r="C9" s="268" t="s">
        <v>13</v>
      </c>
      <c r="D9" s="271" t="s">
        <v>15</v>
      </c>
      <c r="E9" s="271" t="s">
        <v>3</v>
      </c>
      <c r="F9" s="266" t="s">
        <v>14</v>
      </c>
      <c r="G9" s="271" t="s">
        <v>16</v>
      </c>
      <c r="H9" s="271" t="s">
        <v>3</v>
      </c>
      <c r="I9" s="271" t="s">
        <v>4</v>
      </c>
      <c r="J9" s="155"/>
      <c r="K9" s="271" t="s">
        <v>6</v>
      </c>
      <c r="L9" s="279" t="s">
        <v>43</v>
      </c>
      <c r="M9" s="279"/>
      <c r="N9" s="279"/>
      <c r="O9" s="272" t="s">
        <v>18</v>
      </c>
      <c r="P9" s="273"/>
      <c r="Q9" s="273"/>
      <c r="R9" s="273"/>
      <c r="S9" s="273"/>
      <c r="T9" s="273"/>
      <c r="U9" s="274"/>
      <c r="V9" s="267" t="s">
        <v>20</v>
      </c>
      <c r="W9" s="276" t="s">
        <v>54</v>
      </c>
      <c r="X9" s="266"/>
      <c r="Y9" s="267" t="s">
        <v>47</v>
      </c>
      <c r="Z9" s="254" t="s">
        <v>22</v>
      </c>
      <c r="AA9" s="254" t="s">
        <v>23</v>
      </c>
    </row>
    <row r="10" spans="1:29" s="156" customFormat="1" ht="20.100000000000001" customHeight="1">
      <c r="A10" s="266"/>
      <c r="B10" s="267"/>
      <c r="C10" s="269"/>
      <c r="D10" s="271"/>
      <c r="E10" s="271"/>
      <c r="F10" s="266"/>
      <c r="G10" s="271"/>
      <c r="H10" s="271"/>
      <c r="I10" s="271"/>
      <c r="J10" s="155"/>
      <c r="K10" s="271"/>
      <c r="L10" s="279" t="s">
        <v>48</v>
      </c>
      <c r="M10" s="279"/>
      <c r="N10" s="279"/>
      <c r="O10" s="272" t="s">
        <v>49</v>
      </c>
      <c r="P10" s="273"/>
      <c r="Q10" s="273"/>
      <c r="R10" s="273"/>
      <c r="S10" s="273"/>
      <c r="T10" s="273"/>
      <c r="U10" s="274"/>
      <c r="V10" s="275"/>
      <c r="W10" s="277"/>
      <c r="X10" s="266"/>
      <c r="Y10" s="267"/>
      <c r="Z10" s="254"/>
      <c r="AA10" s="254"/>
    </row>
    <row r="11" spans="1:29" s="156" customFormat="1" ht="83.25" customHeight="1">
      <c r="A11" s="266"/>
      <c r="B11" s="267"/>
      <c r="C11" s="270"/>
      <c r="D11" s="271"/>
      <c r="E11" s="271"/>
      <c r="F11" s="266"/>
      <c r="G11" s="271"/>
      <c r="H11" s="271"/>
      <c r="I11" s="271"/>
      <c r="J11" s="155"/>
      <c r="K11" s="271"/>
      <c r="L11" s="90" t="s">
        <v>24</v>
      </c>
      <c r="M11" s="91" t="s">
        <v>25</v>
      </c>
      <c r="N11" s="90" t="s">
        <v>26</v>
      </c>
      <c r="O11" s="92" t="s">
        <v>50</v>
      </c>
      <c r="P11" s="92" t="s">
        <v>51</v>
      </c>
      <c r="Q11" s="92" t="s">
        <v>52</v>
      </c>
      <c r="R11" s="92" t="s">
        <v>53</v>
      </c>
      <c r="S11" s="91" t="s">
        <v>24</v>
      </c>
      <c r="T11" s="90" t="s">
        <v>25</v>
      </c>
      <c r="U11" s="90" t="s">
        <v>26</v>
      </c>
      <c r="V11" s="267"/>
      <c r="W11" s="278"/>
      <c r="X11" s="266"/>
      <c r="Y11" s="267"/>
      <c r="Z11" s="254"/>
      <c r="AA11" s="254"/>
    </row>
    <row r="12" spans="1:29" s="99" customFormat="1" ht="47.25" customHeight="1">
      <c r="A12" s="71">
        <f>RANK(Z12,Z$12:Z$13,0)</f>
        <v>1</v>
      </c>
      <c r="B12" s="93"/>
      <c r="C12" s="65"/>
      <c r="D12" s="88" t="s">
        <v>228</v>
      </c>
      <c r="E12" s="100" t="s">
        <v>87</v>
      </c>
      <c r="F12" s="101">
        <v>3</v>
      </c>
      <c r="G12" s="135" t="s">
        <v>231</v>
      </c>
      <c r="H12" s="100" t="s">
        <v>229</v>
      </c>
      <c r="I12" s="101" t="s">
        <v>230</v>
      </c>
      <c r="J12" s="151" t="s">
        <v>76</v>
      </c>
      <c r="K12" s="132" t="s">
        <v>143</v>
      </c>
      <c r="L12" s="94">
        <v>164</v>
      </c>
      <c r="M12" s="95">
        <f>L12/2.5-IF($W12=1,0.5,IF($W12=2,1,0))</f>
        <v>65.599999999999994</v>
      </c>
      <c r="N12" s="74">
        <f>RANK(M12,M$12:M$13,0)</f>
        <v>1</v>
      </c>
      <c r="O12" s="96">
        <v>7.1</v>
      </c>
      <c r="P12" s="96">
        <v>7.1</v>
      </c>
      <c r="Q12" s="96">
        <v>7</v>
      </c>
      <c r="R12" s="96">
        <v>7.1</v>
      </c>
      <c r="S12" s="94">
        <f>O12+P12+Q12+R12</f>
        <v>28.299999999999997</v>
      </c>
      <c r="T12" s="95">
        <f>S12/0.4-IF($W12=1,0.5,IF($W12=2,1,0))</f>
        <v>70.749999999999986</v>
      </c>
      <c r="U12" s="74">
        <f>RANK(T12,T$12:T$13,0)</f>
        <v>1</v>
      </c>
      <c r="V12" s="97"/>
      <c r="W12" s="97"/>
      <c r="X12" s="98"/>
      <c r="Y12" s="98"/>
      <c r="Z12" s="95">
        <f>(M12+T12)/2-IF($V12=1,0.5,IF($V12=2,1.5,0))</f>
        <v>68.174999999999983</v>
      </c>
      <c r="AA12" s="103" t="s">
        <v>64</v>
      </c>
    </row>
    <row r="13" spans="1:29" s="99" customFormat="1" ht="47.25" customHeight="1">
      <c r="A13" s="71">
        <f>RANK(Z13,Z$12:Z$13,0)</f>
        <v>2</v>
      </c>
      <c r="B13" s="93"/>
      <c r="C13" s="65"/>
      <c r="D13" s="88" t="s">
        <v>253</v>
      </c>
      <c r="E13" s="134" t="s">
        <v>254</v>
      </c>
      <c r="F13" s="101" t="s">
        <v>8</v>
      </c>
      <c r="G13" s="109" t="s">
        <v>255</v>
      </c>
      <c r="H13" s="117" t="s">
        <v>256</v>
      </c>
      <c r="I13" s="111" t="s">
        <v>248</v>
      </c>
      <c r="J13" s="121" t="s">
        <v>248</v>
      </c>
      <c r="K13" s="127" t="s">
        <v>261</v>
      </c>
      <c r="L13" s="94">
        <v>148.5</v>
      </c>
      <c r="M13" s="95">
        <f>L13/2.5-IF($W13=1,0.5,IF($W13=2,1,0))</f>
        <v>59.4</v>
      </c>
      <c r="N13" s="74">
        <f>RANK(M13,M$12:M$13,0)</f>
        <v>2</v>
      </c>
      <c r="O13" s="96">
        <v>6.2</v>
      </c>
      <c r="P13" s="96">
        <v>6.2</v>
      </c>
      <c r="Q13" s="96">
        <v>6.1</v>
      </c>
      <c r="R13" s="96">
        <v>6.2</v>
      </c>
      <c r="S13" s="94">
        <f>O13+P13+Q13+R13</f>
        <v>24.7</v>
      </c>
      <c r="T13" s="95">
        <f>S13/0.4-IF($W13=1,0.5,IF($W13=2,1,0))</f>
        <v>61.749999999999993</v>
      </c>
      <c r="U13" s="74">
        <f>RANK(T13,T$12:T$13,0)</f>
        <v>2</v>
      </c>
      <c r="V13" s="97"/>
      <c r="W13" s="97"/>
      <c r="X13" s="98"/>
      <c r="Y13" s="98"/>
      <c r="Z13" s="95">
        <f>(M13+T13)/2-IF($V13=1,0.5,IF($V13=2,1.5,0))</f>
        <v>60.574999999999996</v>
      </c>
      <c r="AA13" s="103" t="s">
        <v>64</v>
      </c>
    </row>
    <row r="14" spans="1:29" s="25" customFormat="1" ht="40.5" customHeight="1">
      <c r="A14" s="26"/>
      <c r="B14" s="27"/>
      <c r="C14" s="28"/>
      <c r="D14" s="42"/>
      <c r="E14" s="3"/>
      <c r="F14" s="4"/>
      <c r="G14" s="5"/>
      <c r="H14" s="43"/>
      <c r="I14" s="44"/>
      <c r="J14" s="4"/>
      <c r="K14" s="6"/>
      <c r="L14" s="29"/>
      <c r="M14" s="30"/>
      <c r="N14" s="31"/>
      <c r="O14" s="29"/>
      <c r="P14" s="30"/>
      <c r="Q14" s="31"/>
      <c r="R14" s="29"/>
      <c r="S14" s="30"/>
      <c r="T14" s="31"/>
      <c r="U14" s="31"/>
      <c r="V14" s="31"/>
      <c r="W14" s="29"/>
      <c r="X14" s="32"/>
      <c r="Y14" s="30"/>
      <c r="Z14" s="33"/>
    </row>
    <row r="15" spans="1:29" ht="39.75" customHeight="1">
      <c r="A15" s="34"/>
      <c r="B15" s="34"/>
      <c r="C15" s="34"/>
      <c r="D15" s="105" t="s">
        <v>17</v>
      </c>
      <c r="E15" s="105"/>
      <c r="F15" s="105"/>
      <c r="G15" s="105"/>
      <c r="H15" s="106" t="s">
        <v>151</v>
      </c>
      <c r="I15" s="34"/>
      <c r="K15" s="106"/>
      <c r="L15" s="35"/>
      <c r="M15" s="36"/>
      <c r="N15" s="34"/>
      <c r="O15" s="37"/>
      <c r="P15" s="38"/>
      <c r="Q15" s="38"/>
      <c r="R15" s="38"/>
      <c r="S15" s="38"/>
      <c r="T15" s="34"/>
      <c r="U15" s="37"/>
      <c r="V15" s="38"/>
      <c r="W15" s="34"/>
      <c r="X15" s="34"/>
      <c r="Y15" s="34"/>
      <c r="Z15" s="34"/>
      <c r="AA15" s="34"/>
      <c r="AB15" s="38"/>
      <c r="AC15" s="34"/>
    </row>
    <row r="16" spans="1:29" ht="39.75" customHeight="1">
      <c r="A16" s="34"/>
      <c r="B16" s="34"/>
      <c r="C16" s="34"/>
      <c r="D16" s="105"/>
      <c r="E16" s="105"/>
      <c r="F16" s="105"/>
      <c r="G16" s="105"/>
      <c r="H16" s="48"/>
      <c r="I16" s="34"/>
      <c r="K16" s="106"/>
      <c r="L16" s="35"/>
      <c r="M16" s="36"/>
      <c r="N16" s="34"/>
      <c r="O16" s="37"/>
      <c r="P16" s="38"/>
      <c r="Q16" s="38"/>
      <c r="R16" s="38"/>
      <c r="S16" s="38"/>
      <c r="T16" s="34"/>
      <c r="U16" s="37"/>
      <c r="V16" s="38"/>
      <c r="W16" s="34"/>
      <c r="X16" s="34"/>
      <c r="Y16" s="34"/>
      <c r="Z16" s="34"/>
      <c r="AA16" s="34"/>
      <c r="AB16" s="38"/>
      <c r="AC16" s="34"/>
    </row>
    <row r="17" spans="1:29" ht="39.75" customHeight="1">
      <c r="A17" s="34"/>
      <c r="B17" s="34"/>
      <c r="C17" s="34"/>
      <c r="D17" s="105" t="s">
        <v>10</v>
      </c>
      <c r="E17" s="105"/>
      <c r="F17" s="105"/>
      <c r="G17" s="105"/>
      <c r="H17" s="106" t="s">
        <v>150</v>
      </c>
      <c r="I17" s="34"/>
      <c r="K17" s="106"/>
      <c r="L17" s="35"/>
      <c r="M17" s="39"/>
      <c r="O17" s="37"/>
      <c r="P17" s="38"/>
      <c r="Q17" s="38"/>
      <c r="R17" s="38"/>
      <c r="S17" s="38"/>
      <c r="T17" s="34"/>
      <c r="U17" s="37"/>
      <c r="V17" s="38"/>
      <c r="W17" s="34"/>
      <c r="X17" s="34"/>
      <c r="Y17" s="34"/>
      <c r="Z17" s="34"/>
      <c r="AA17" s="34"/>
      <c r="AB17" s="38"/>
      <c r="AC17" s="34"/>
    </row>
  </sheetData>
  <protectedRanges>
    <protectedRange sqref="K12" name="Диапазон1_3_1_1_3_11_1_1_3_1_3_1_1_1_1_3_2_1_1_6_3_1"/>
  </protectedRanges>
  <sortState ref="A12:AC13">
    <sortCondition ref="A12:A13"/>
  </sortState>
  <mergeCells count="26">
    <mergeCell ref="F9:F11"/>
    <mergeCell ref="A1:AA1"/>
    <mergeCell ref="A2:AA2"/>
    <mergeCell ref="A3:AA3"/>
    <mergeCell ref="A4:AA4"/>
    <mergeCell ref="A5:AA5"/>
    <mergeCell ref="A6:AA6"/>
    <mergeCell ref="A9:A11"/>
    <mergeCell ref="B9:B11"/>
    <mergeCell ref="C9:C11"/>
    <mergeCell ref="D9:D11"/>
    <mergeCell ref="E9:E11"/>
    <mergeCell ref="AA9:AA11"/>
    <mergeCell ref="G9:G11"/>
    <mergeCell ref="H9:H11"/>
    <mergeCell ref="I9:I11"/>
    <mergeCell ref="K9:K11"/>
    <mergeCell ref="L9:N9"/>
    <mergeCell ref="O9:U9"/>
    <mergeCell ref="L10:N10"/>
    <mergeCell ref="O10:U10"/>
    <mergeCell ref="V9:V11"/>
    <mergeCell ref="W9:W11"/>
    <mergeCell ref="X9:X11"/>
    <mergeCell ref="Y9:Y11"/>
    <mergeCell ref="Z9:Z11"/>
  </mergeCells>
  <pageMargins left="0.51181102362204722" right="0.43307086614173229" top="0.23" bottom="0.15748031496062992" header="0.23622047244094491" footer="0.15748031496062992"/>
  <pageSetup paperSize="9" scale="59" orientation="landscape" r:id="rId1"/>
  <headerFooter alignWithMargins="0"/>
  <drawing r:id="rId2"/>
  <legacyDrawing r:id="rId3"/>
  <oleObjects>
    <oleObject progId="Документ Microsoft Office Word" shapeId="12289" r:id="rId4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9"/>
  <sheetViews>
    <sheetView view="pageBreakPreview" zoomScale="75" zoomScaleNormal="60" zoomScaleSheetLayoutView="75" workbookViewId="0">
      <selection activeCell="G9" sqref="G9:G11"/>
    </sheetView>
  </sheetViews>
  <sheetFormatPr defaultRowHeight="12.75"/>
  <cols>
    <col min="1" max="1" width="5.5703125" style="307" customWidth="1"/>
    <col min="2" max="3" width="4.7109375" style="307" hidden="1" customWidth="1"/>
    <col min="4" max="4" width="19" style="307" customWidth="1"/>
    <col min="5" max="5" width="10.42578125" style="307" customWidth="1"/>
    <col min="6" max="6" width="5.85546875" style="307" customWidth="1"/>
    <col min="7" max="7" width="35.28515625" style="307" customWidth="1"/>
    <col min="8" max="8" width="13.42578125" style="307" customWidth="1"/>
    <col min="9" max="9" width="16.5703125" style="307" customWidth="1"/>
    <col min="10" max="10" width="12.7109375" style="307" hidden="1" customWidth="1"/>
    <col min="11" max="11" width="23.85546875" style="307" customWidth="1"/>
    <col min="12" max="12" width="8" style="309" customWidth="1"/>
    <col min="13" max="13" width="10.5703125" style="310" customWidth="1"/>
    <col min="14" max="14" width="6.85546875" style="307" customWidth="1"/>
    <col min="15" max="15" width="6.85546875" style="309" customWidth="1"/>
    <col min="16" max="16" width="6.85546875" style="310" customWidth="1"/>
    <col min="17" max="17" width="6.85546875" style="307" customWidth="1"/>
    <col min="18" max="18" width="6.85546875" style="309" customWidth="1"/>
    <col min="19" max="19" width="8.7109375" style="310" customWidth="1"/>
    <col min="20" max="20" width="10.5703125" style="307" customWidth="1"/>
    <col min="21" max="21" width="5.7109375" style="307" customWidth="1"/>
    <col min="22" max="23" width="4.42578125" style="307" customWidth="1"/>
    <col min="24" max="24" width="4.42578125" style="307" hidden="1" customWidth="1"/>
    <col min="25" max="25" width="4.42578125" style="310" hidden="1" customWidth="1"/>
    <col min="26" max="26" width="11.5703125" style="307" customWidth="1"/>
    <col min="27" max="27" width="8.42578125" style="307" customWidth="1"/>
    <col min="28" max="16384" width="9.140625" style="307"/>
  </cols>
  <sheetData>
    <row r="1" spans="1:27" ht="69" customHeight="1">
      <c r="A1" s="260" t="s">
        <v>297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</row>
    <row r="2" spans="1:27" ht="18" customHeight="1">
      <c r="A2" s="261" t="s">
        <v>149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</row>
    <row r="3" spans="1:27" s="9" customFormat="1" ht="15.95" customHeight="1">
      <c r="A3" s="262" t="s">
        <v>63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  <c r="AA3" s="262"/>
    </row>
    <row r="4" spans="1:27" s="10" customFormat="1" ht="23.25" customHeight="1">
      <c r="A4" s="263" t="s">
        <v>27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</row>
    <row r="5" spans="1:27" s="11" customFormat="1" ht="27" customHeight="1">
      <c r="A5" s="264" t="s">
        <v>291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</row>
    <row r="6" spans="1:27" ht="18.75" customHeight="1">
      <c r="A6" s="265" t="s">
        <v>288</v>
      </c>
      <c r="B6" s="265"/>
      <c r="C6" s="265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</row>
    <row r="7" spans="1:27" ht="3" customHeight="1">
      <c r="A7" s="228"/>
      <c r="B7" s="228"/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</row>
    <row r="8" spans="1:27" s="17" customFormat="1" ht="15" customHeight="1">
      <c r="A8" s="169" t="s">
        <v>71</v>
      </c>
      <c r="B8" s="12"/>
      <c r="C8" s="12"/>
      <c r="D8" s="13"/>
      <c r="E8" s="13"/>
      <c r="F8" s="13"/>
      <c r="G8" s="13"/>
      <c r="H8" s="13"/>
      <c r="I8" s="14"/>
      <c r="J8" s="14"/>
      <c r="K8" s="12"/>
      <c r="L8" s="15"/>
      <c r="M8" s="16"/>
      <c r="O8" s="15"/>
      <c r="P8" s="18"/>
      <c r="R8" s="15"/>
      <c r="S8" s="18"/>
      <c r="Y8" s="64"/>
      <c r="Z8" s="196" t="s">
        <v>72</v>
      </c>
    </row>
    <row r="9" spans="1:27" s="226" customFormat="1" ht="20.100000000000001" customHeight="1">
      <c r="A9" s="266" t="s">
        <v>26</v>
      </c>
      <c r="B9" s="267" t="s">
        <v>46</v>
      </c>
      <c r="C9" s="268" t="s">
        <v>13</v>
      </c>
      <c r="D9" s="271" t="s">
        <v>15</v>
      </c>
      <c r="E9" s="271" t="s">
        <v>3</v>
      </c>
      <c r="F9" s="266" t="s">
        <v>14</v>
      </c>
      <c r="G9" s="271" t="s">
        <v>16</v>
      </c>
      <c r="H9" s="271" t="s">
        <v>3</v>
      </c>
      <c r="I9" s="271" t="s">
        <v>4</v>
      </c>
      <c r="J9" s="227"/>
      <c r="K9" s="271" t="s">
        <v>6</v>
      </c>
      <c r="L9" s="279" t="s">
        <v>43</v>
      </c>
      <c r="M9" s="279"/>
      <c r="N9" s="279"/>
      <c r="O9" s="272" t="s">
        <v>18</v>
      </c>
      <c r="P9" s="273"/>
      <c r="Q9" s="273"/>
      <c r="R9" s="273"/>
      <c r="S9" s="273"/>
      <c r="T9" s="273"/>
      <c r="U9" s="274"/>
      <c r="V9" s="267" t="s">
        <v>20</v>
      </c>
      <c r="W9" s="276" t="s">
        <v>54</v>
      </c>
      <c r="X9" s="266"/>
      <c r="Y9" s="267" t="s">
        <v>47</v>
      </c>
      <c r="Z9" s="254" t="s">
        <v>22</v>
      </c>
      <c r="AA9" s="254" t="s">
        <v>23</v>
      </c>
    </row>
    <row r="10" spans="1:27" s="226" customFormat="1" ht="20.100000000000001" customHeight="1">
      <c r="A10" s="266"/>
      <c r="B10" s="267"/>
      <c r="C10" s="277"/>
      <c r="D10" s="271"/>
      <c r="E10" s="271"/>
      <c r="F10" s="266"/>
      <c r="G10" s="271"/>
      <c r="H10" s="271"/>
      <c r="I10" s="271"/>
      <c r="J10" s="227"/>
      <c r="K10" s="271"/>
      <c r="L10" s="279" t="s">
        <v>48</v>
      </c>
      <c r="M10" s="279"/>
      <c r="N10" s="279"/>
      <c r="O10" s="272" t="s">
        <v>49</v>
      </c>
      <c r="P10" s="273"/>
      <c r="Q10" s="273"/>
      <c r="R10" s="273"/>
      <c r="S10" s="273"/>
      <c r="T10" s="273"/>
      <c r="U10" s="274"/>
      <c r="V10" s="275"/>
      <c r="W10" s="277"/>
      <c r="X10" s="266"/>
      <c r="Y10" s="267"/>
      <c r="Z10" s="254"/>
      <c r="AA10" s="254"/>
    </row>
    <row r="11" spans="1:27" s="226" customFormat="1" ht="83.25" customHeight="1">
      <c r="A11" s="266"/>
      <c r="B11" s="267"/>
      <c r="C11" s="270"/>
      <c r="D11" s="271"/>
      <c r="E11" s="271"/>
      <c r="F11" s="266"/>
      <c r="G11" s="271"/>
      <c r="H11" s="271"/>
      <c r="I11" s="271"/>
      <c r="J11" s="227"/>
      <c r="K11" s="271"/>
      <c r="L11" s="90" t="s">
        <v>24</v>
      </c>
      <c r="M11" s="91" t="s">
        <v>25</v>
      </c>
      <c r="N11" s="90" t="s">
        <v>26</v>
      </c>
      <c r="O11" s="92" t="s">
        <v>50</v>
      </c>
      <c r="P11" s="92" t="s">
        <v>51</v>
      </c>
      <c r="Q11" s="92" t="s">
        <v>52</v>
      </c>
      <c r="R11" s="92" t="s">
        <v>53</v>
      </c>
      <c r="S11" s="91" t="s">
        <v>24</v>
      </c>
      <c r="T11" s="90" t="s">
        <v>25</v>
      </c>
      <c r="U11" s="90" t="s">
        <v>26</v>
      </c>
      <c r="V11" s="267"/>
      <c r="W11" s="278"/>
      <c r="X11" s="266"/>
      <c r="Y11" s="267"/>
      <c r="Z11" s="254"/>
      <c r="AA11" s="254"/>
    </row>
    <row r="12" spans="1:27" s="99" customFormat="1" ht="39" customHeight="1">
      <c r="A12" s="71">
        <f>RANK(Z12,Z$12:Z$15,0)</f>
        <v>1</v>
      </c>
      <c r="B12" s="93"/>
      <c r="C12" s="65"/>
      <c r="D12" s="138" t="s">
        <v>158</v>
      </c>
      <c r="E12" s="117" t="s">
        <v>164</v>
      </c>
      <c r="F12" s="131" t="s">
        <v>8</v>
      </c>
      <c r="G12" s="102" t="s">
        <v>170</v>
      </c>
      <c r="H12" s="85" t="s">
        <v>171</v>
      </c>
      <c r="I12" s="86" t="s">
        <v>68</v>
      </c>
      <c r="J12" s="118" t="s">
        <v>66</v>
      </c>
      <c r="K12" s="139" t="s">
        <v>92</v>
      </c>
      <c r="L12" s="94">
        <v>159.5</v>
      </c>
      <c r="M12" s="95">
        <f>L12/2.5-IF($W12=1,0.5,IF($W12=2,1,0))</f>
        <v>63.8</v>
      </c>
      <c r="N12" s="74">
        <f>RANK(M12,M$12:M$15,0)</f>
        <v>1</v>
      </c>
      <c r="O12" s="96">
        <v>6.8</v>
      </c>
      <c r="P12" s="96">
        <v>6.7</v>
      </c>
      <c r="Q12" s="96">
        <v>6.6</v>
      </c>
      <c r="R12" s="96">
        <v>6.7</v>
      </c>
      <c r="S12" s="94">
        <f>O12+P12+Q12+R12</f>
        <v>26.8</v>
      </c>
      <c r="T12" s="95">
        <f>S12/0.4-IF($W12=1,0.5,IF($W12=2,1,0))</f>
        <v>67</v>
      </c>
      <c r="U12" s="74">
        <f>RANK(T12,T$12:T$15,0)</f>
        <v>1</v>
      </c>
      <c r="V12" s="97"/>
      <c r="W12" s="97"/>
      <c r="X12" s="98"/>
      <c r="Y12" s="98"/>
      <c r="Z12" s="95">
        <f>(M12+T12)/2-IF($V12=1,0.5,IF($V12=2,1.5,0))</f>
        <v>65.400000000000006</v>
      </c>
      <c r="AA12" s="103" t="s">
        <v>64</v>
      </c>
    </row>
    <row r="13" spans="1:27" s="99" customFormat="1" ht="39" customHeight="1">
      <c r="A13" s="71">
        <f>RANK(Z13,Z$12:Z$15,0)</f>
        <v>2</v>
      </c>
      <c r="B13" s="93"/>
      <c r="C13" s="65"/>
      <c r="D13" s="138" t="s">
        <v>240</v>
      </c>
      <c r="E13" s="117" t="s">
        <v>81</v>
      </c>
      <c r="F13" s="131" t="s">
        <v>8</v>
      </c>
      <c r="G13" s="160" t="s">
        <v>241</v>
      </c>
      <c r="H13" s="133" t="s">
        <v>82</v>
      </c>
      <c r="I13" s="131" t="s">
        <v>83</v>
      </c>
      <c r="J13" s="131" t="s">
        <v>83</v>
      </c>
      <c r="K13" s="139" t="s">
        <v>92</v>
      </c>
      <c r="L13" s="94">
        <v>158.5</v>
      </c>
      <c r="M13" s="95">
        <f>L13/2.5-IF($W13=1,0.5,IF($W13=2,1,0))</f>
        <v>63.4</v>
      </c>
      <c r="N13" s="74">
        <f>RANK(M13,M$12:M$15,0)</f>
        <v>2</v>
      </c>
      <c r="O13" s="96">
        <v>6.6</v>
      </c>
      <c r="P13" s="96">
        <v>6.5</v>
      </c>
      <c r="Q13" s="96">
        <v>6.6</v>
      </c>
      <c r="R13" s="96">
        <v>6.6</v>
      </c>
      <c r="S13" s="94">
        <f>O13+P13+Q13+R13</f>
        <v>26.299999999999997</v>
      </c>
      <c r="T13" s="95">
        <f>S13/0.4-IF($W13=1,0.5,IF($W13=2,1,0))</f>
        <v>65.749999999999986</v>
      </c>
      <c r="U13" s="74">
        <f>RANK(T13,T$12:T$15,0)</f>
        <v>3</v>
      </c>
      <c r="V13" s="97"/>
      <c r="W13" s="97"/>
      <c r="X13" s="98"/>
      <c r="Y13" s="98"/>
      <c r="Z13" s="95">
        <f>(M13+T13)/2-IF($V13=1,0.5,IF($V13=2,1.5,0))</f>
        <v>64.574999999999989</v>
      </c>
      <c r="AA13" s="103" t="s">
        <v>64</v>
      </c>
    </row>
    <row r="14" spans="1:27" s="99" customFormat="1" ht="39" customHeight="1">
      <c r="A14" s="71">
        <f>RANK(Z14,Z$12:Z$15,0)</f>
        <v>3</v>
      </c>
      <c r="B14" s="93"/>
      <c r="C14" s="65"/>
      <c r="D14" s="201" t="s">
        <v>203</v>
      </c>
      <c r="E14" s="69" t="s">
        <v>204</v>
      </c>
      <c r="F14" s="203" t="s">
        <v>8</v>
      </c>
      <c r="G14" s="204" t="s">
        <v>296</v>
      </c>
      <c r="H14" s="205" t="s">
        <v>205</v>
      </c>
      <c r="I14" s="206" t="s">
        <v>206</v>
      </c>
      <c r="J14" s="207" t="s">
        <v>199</v>
      </c>
      <c r="K14" s="200" t="s">
        <v>267</v>
      </c>
      <c r="L14" s="94">
        <v>150</v>
      </c>
      <c r="M14" s="95">
        <f>L14/2.5-IF($W14=1,0.5,IF($W14=2,1,0))</f>
        <v>60</v>
      </c>
      <c r="N14" s="74">
        <f>RANK(M14,M$12:M$15,0)</f>
        <v>3</v>
      </c>
      <c r="O14" s="96">
        <v>6.6</v>
      </c>
      <c r="P14" s="96">
        <v>6.5</v>
      </c>
      <c r="Q14" s="96">
        <v>6.7</v>
      </c>
      <c r="R14" s="96">
        <v>6.6</v>
      </c>
      <c r="S14" s="94">
        <f>O14+P14+Q14+R14</f>
        <v>26.4</v>
      </c>
      <c r="T14" s="95">
        <f>S14/0.4-IF($W14=1,0.5,IF($W14=2,1,0))</f>
        <v>65.999999999999986</v>
      </c>
      <c r="U14" s="74">
        <f>RANK(T14,T$12:T$15,0)</f>
        <v>2</v>
      </c>
      <c r="V14" s="97"/>
      <c r="W14" s="97"/>
      <c r="X14" s="98"/>
      <c r="Y14" s="98"/>
      <c r="Z14" s="95">
        <f>(M14+T14)/2-IF($V14=1,0.5,IF($V14=2,1.5,0))</f>
        <v>62.999999999999993</v>
      </c>
      <c r="AA14" s="103" t="s">
        <v>64</v>
      </c>
    </row>
    <row r="15" spans="1:27" s="99" customFormat="1" ht="39" customHeight="1">
      <c r="A15" s="71">
        <f>RANK(Z15,Z$12:Z$15,0)</f>
        <v>4</v>
      </c>
      <c r="B15" s="93"/>
      <c r="C15" s="65"/>
      <c r="D15" s="88" t="s">
        <v>238</v>
      </c>
      <c r="E15" s="100" t="s">
        <v>239</v>
      </c>
      <c r="F15" s="101" t="s">
        <v>8</v>
      </c>
      <c r="G15" s="102" t="s">
        <v>270</v>
      </c>
      <c r="H15" s="100" t="s">
        <v>84</v>
      </c>
      <c r="I15" s="101" t="s">
        <v>85</v>
      </c>
      <c r="J15" s="101" t="s">
        <v>83</v>
      </c>
      <c r="K15" s="112" t="s">
        <v>92</v>
      </c>
      <c r="L15" s="94">
        <v>143.5</v>
      </c>
      <c r="M15" s="95">
        <f>L15/2.5-IF($W15=1,0.5,IF($W15=2,1,0))</f>
        <v>57.4</v>
      </c>
      <c r="N15" s="74">
        <f>RANK(M15,M$12:M$15,0)</f>
        <v>4</v>
      </c>
      <c r="O15" s="96">
        <v>6.4</v>
      </c>
      <c r="P15" s="96">
        <v>6.3</v>
      </c>
      <c r="Q15" s="96">
        <v>6.2</v>
      </c>
      <c r="R15" s="96">
        <v>6.3</v>
      </c>
      <c r="S15" s="94">
        <f>O15+P15+Q15+R15</f>
        <v>25.2</v>
      </c>
      <c r="T15" s="95">
        <f>S15/0.4-IF($W15=1,0.5,IF($W15=2,1,0))</f>
        <v>62.999999999999993</v>
      </c>
      <c r="U15" s="74">
        <f>RANK(T15,T$12:T$15,0)</f>
        <v>4</v>
      </c>
      <c r="V15" s="97"/>
      <c r="W15" s="97"/>
      <c r="X15" s="98"/>
      <c r="Y15" s="98"/>
      <c r="Z15" s="95">
        <f>(M15+T15)/2-IF($V15=1,0.5,IF($V15=2,1.5,0))</f>
        <v>60.199999999999996</v>
      </c>
      <c r="AA15" s="103" t="s">
        <v>64</v>
      </c>
    </row>
    <row r="16" spans="1:27" s="25" customFormat="1" ht="40.5" customHeight="1">
      <c r="A16" s="26"/>
      <c r="B16" s="27"/>
      <c r="C16" s="28"/>
      <c r="D16" s="42"/>
      <c r="E16" s="3"/>
      <c r="F16" s="4"/>
      <c r="G16" s="5"/>
      <c r="H16" s="43"/>
      <c r="I16" s="44"/>
      <c r="J16" s="4"/>
      <c r="K16" s="6"/>
      <c r="L16" s="29"/>
      <c r="M16" s="30"/>
      <c r="N16" s="31"/>
      <c r="O16" s="29"/>
      <c r="P16" s="30"/>
      <c r="Q16" s="31"/>
      <c r="R16" s="29"/>
      <c r="S16" s="30"/>
      <c r="T16" s="31"/>
      <c r="U16" s="31"/>
      <c r="V16" s="31"/>
      <c r="W16" s="29"/>
      <c r="X16" s="32"/>
      <c r="Y16" s="30"/>
      <c r="Z16" s="33"/>
    </row>
    <row r="17" spans="1:29" ht="39.75" customHeight="1">
      <c r="A17" s="34"/>
      <c r="B17" s="34"/>
      <c r="C17" s="34"/>
      <c r="D17" s="105" t="s">
        <v>17</v>
      </c>
      <c r="E17" s="105"/>
      <c r="F17" s="105"/>
      <c r="G17" s="105"/>
      <c r="H17" s="106" t="s">
        <v>151</v>
      </c>
      <c r="I17" s="34"/>
      <c r="K17" s="106"/>
      <c r="L17" s="35"/>
      <c r="M17" s="36"/>
      <c r="N17" s="34"/>
      <c r="O17" s="37"/>
      <c r="P17" s="38"/>
      <c r="Q17" s="38"/>
      <c r="R17" s="38"/>
      <c r="S17" s="38"/>
      <c r="T17" s="34"/>
      <c r="U17" s="37"/>
      <c r="V17" s="38"/>
      <c r="W17" s="34"/>
      <c r="X17" s="34"/>
      <c r="Y17" s="34"/>
      <c r="Z17" s="34"/>
      <c r="AA17" s="34"/>
      <c r="AB17" s="38"/>
      <c r="AC17" s="34"/>
    </row>
    <row r="18" spans="1:29" ht="39.75" customHeight="1">
      <c r="A18" s="34"/>
      <c r="B18" s="34"/>
      <c r="C18" s="34"/>
      <c r="D18" s="105"/>
      <c r="E18" s="105"/>
      <c r="F18" s="105"/>
      <c r="G18" s="105"/>
      <c r="H18" s="79"/>
      <c r="I18" s="34"/>
      <c r="K18" s="106"/>
      <c r="L18" s="35"/>
      <c r="M18" s="36"/>
      <c r="N18" s="34"/>
      <c r="O18" s="37"/>
      <c r="P18" s="38"/>
      <c r="Q18" s="38"/>
      <c r="R18" s="38"/>
      <c r="S18" s="38"/>
      <c r="T18" s="34"/>
      <c r="U18" s="37"/>
      <c r="V18" s="38"/>
      <c r="W18" s="34"/>
      <c r="X18" s="34"/>
      <c r="Y18" s="34"/>
      <c r="Z18" s="34"/>
      <c r="AA18" s="34"/>
      <c r="AB18" s="38"/>
      <c r="AC18" s="34"/>
    </row>
    <row r="19" spans="1:29" ht="39.75" customHeight="1">
      <c r="A19" s="34"/>
      <c r="B19" s="34"/>
      <c r="C19" s="34"/>
      <c r="D19" s="105" t="s">
        <v>10</v>
      </c>
      <c r="E19" s="105"/>
      <c r="F19" s="105"/>
      <c r="G19" s="105"/>
      <c r="H19" s="106" t="s">
        <v>150</v>
      </c>
      <c r="I19" s="34"/>
      <c r="K19" s="106"/>
      <c r="L19" s="35"/>
      <c r="M19" s="39"/>
      <c r="O19" s="37"/>
      <c r="P19" s="38"/>
      <c r="Q19" s="38"/>
      <c r="R19" s="38"/>
      <c r="S19" s="38"/>
      <c r="T19" s="34"/>
      <c r="U19" s="37"/>
      <c r="V19" s="38"/>
      <c r="W19" s="34"/>
      <c r="X19" s="34"/>
      <c r="Y19" s="34"/>
      <c r="Z19" s="34"/>
      <c r="AA19" s="34"/>
      <c r="AB19" s="38"/>
      <c r="AC19" s="34"/>
    </row>
  </sheetData>
  <protectedRanges>
    <protectedRange sqref="K12:K13" name="Диапазон1_3_1_1_3_11_1_1_3_1_3_1_1_1_1_3_2_1_1_6_3_1"/>
  </protectedRanges>
  <sortState ref="A12:AC15">
    <sortCondition ref="A12:A15"/>
  </sortState>
  <mergeCells count="26">
    <mergeCell ref="F9:F11"/>
    <mergeCell ref="A1:AA1"/>
    <mergeCell ref="A2:AA2"/>
    <mergeCell ref="A3:AA3"/>
    <mergeCell ref="A4:AA4"/>
    <mergeCell ref="A5:AA5"/>
    <mergeCell ref="A6:AA6"/>
    <mergeCell ref="A9:A11"/>
    <mergeCell ref="B9:B11"/>
    <mergeCell ref="C9:C11"/>
    <mergeCell ref="D9:D11"/>
    <mergeCell ref="E9:E11"/>
    <mergeCell ref="AA9:AA11"/>
    <mergeCell ref="G9:G11"/>
    <mergeCell ref="H9:H11"/>
    <mergeCell ref="I9:I11"/>
    <mergeCell ref="K9:K11"/>
    <mergeCell ref="L9:N9"/>
    <mergeCell ref="O9:U9"/>
    <mergeCell ref="L10:N10"/>
    <mergeCell ref="O10:U10"/>
    <mergeCell ref="V9:V11"/>
    <mergeCell ref="W9:W11"/>
    <mergeCell ref="X9:X11"/>
    <mergeCell ref="Y9:Y11"/>
    <mergeCell ref="Z9:Z11"/>
  </mergeCells>
  <conditionalFormatting sqref="G14">
    <cfRule type="timePeriod" dxfId="9" priority="2" stopIfTrue="1" timePeriod="last7Days">
      <formula>AND(TODAY()-FLOOR(G14,1)&lt;=6,FLOOR(G14,1)&lt;=TODAY())</formula>
    </cfRule>
  </conditionalFormatting>
  <conditionalFormatting sqref="G14">
    <cfRule type="timePeriod" dxfId="8" priority="1" timePeriod="thisWeek">
      <formula>AND(TODAY()-ROUNDDOWN(G14,0)&lt;=WEEKDAY(TODAY())-1,ROUNDDOWN(G14,0)-TODAY()&lt;=7-WEEKDAY(TODAY()))</formula>
    </cfRule>
  </conditionalFormatting>
  <pageMargins left="0.51181102362204722" right="0.43307086614173229" top="0.23" bottom="0.15748031496062992" header="0.23622047244094491" footer="0.15748031496062992"/>
  <pageSetup paperSize="9" scale="59" orientation="landscape" r:id="rId1"/>
  <headerFooter alignWithMargins="0"/>
  <drawing r:id="rId2"/>
  <legacyDrawing r:id="rId3"/>
  <oleObjects>
    <oleObject progId="Документ Microsoft Office Word" shapeId="20481" r:id="rId4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6"/>
  <sheetViews>
    <sheetView view="pageBreakPreview" zoomScale="85" zoomScaleNormal="100" zoomScaleSheetLayoutView="85" workbookViewId="0">
      <selection activeCell="L15" sqref="L15"/>
    </sheetView>
  </sheetViews>
  <sheetFormatPr defaultRowHeight="12.75"/>
  <cols>
    <col min="1" max="1" width="5" style="8" customWidth="1"/>
    <col min="2" max="3" width="4.7109375" style="8" hidden="1" customWidth="1"/>
    <col min="4" max="4" width="18.42578125" style="8" customWidth="1"/>
    <col min="5" max="5" width="9.5703125" style="8" customWidth="1"/>
    <col min="6" max="6" width="6" style="8" customWidth="1"/>
    <col min="7" max="7" width="33.28515625" style="8" customWidth="1"/>
    <col min="8" max="8" width="9.42578125" style="8" customWidth="1"/>
    <col min="9" max="9" width="14.7109375" style="8" customWidth="1"/>
    <col min="10" max="10" width="12.7109375" style="8" hidden="1" customWidth="1"/>
    <col min="11" max="11" width="24.140625" style="8" customWidth="1"/>
    <col min="12" max="12" width="6.28515625" style="40" customWidth="1"/>
    <col min="13" max="13" width="8.7109375" style="41" customWidth="1"/>
    <col min="14" max="14" width="3.85546875" style="8" customWidth="1"/>
    <col min="15" max="15" width="6.42578125" style="40" customWidth="1"/>
    <col min="16" max="16" width="8.7109375" style="41" customWidth="1"/>
    <col min="17" max="17" width="4" style="8" customWidth="1"/>
    <col min="18" max="18" width="6.42578125" style="40" customWidth="1"/>
    <col min="19" max="19" width="8.7109375" style="41" customWidth="1"/>
    <col min="20" max="20" width="4.28515625" style="8" customWidth="1"/>
    <col min="21" max="22" width="4.85546875" style="8" customWidth="1"/>
    <col min="23" max="23" width="6.28515625" style="8" customWidth="1"/>
    <col min="24" max="24" width="9.5703125" style="8" hidden="1" customWidth="1"/>
    <col min="25" max="25" width="9.7109375" style="41" customWidth="1"/>
    <col min="26" max="26" width="7.42578125" style="8" customWidth="1"/>
    <col min="27" max="16384" width="9.140625" style="8"/>
  </cols>
  <sheetData>
    <row r="1" spans="1:29" ht="66" customHeight="1">
      <c r="A1" s="260" t="s">
        <v>147</v>
      </c>
      <c r="B1" s="260"/>
      <c r="C1" s="26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</row>
    <row r="2" spans="1:29" ht="18" customHeight="1">
      <c r="A2" s="291" t="s">
        <v>57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</row>
    <row r="3" spans="1:29" s="9" customFormat="1" ht="15.95" customHeight="1">
      <c r="A3" s="262" t="s">
        <v>63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P3" s="262"/>
      <c r="Q3" s="262"/>
      <c r="R3" s="262"/>
      <c r="S3" s="262"/>
      <c r="T3" s="262"/>
      <c r="U3" s="262"/>
      <c r="V3" s="262"/>
      <c r="W3" s="262"/>
      <c r="X3" s="262"/>
      <c r="Y3" s="262"/>
      <c r="Z3" s="262"/>
    </row>
    <row r="4" spans="1:29" s="10" customFormat="1" ht="15.95" customHeight="1">
      <c r="A4" s="263" t="s">
        <v>27</v>
      </c>
      <c r="B4" s="263"/>
      <c r="C4" s="263"/>
      <c r="D4" s="263"/>
      <c r="E4" s="263"/>
      <c r="F4" s="263"/>
      <c r="G4" s="263"/>
      <c r="H4" s="263"/>
      <c r="I4" s="263"/>
      <c r="J4" s="263"/>
      <c r="K4" s="263"/>
      <c r="L4" s="263"/>
      <c r="M4" s="263"/>
      <c r="N4" s="263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</row>
    <row r="5" spans="1:29" s="11" customFormat="1" ht="21" customHeight="1">
      <c r="A5" s="264" t="s">
        <v>56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  <c r="W5" s="293"/>
      <c r="X5" s="293"/>
      <c r="Y5" s="293"/>
      <c r="Z5" s="293"/>
    </row>
    <row r="6" spans="1:29" s="11" customFormat="1" ht="4.5" customHeight="1">
      <c r="A6" s="264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</row>
    <row r="7" spans="1:29" s="80" customFormat="1" ht="18.75" customHeight="1">
      <c r="A7" s="289" t="s">
        <v>292</v>
      </c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</row>
    <row r="8" spans="1:29" ht="3.75" customHeight="1">
      <c r="A8" s="143"/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</row>
    <row r="9" spans="1:29" s="17" customFormat="1" ht="15" customHeight="1">
      <c r="A9" s="169" t="s">
        <v>71</v>
      </c>
      <c r="B9" s="12"/>
      <c r="C9" s="12"/>
      <c r="D9" s="13"/>
      <c r="E9" s="13"/>
      <c r="F9" s="13"/>
      <c r="G9" s="13"/>
      <c r="H9" s="13"/>
      <c r="I9" s="14"/>
      <c r="J9" s="14"/>
      <c r="K9" s="12"/>
      <c r="L9" s="15"/>
      <c r="M9" s="16"/>
      <c r="O9" s="15"/>
      <c r="P9" s="18"/>
      <c r="R9" s="15"/>
      <c r="S9" s="18"/>
      <c r="Y9" s="196" t="s">
        <v>72</v>
      </c>
      <c r="Z9" s="19"/>
    </row>
    <row r="10" spans="1:29" s="20" customFormat="1" ht="20.100000000000001" customHeight="1">
      <c r="A10" s="281" t="s">
        <v>26</v>
      </c>
      <c r="B10" s="282" t="s">
        <v>2</v>
      </c>
      <c r="C10" s="287" t="s">
        <v>13</v>
      </c>
      <c r="D10" s="280" t="s">
        <v>15</v>
      </c>
      <c r="E10" s="280" t="s">
        <v>3</v>
      </c>
      <c r="F10" s="281" t="s">
        <v>14</v>
      </c>
      <c r="G10" s="280" t="s">
        <v>16</v>
      </c>
      <c r="H10" s="280" t="s">
        <v>3</v>
      </c>
      <c r="I10" s="280" t="s">
        <v>4</v>
      </c>
      <c r="J10" s="142"/>
      <c r="K10" s="280" t="s">
        <v>6</v>
      </c>
      <c r="L10" s="284" t="s">
        <v>18</v>
      </c>
      <c r="M10" s="284"/>
      <c r="N10" s="284"/>
      <c r="O10" s="284" t="s">
        <v>19</v>
      </c>
      <c r="P10" s="284"/>
      <c r="Q10" s="284"/>
      <c r="R10" s="284" t="s">
        <v>39</v>
      </c>
      <c r="S10" s="284"/>
      <c r="T10" s="284"/>
      <c r="U10" s="285" t="s">
        <v>20</v>
      </c>
      <c r="V10" s="287" t="s">
        <v>54</v>
      </c>
      <c r="W10" s="281" t="s">
        <v>21</v>
      </c>
      <c r="X10" s="282" t="s">
        <v>42</v>
      </c>
      <c r="Y10" s="283" t="s">
        <v>22</v>
      </c>
      <c r="Z10" s="283" t="s">
        <v>23</v>
      </c>
    </row>
    <row r="11" spans="1:29" s="20" customFormat="1" ht="51" customHeight="1">
      <c r="A11" s="281"/>
      <c r="B11" s="282"/>
      <c r="C11" s="288"/>
      <c r="D11" s="280"/>
      <c r="E11" s="280"/>
      <c r="F11" s="281"/>
      <c r="G11" s="280"/>
      <c r="H11" s="280"/>
      <c r="I11" s="280"/>
      <c r="J11" s="142"/>
      <c r="K11" s="280"/>
      <c r="L11" s="21" t="s">
        <v>24</v>
      </c>
      <c r="M11" s="22" t="s">
        <v>25</v>
      </c>
      <c r="N11" s="23" t="s">
        <v>26</v>
      </c>
      <c r="O11" s="21" t="s">
        <v>24</v>
      </c>
      <c r="P11" s="22" t="s">
        <v>25</v>
      </c>
      <c r="Q11" s="23" t="s">
        <v>26</v>
      </c>
      <c r="R11" s="21" t="s">
        <v>24</v>
      </c>
      <c r="S11" s="22" t="s">
        <v>25</v>
      </c>
      <c r="T11" s="23" t="s">
        <v>26</v>
      </c>
      <c r="U11" s="286"/>
      <c r="V11" s="288"/>
      <c r="W11" s="281"/>
      <c r="X11" s="282"/>
      <c r="Y11" s="283"/>
      <c r="Z11" s="283"/>
    </row>
    <row r="12" spans="1:29" s="78" customFormat="1" ht="42" customHeight="1">
      <c r="A12" s="71">
        <f>RANK(Y12,Y$12:Y$12,0)</f>
        <v>1</v>
      </c>
      <c r="B12" s="24"/>
      <c r="C12" s="65"/>
      <c r="D12" s="141" t="s">
        <v>122</v>
      </c>
      <c r="E12" s="117" t="s">
        <v>73</v>
      </c>
      <c r="F12" s="118" t="s">
        <v>86</v>
      </c>
      <c r="G12" s="119" t="s">
        <v>123</v>
      </c>
      <c r="H12" s="117" t="s">
        <v>74</v>
      </c>
      <c r="I12" s="118" t="s">
        <v>75</v>
      </c>
      <c r="J12" s="118" t="s">
        <v>76</v>
      </c>
      <c r="K12" s="120" t="s">
        <v>144</v>
      </c>
      <c r="L12" s="72">
        <v>228</v>
      </c>
      <c r="M12" s="73">
        <f>L12/3.4-IF($U12=1,2)-IF($V12=1,0.5,IF($V12=2,1,0))</f>
        <v>67.058823529411768</v>
      </c>
      <c r="N12" s="74">
        <f>RANK(M12,M$12:M$12,0)</f>
        <v>1</v>
      </c>
      <c r="O12" s="72">
        <v>219.5</v>
      </c>
      <c r="P12" s="73">
        <f>O12/3.4-IF($U12=1,2)-IF($V12=1,0.5,IF($V12=2,1,0))</f>
        <v>64.558823529411768</v>
      </c>
      <c r="Q12" s="74">
        <f>RANK(P12,P$12:P$12,0)</f>
        <v>1</v>
      </c>
      <c r="R12" s="72">
        <v>218</v>
      </c>
      <c r="S12" s="73">
        <f>R12/3.4-IF($U12=1,2)-IF($V12=1,0.5,IF($V12=2,1,0))</f>
        <v>64.117647058823536</v>
      </c>
      <c r="T12" s="74">
        <f>RANK(S12,S$12:S$12,0)</f>
        <v>1</v>
      </c>
      <c r="U12" s="75"/>
      <c r="V12" s="75"/>
      <c r="W12" s="72">
        <f>L12+O12+R12</f>
        <v>665.5</v>
      </c>
      <c r="X12" s="76"/>
      <c r="Y12" s="73">
        <f>ROUND(SUM(M12,P12,S12)/3,3)</f>
        <v>65.245000000000005</v>
      </c>
      <c r="Z12" s="77" t="s">
        <v>64</v>
      </c>
    </row>
    <row r="13" spans="1:29" s="25" customFormat="1" ht="49.5" customHeight="1">
      <c r="A13" s="26"/>
      <c r="B13" s="27"/>
      <c r="C13" s="28"/>
      <c r="D13" s="42"/>
      <c r="E13" s="3"/>
      <c r="F13" s="4"/>
      <c r="G13" s="5"/>
      <c r="H13" s="43"/>
      <c r="I13" s="44"/>
      <c r="J13" s="4"/>
      <c r="K13" s="6"/>
      <c r="L13" s="29"/>
      <c r="M13" s="30"/>
      <c r="N13" s="31"/>
      <c r="O13" s="29"/>
      <c r="P13" s="30"/>
      <c r="Q13" s="31"/>
      <c r="R13" s="29"/>
      <c r="S13" s="30"/>
      <c r="T13" s="31"/>
      <c r="U13" s="31"/>
      <c r="V13" s="31"/>
      <c r="W13" s="29"/>
      <c r="X13" s="32"/>
      <c r="Y13" s="30"/>
      <c r="Z13" s="33"/>
    </row>
    <row r="14" spans="1:29" ht="39.75" customHeight="1">
      <c r="A14" s="34"/>
      <c r="B14" s="34"/>
      <c r="C14" s="34"/>
      <c r="D14" s="105" t="s">
        <v>17</v>
      </c>
      <c r="E14" s="105"/>
      <c r="F14" s="105"/>
      <c r="G14" s="105"/>
      <c r="H14" s="106" t="s">
        <v>151</v>
      </c>
      <c r="I14" s="34"/>
      <c r="K14" s="106"/>
      <c r="L14" s="35"/>
      <c r="M14" s="36"/>
      <c r="N14" s="34"/>
      <c r="O14" s="37"/>
      <c r="P14" s="38"/>
      <c r="Q14" s="38"/>
      <c r="R14" s="38"/>
      <c r="S14" s="38"/>
      <c r="T14" s="34"/>
      <c r="U14" s="37"/>
      <c r="V14" s="38"/>
      <c r="W14" s="34"/>
      <c r="X14" s="34"/>
      <c r="Y14" s="34"/>
      <c r="Z14" s="34"/>
      <c r="AA14" s="34"/>
      <c r="AB14" s="38"/>
      <c r="AC14" s="34"/>
    </row>
    <row r="15" spans="1:29" ht="39.75" customHeight="1">
      <c r="A15" s="34"/>
      <c r="B15" s="34"/>
      <c r="C15" s="34"/>
      <c r="D15" s="105"/>
      <c r="E15" s="105"/>
      <c r="F15" s="105"/>
      <c r="G15" s="105"/>
      <c r="H15" s="48"/>
      <c r="I15" s="34"/>
      <c r="K15" s="106"/>
      <c r="L15" s="35"/>
      <c r="M15" s="36"/>
      <c r="N15" s="34"/>
      <c r="O15" s="37"/>
      <c r="P15" s="38"/>
      <c r="Q15" s="38"/>
      <c r="R15" s="38"/>
      <c r="S15" s="38"/>
      <c r="T15" s="34"/>
      <c r="U15" s="37"/>
      <c r="V15" s="38"/>
      <c r="W15" s="34"/>
      <c r="X15" s="34"/>
      <c r="Y15" s="34"/>
      <c r="Z15" s="34"/>
      <c r="AA15" s="34"/>
      <c r="AB15" s="38"/>
      <c r="AC15" s="34"/>
    </row>
    <row r="16" spans="1:29" ht="39.75" customHeight="1">
      <c r="A16" s="34"/>
      <c r="B16" s="34"/>
      <c r="C16" s="34"/>
      <c r="D16" s="105" t="s">
        <v>10</v>
      </c>
      <c r="E16" s="105"/>
      <c r="F16" s="105"/>
      <c r="G16" s="105"/>
      <c r="H16" s="106" t="s">
        <v>150</v>
      </c>
      <c r="I16" s="34"/>
      <c r="K16" s="106"/>
      <c r="L16" s="35"/>
      <c r="M16" s="39"/>
      <c r="O16" s="37"/>
      <c r="P16" s="38"/>
      <c r="Q16" s="38"/>
      <c r="R16" s="38"/>
      <c r="S16" s="38"/>
      <c r="T16" s="34"/>
      <c r="U16" s="37"/>
      <c r="V16" s="38"/>
      <c r="W16" s="34"/>
      <c r="X16" s="34"/>
      <c r="Y16" s="34"/>
      <c r="Z16" s="34"/>
      <c r="AA16" s="34"/>
      <c r="AB16" s="38"/>
      <c r="AC16" s="34"/>
    </row>
  </sheetData>
  <mergeCells count="26">
    <mergeCell ref="A1:Z1"/>
    <mergeCell ref="A2:Z2"/>
    <mergeCell ref="A3:Z3"/>
    <mergeCell ref="A4:Z4"/>
    <mergeCell ref="A5:Z5"/>
    <mergeCell ref="Y10:Y11"/>
    <mergeCell ref="Z10:Z11"/>
    <mergeCell ref="K10:K11"/>
    <mergeCell ref="L10:N10"/>
    <mergeCell ref="A6:Z6"/>
    <mergeCell ref="O10:Q10"/>
    <mergeCell ref="R10:T10"/>
    <mergeCell ref="U10:U11"/>
    <mergeCell ref="V10:V11"/>
    <mergeCell ref="A7:Z7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W10:W11"/>
    <mergeCell ref="X10:X11"/>
  </mergeCells>
  <pageMargins left="0.59055118110236227" right="0.51181102362204722" top="0.27559055118110237" bottom="0.15748031496062992" header="0.47244094488188981" footer="0.15748031496062992"/>
  <pageSetup paperSize="9" scale="65" orientation="landscape" r:id="rId1"/>
  <headerFooter alignWithMargins="0"/>
  <drawing r:id="rId2"/>
  <legacyDrawing r:id="rId3"/>
  <oleObjects>
    <oleObject progId="Документ Microsoft Office Word" shapeId="7169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11</vt:i4>
      </vt:variant>
    </vt:vector>
  </HeadingPairs>
  <TitlesOfParts>
    <vt:vector size="22" baseType="lpstr">
      <vt:lpstr>МЛ </vt:lpstr>
      <vt:lpstr>МЛ кл</vt:lpstr>
      <vt:lpstr>ОСФ кл</vt:lpstr>
      <vt:lpstr>ППд А п</vt:lpstr>
      <vt:lpstr>ППд А д</vt:lpstr>
      <vt:lpstr>ППд А оз</vt:lpstr>
      <vt:lpstr>КПд</vt:lpstr>
      <vt:lpstr>КПд оз</vt:lpstr>
      <vt:lpstr>МП</vt:lpstr>
      <vt:lpstr>ППюн оз</vt:lpstr>
      <vt:lpstr>Судейская</vt:lpstr>
      <vt:lpstr>КПд!Область_печати</vt:lpstr>
      <vt:lpstr>'КПд оз'!Область_печати</vt:lpstr>
      <vt:lpstr>'МЛ '!Область_печати</vt:lpstr>
      <vt:lpstr>'МЛ кл'!Область_печати</vt:lpstr>
      <vt:lpstr>МП!Область_печати</vt:lpstr>
      <vt:lpstr>'ОСФ кл'!Область_печати</vt:lpstr>
      <vt:lpstr>'ППд А д'!Область_печати</vt:lpstr>
      <vt:lpstr>'ППд А оз'!Область_печати</vt:lpstr>
      <vt:lpstr>'ППд А п'!Область_печати</vt:lpstr>
      <vt:lpstr>'ППюн оз'!Область_печати</vt:lpstr>
      <vt:lpstr>Судейская!Область_печати</vt:lpstr>
    </vt:vector>
  </TitlesOfParts>
  <Company>ips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</dc:creator>
  <cp:lastModifiedBy> </cp:lastModifiedBy>
  <cp:lastPrinted>2023-11-18T15:36:33Z</cp:lastPrinted>
  <dcterms:created xsi:type="dcterms:W3CDTF">2015-04-26T07:55:09Z</dcterms:created>
  <dcterms:modified xsi:type="dcterms:W3CDTF">2023-11-19T13:00:29Z</dcterms:modified>
</cp:coreProperties>
</file>